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HABramble1\Work Folders\Desktop\AP 26\"/>
    </mc:Choice>
  </mc:AlternateContent>
  <xr:revisionPtr revIDLastSave="0" documentId="13_ncr:1_{F842DAF3-D9C9-438F-86F9-3EEA3C835FE3}" xr6:coauthVersionLast="47" xr6:coauthVersionMax="47" xr10:uidLastSave="{00000000-0000-0000-0000-000000000000}"/>
  <bookViews>
    <workbookView xWindow="-120" yWindow="-120" windowWidth="29040" windowHeight="15720" xr2:uid="{B59960D4-0FEF-4214-9008-69108ED90B79}"/>
  </bookViews>
  <sheets>
    <sheet name="TOC" sheetId="15" r:id="rId1"/>
    <sheet name="Table 4-6" sheetId="1" r:id="rId2"/>
    <sheet name="Table 6-1" sheetId="18" r:id="rId3"/>
    <sheet name="Table 6-2" sheetId="4" r:id="rId4"/>
    <sheet name="Table 6-2a" sheetId="5" r:id="rId5"/>
    <sheet name="Table 6-2b" sheetId="6" r:id="rId6"/>
    <sheet name="Tbale 6-2c" sheetId="7" r:id="rId7"/>
    <sheet name="Table 6-2d" sheetId="8" r:id="rId8"/>
    <sheet name="Table 6-2e" sheetId="9" r:id="rId9"/>
    <sheet name="Table 6-2f" sheetId="10" r:id="rId10"/>
    <sheet name="Table 6-2g" sheetId="11" r:id="rId11"/>
    <sheet name="Table 6-2h" sheetId="12" r:id="rId12"/>
    <sheet name="Table 6-3" sheetId="17" r:id="rId13"/>
  </sheets>
  <externalReferences>
    <externalReference r:id="rId14"/>
  </externalReferences>
  <definedNames>
    <definedName name="LISTED">#REF!</definedName>
    <definedName name="_xlnm.Print_Area" localSheetId="2">'Table 6-1'!$A$1:$E$70</definedName>
    <definedName name="_xlnm.Print_Area" localSheetId="3">'Table 6-2'!#REF!</definedName>
    <definedName name="_xlnm.Print_Area" localSheetId="4">'Table 6-2a'!$A$1:$Q$46</definedName>
    <definedName name="_xlnm.Print_Area" localSheetId="5">'Table 6-2b'!$B$2:$AD$121</definedName>
    <definedName name="_xlnm.Print_Area" localSheetId="7">'Table 6-2d'!$B$2:$AD$21</definedName>
    <definedName name="_xlnm.Print_Area" localSheetId="8">'Table 6-2e'!$B$2:$AD$14</definedName>
    <definedName name="_xlnm.Print_Area" localSheetId="9">'Table 6-2f'!$B$2:$AD$17</definedName>
    <definedName name="_xlnm.Print_Area" localSheetId="10">'Table 6-2g'!$B$2:$P$39</definedName>
    <definedName name="_xlnm.Print_Area" localSheetId="11">'Table 6-2h'!$A$1:$AL$22</definedName>
    <definedName name="_xlnm.Print_Area" localSheetId="12">'Table 6-3'!$A$1:$F$34</definedName>
    <definedName name="_xlnm.Print_Area" localSheetId="6">'Tbale 6-2c'!$B$2:$AD$41</definedName>
    <definedName name="_xlnm.Print_Titles" localSheetId="2">'Table 6-1'!$1:$4</definedName>
    <definedName name="_xlnm.Print_Titles" localSheetId="4">'Table 6-2a'!$2:$5</definedName>
    <definedName name="_xlnm.Print_Titles" localSheetId="5">'Table 6-2b'!$2:$4</definedName>
    <definedName name="_xlnm.Print_Titles" localSheetId="7">'Table 6-2d'!$2:$4</definedName>
    <definedName name="_xlnm.Print_Titles" localSheetId="8">'Table 6-2e'!$2:$4</definedName>
    <definedName name="_xlnm.Print_Titles" localSheetId="9">'Table 6-2f'!$2:$4</definedName>
    <definedName name="_xlnm.Print_Titles" localSheetId="10">'Table 6-2g'!$2:$4</definedName>
    <definedName name="_xlnm.Print_Titles" localSheetId="11">'Table 6-2h'!$2:$4</definedName>
    <definedName name="VERSION">#REF!</definedName>
  </definedNames>
  <calcPr calcId="191029"/>
  <pivotCaches>
    <pivotCache cacheId="0" r:id="rId15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65" i="18" l="1"/>
  <c r="E60" i="18"/>
  <c r="E56" i="18"/>
  <c r="E53" i="18"/>
  <c r="E50" i="18"/>
  <c r="E46" i="18"/>
  <c r="E43" i="18"/>
  <c r="E35" i="18"/>
  <c r="E30" i="18"/>
  <c r="E15" i="18"/>
  <c r="E9" i="18"/>
  <c r="E69" i="18" s="1"/>
  <c r="F28" i="17" l="1"/>
  <c r="E28" i="17"/>
  <c r="D28" i="17"/>
  <c r="F22" i="17"/>
  <c r="E22" i="17"/>
  <c r="D22" i="17"/>
  <c r="F16" i="17"/>
  <c r="E16" i="17"/>
  <c r="D16" i="17"/>
  <c r="F10" i="17"/>
  <c r="F32" i="17" s="1"/>
  <c r="E10" i="17"/>
  <c r="E32" i="17" s="1"/>
  <c r="D10" i="17"/>
  <c r="D32" i="17" l="1"/>
  <c r="D6" i="12" l="1"/>
  <c r="F6" i="12"/>
  <c r="H6" i="12"/>
  <c r="J6" i="12"/>
  <c r="J13" i="12" s="1"/>
  <c r="L6" i="12"/>
  <c r="L13" i="12" s="1"/>
  <c r="N6" i="12"/>
  <c r="P6" i="12"/>
  <c r="P13" i="12" s="1"/>
  <c r="R6" i="12"/>
  <c r="R13" i="12" s="1"/>
  <c r="T6" i="12"/>
  <c r="T13" i="12" s="1"/>
  <c r="V6" i="12"/>
  <c r="V13" i="12" s="1"/>
  <c r="W7" i="12"/>
  <c r="X6" i="12" s="1"/>
  <c r="D8" i="12"/>
  <c r="D13" i="12" s="1"/>
  <c r="F8" i="12"/>
  <c r="F13" i="12" s="1"/>
  <c r="H8" i="12"/>
  <c r="J8" i="12"/>
  <c r="L8" i="12"/>
  <c r="N8" i="12"/>
  <c r="P8" i="12"/>
  <c r="R8" i="12"/>
  <c r="T8" i="12"/>
  <c r="V8" i="12"/>
  <c r="AJ8" i="12"/>
  <c r="AJ13" i="12" s="1"/>
  <c r="H13" i="12"/>
  <c r="N13" i="12"/>
  <c r="Z13" i="12"/>
  <c r="AB13" i="12"/>
  <c r="AD13" i="12"/>
  <c r="AF13" i="12"/>
  <c r="AH13" i="12"/>
  <c r="AL13" i="12"/>
  <c r="D5" i="11"/>
  <c r="F5" i="11"/>
  <c r="H5" i="11"/>
  <c r="J5" i="11"/>
  <c r="L5" i="11"/>
  <c r="N5" i="11"/>
  <c r="P5" i="11"/>
  <c r="R5" i="11"/>
  <c r="T5" i="11"/>
  <c r="V5" i="11"/>
  <c r="V39" i="11" s="1"/>
  <c r="X5" i="11"/>
  <c r="Z5" i="11"/>
  <c r="AB5" i="11"/>
  <c r="AD5" i="11"/>
  <c r="D15" i="11"/>
  <c r="F15" i="11"/>
  <c r="H15" i="11"/>
  <c r="J15" i="11"/>
  <c r="J39" i="11" s="1"/>
  <c r="L15" i="11"/>
  <c r="N15" i="11"/>
  <c r="P15" i="11"/>
  <c r="R15" i="11"/>
  <c r="T15" i="11"/>
  <c r="T39" i="11" s="1"/>
  <c r="V15" i="11"/>
  <c r="X15" i="11"/>
  <c r="X39" i="11" s="1"/>
  <c r="Z15" i="11"/>
  <c r="Z39" i="11" s="1"/>
  <c r="AB15" i="11"/>
  <c r="AB39" i="11" s="1"/>
  <c r="AD15" i="11"/>
  <c r="D23" i="11"/>
  <c r="F23" i="11"/>
  <c r="H23" i="11"/>
  <c r="J23" i="11"/>
  <c r="L23" i="11"/>
  <c r="N23" i="11"/>
  <c r="P23" i="11"/>
  <c r="R23" i="11"/>
  <c r="T23" i="11"/>
  <c r="V23" i="11"/>
  <c r="X23" i="11"/>
  <c r="Z23" i="11"/>
  <c r="AB23" i="11"/>
  <c r="AD23" i="11"/>
  <c r="D31" i="11"/>
  <c r="F31" i="11"/>
  <c r="H31" i="11"/>
  <c r="J31" i="11"/>
  <c r="L31" i="11"/>
  <c r="N31" i="11"/>
  <c r="P31" i="11"/>
  <c r="R31" i="11"/>
  <c r="T31" i="11"/>
  <c r="V31" i="11"/>
  <c r="X31" i="11"/>
  <c r="Z31" i="11"/>
  <c r="AB31" i="11"/>
  <c r="AD31" i="11"/>
  <c r="D39" i="11"/>
  <c r="F39" i="11"/>
  <c r="H39" i="11"/>
  <c r="L39" i="11"/>
  <c r="N39" i="11"/>
  <c r="P39" i="11"/>
  <c r="R39" i="11"/>
  <c r="AD39" i="11"/>
  <c r="D7" i="10"/>
  <c r="F7" i="10"/>
  <c r="H7" i="10"/>
  <c r="J7" i="10"/>
  <c r="L7" i="10"/>
  <c r="N7" i="10"/>
  <c r="P7" i="10"/>
  <c r="R7" i="10"/>
  <c r="T7" i="10"/>
  <c r="V7" i="10"/>
  <c r="X7" i="10"/>
  <c r="Z7" i="10"/>
  <c r="AB7" i="10"/>
  <c r="AB16" i="10" s="1"/>
  <c r="AD7" i="10"/>
  <c r="D16" i="10"/>
  <c r="F16" i="10"/>
  <c r="H16" i="10"/>
  <c r="J16" i="10"/>
  <c r="L16" i="10"/>
  <c r="N16" i="10"/>
  <c r="P16" i="10"/>
  <c r="R16" i="10"/>
  <c r="T16" i="10"/>
  <c r="V16" i="10"/>
  <c r="X16" i="10"/>
  <c r="Z16" i="10"/>
  <c r="AD16" i="10"/>
  <c r="D5" i="9"/>
  <c r="H5" i="9"/>
  <c r="J5" i="9"/>
  <c r="L5" i="9"/>
  <c r="T5" i="9"/>
  <c r="X5" i="9"/>
  <c r="Z5" i="9"/>
  <c r="Z14" i="9" s="1"/>
  <c r="AB5" i="9"/>
  <c r="AB14" i="9" s="1"/>
  <c r="AD5" i="9"/>
  <c r="AD14" i="9" s="1"/>
  <c r="E6" i="9"/>
  <c r="F5" i="9" s="1"/>
  <c r="F14" i="9" s="1"/>
  <c r="E7" i="9"/>
  <c r="D8" i="9"/>
  <c r="D14" i="9" s="1"/>
  <c r="H8" i="9"/>
  <c r="J8" i="9"/>
  <c r="L8" i="9"/>
  <c r="T8" i="9"/>
  <c r="T14" i="9" s="1"/>
  <c r="X8" i="9"/>
  <c r="Z8" i="9"/>
  <c r="AB8" i="9"/>
  <c r="AD8" i="9"/>
  <c r="E9" i="9"/>
  <c r="F8" i="9" s="1"/>
  <c r="D10" i="9"/>
  <c r="F10" i="9"/>
  <c r="H10" i="9"/>
  <c r="H14" i="9" s="1"/>
  <c r="J10" i="9"/>
  <c r="J14" i="9" s="1"/>
  <c r="L10" i="9"/>
  <c r="T10" i="9"/>
  <c r="X10" i="9"/>
  <c r="Z10" i="9"/>
  <c r="AB10" i="9"/>
  <c r="AD10" i="9"/>
  <c r="E11" i="9"/>
  <c r="E12" i="9"/>
  <c r="L14" i="9"/>
  <c r="N14" i="9"/>
  <c r="P14" i="9"/>
  <c r="R14" i="9"/>
  <c r="V14" i="9"/>
  <c r="D6" i="8"/>
  <c r="F6" i="8"/>
  <c r="F21" i="8" s="1"/>
  <c r="H6" i="8"/>
  <c r="H21" i="8" s="1"/>
  <c r="J6" i="8"/>
  <c r="J21" i="8" s="1"/>
  <c r="L6" i="8"/>
  <c r="L21" i="8" s="1"/>
  <c r="N6" i="8"/>
  <c r="N21" i="8" s="1"/>
  <c r="AD6" i="8"/>
  <c r="D11" i="8"/>
  <c r="F11" i="8"/>
  <c r="H11" i="8"/>
  <c r="J11" i="8"/>
  <c r="L11" i="8"/>
  <c r="N11" i="8"/>
  <c r="AD11" i="8"/>
  <c r="H18" i="8"/>
  <c r="J18" i="8"/>
  <c r="L18" i="8"/>
  <c r="N18" i="8"/>
  <c r="AD18" i="8"/>
  <c r="D21" i="8"/>
  <c r="P21" i="8"/>
  <c r="R21" i="8"/>
  <c r="T21" i="8"/>
  <c r="V21" i="8"/>
  <c r="X21" i="8"/>
  <c r="Z21" i="8"/>
  <c r="AB21" i="8"/>
  <c r="AD21" i="8"/>
  <c r="D5" i="7"/>
  <c r="F5" i="7"/>
  <c r="H5" i="7"/>
  <c r="J5" i="7"/>
  <c r="L5" i="7"/>
  <c r="N5" i="7"/>
  <c r="P5" i="7"/>
  <c r="R5" i="7"/>
  <c r="T5" i="7"/>
  <c r="V5" i="7"/>
  <c r="X5" i="7"/>
  <c r="Z5" i="7"/>
  <c r="Z38" i="7" s="1"/>
  <c r="AB5" i="7"/>
  <c r="AD5" i="7"/>
  <c r="D7" i="7"/>
  <c r="F7" i="7"/>
  <c r="H7" i="7"/>
  <c r="J7" i="7"/>
  <c r="L7" i="7"/>
  <c r="N7" i="7"/>
  <c r="P7" i="7"/>
  <c r="R7" i="7"/>
  <c r="T7" i="7"/>
  <c r="V7" i="7"/>
  <c r="X7" i="7"/>
  <c r="Z7" i="7"/>
  <c r="AB7" i="7"/>
  <c r="AD7" i="7"/>
  <c r="D9" i="7"/>
  <c r="F9" i="7"/>
  <c r="H9" i="7"/>
  <c r="J9" i="7"/>
  <c r="L9" i="7"/>
  <c r="N9" i="7"/>
  <c r="N38" i="7" s="1"/>
  <c r="P9" i="7"/>
  <c r="R9" i="7"/>
  <c r="T9" i="7"/>
  <c r="V9" i="7"/>
  <c r="X9" i="7"/>
  <c r="Z9" i="7"/>
  <c r="AB9" i="7"/>
  <c r="AD9" i="7"/>
  <c r="D14" i="7"/>
  <c r="F14" i="7"/>
  <c r="H14" i="7"/>
  <c r="J14" i="7"/>
  <c r="L14" i="7"/>
  <c r="N14" i="7"/>
  <c r="P14" i="7"/>
  <c r="R14" i="7"/>
  <c r="T14" i="7"/>
  <c r="V14" i="7"/>
  <c r="X14" i="7"/>
  <c r="Z14" i="7"/>
  <c r="AB14" i="7"/>
  <c r="AD14" i="7"/>
  <c r="D38" i="7"/>
  <c r="F38" i="7"/>
  <c r="H38" i="7"/>
  <c r="J38" i="7"/>
  <c r="L38" i="7"/>
  <c r="P38" i="7"/>
  <c r="R38" i="7"/>
  <c r="T38" i="7"/>
  <c r="V38" i="7"/>
  <c r="X38" i="7"/>
  <c r="AB38" i="7"/>
  <c r="AD38" i="7"/>
  <c r="D5" i="6"/>
  <c r="H5" i="6"/>
  <c r="J5" i="6"/>
  <c r="N5" i="6"/>
  <c r="N120" i="6" s="1"/>
  <c r="R5" i="6"/>
  <c r="R120" i="6" s="1"/>
  <c r="T5" i="6"/>
  <c r="T120" i="6" s="1"/>
  <c r="V5" i="6"/>
  <c r="V120" i="6" s="1"/>
  <c r="X5" i="6"/>
  <c r="Z5" i="6"/>
  <c r="Z120" i="6" s="1"/>
  <c r="AD5" i="6"/>
  <c r="D6" i="6"/>
  <c r="F6" i="6"/>
  <c r="F5" i="6" s="1"/>
  <c r="H6" i="6"/>
  <c r="J6" i="6"/>
  <c r="L6" i="6"/>
  <c r="L5" i="6" s="1"/>
  <c r="N6" i="6"/>
  <c r="P6" i="6"/>
  <c r="P5" i="6" s="1"/>
  <c r="R6" i="6"/>
  <c r="T6" i="6"/>
  <c r="V6" i="6"/>
  <c r="X6" i="6"/>
  <c r="Z6" i="6"/>
  <c r="AD6" i="6"/>
  <c r="AD8" i="6"/>
  <c r="D9" i="6"/>
  <c r="F9" i="6"/>
  <c r="H9" i="6"/>
  <c r="J9" i="6"/>
  <c r="J8" i="6" s="1"/>
  <c r="L9" i="6"/>
  <c r="N9" i="6"/>
  <c r="P9" i="6"/>
  <c r="P8" i="6" s="1"/>
  <c r="R9" i="6"/>
  <c r="T9" i="6"/>
  <c r="T8" i="6" s="1"/>
  <c r="V9" i="6"/>
  <c r="X9" i="6"/>
  <c r="Z9" i="6"/>
  <c r="AD9" i="6"/>
  <c r="D12" i="6"/>
  <c r="F12" i="6"/>
  <c r="H12" i="6"/>
  <c r="J12" i="6"/>
  <c r="L12" i="6"/>
  <c r="L8" i="6" s="1"/>
  <c r="N12" i="6"/>
  <c r="P12" i="6"/>
  <c r="R12" i="6"/>
  <c r="T12" i="6"/>
  <c r="V12" i="6"/>
  <c r="V8" i="6" s="1"/>
  <c r="X12" i="6"/>
  <c r="Z12" i="6"/>
  <c r="D14" i="6"/>
  <c r="F14" i="6"/>
  <c r="H14" i="6"/>
  <c r="J14" i="6"/>
  <c r="L14" i="6"/>
  <c r="N14" i="6"/>
  <c r="N8" i="6" s="1"/>
  <c r="P14" i="6"/>
  <c r="R14" i="6"/>
  <c r="T14" i="6"/>
  <c r="V14" i="6"/>
  <c r="X14" i="6"/>
  <c r="Z14" i="6"/>
  <c r="D16" i="6"/>
  <c r="F16" i="6"/>
  <c r="H16" i="6"/>
  <c r="J16" i="6"/>
  <c r="L16" i="6"/>
  <c r="N16" i="6"/>
  <c r="P16" i="6"/>
  <c r="R16" i="6"/>
  <c r="R8" i="6" s="1"/>
  <c r="T16" i="6"/>
  <c r="V16" i="6"/>
  <c r="X16" i="6"/>
  <c r="Z16" i="6"/>
  <c r="D18" i="6"/>
  <c r="F18" i="6"/>
  <c r="H18" i="6"/>
  <c r="J18" i="6"/>
  <c r="L18" i="6"/>
  <c r="N18" i="6"/>
  <c r="P18" i="6"/>
  <c r="R18" i="6"/>
  <c r="T18" i="6"/>
  <c r="V18" i="6"/>
  <c r="X18" i="6"/>
  <c r="Z18" i="6"/>
  <c r="D20" i="6"/>
  <c r="F20" i="6"/>
  <c r="H20" i="6"/>
  <c r="J20" i="6"/>
  <c r="L20" i="6"/>
  <c r="N20" i="6"/>
  <c r="P20" i="6"/>
  <c r="R20" i="6"/>
  <c r="T20" i="6"/>
  <c r="V20" i="6"/>
  <c r="X20" i="6"/>
  <c r="Z20" i="6"/>
  <c r="Z8" i="6" s="1"/>
  <c r="D22" i="6"/>
  <c r="D8" i="6" s="1"/>
  <c r="F22" i="6"/>
  <c r="H22" i="6"/>
  <c r="J22" i="6"/>
  <c r="L22" i="6"/>
  <c r="N22" i="6"/>
  <c r="P22" i="6"/>
  <c r="R22" i="6"/>
  <c r="T22" i="6"/>
  <c r="V22" i="6"/>
  <c r="X22" i="6"/>
  <c r="Z22" i="6"/>
  <c r="D25" i="6"/>
  <c r="F25" i="6"/>
  <c r="F8" i="6" s="1"/>
  <c r="H25" i="6"/>
  <c r="H8" i="6" s="1"/>
  <c r="J25" i="6"/>
  <c r="L25" i="6"/>
  <c r="N25" i="6"/>
  <c r="P25" i="6"/>
  <c r="R25" i="6"/>
  <c r="T25" i="6"/>
  <c r="V25" i="6"/>
  <c r="X25" i="6"/>
  <c r="Z25" i="6"/>
  <c r="D27" i="6"/>
  <c r="F27" i="6"/>
  <c r="H27" i="6"/>
  <c r="J27" i="6"/>
  <c r="L27" i="6"/>
  <c r="N27" i="6"/>
  <c r="P27" i="6"/>
  <c r="R27" i="6"/>
  <c r="T27" i="6"/>
  <c r="V27" i="6"/>
  <c r="X27" i="6"/>
  <c r="Z27" i="6"/>
  <c r="D30" i="6"/>
  <c r="F30" i="6"/>
  <c r="H30" i="6"/>
  <c r="J30" i="6"/>
  <c r="L30" i="6"/>
  <c r="N30" i="6"/>
  <c r="P30" i="6"/>
  <c r="R30" i="6"/>
  <c r="T30" i="6"/>
  <c r="V30" i="6"/>
  <c r="X30" i="6"/>
  <c r="Z30" i="6"/>
  <c r="D32" i="6"/>
  <c r="F32" i="6"/>
  <c r="H32" i="6"/>
  <c r="J32" i="6"/>
  <c r="L32" i="6"/>
  <c r="N32" i="6"/>
  <c r="P32" i="6"/>
  <c r="R32" i="6"/>
  <c r="T32" i="6"/>
  <c r="V32" i="6"/>
  <c r="X32" i="6"/>
  <c r="Z32" i="6"/>
  <c r="D36" i="6"/>
  <c r="D35" i="6" s="1"/>
  <c r="F36" i="6"/>
  <c r="F35" i="6" s="1"/>
  <c r="H36" i="6"/>
  <c r="H35" i="6" s="1"/>
  <c r="J36" i="6"/>
  <c r="J35" i="6" s="1"/>
  <c r="L36" i="6"/>
  <c r="L35" i="6" s="1"/>
  <c r="N36" i="6"/>
  <c r="P36" i="6"/>
  <c r="R36" i="6"/>
  <c r="T36" i="6"/>
  <c r="V36" i="6"/>
  <c r="X36" i="6"/>
  <c r="Z36" i="6"/>
  <c r="Z35" i="6" s="1"/>
  <c r="AB36" i="6"/>
  <c r="AB35" i="6" s="1"/>
  <c r="AB120" i="6" s="1"/>
  <c r="AD36" i="6"/>
  <c r="AD35" i="6" s="1"/>
  <c r="AD120" i="6" s="1"/>
  <c r="D38" i="6"/>
  <c r="F38" i="6"/>
  <c r="H38" i="6"/>
  <c r="J38" i="6"/>
  <c r="L38" i="6"/>
  <c r="N38" i="6"/>
  <c r="P38" i="6"/>
  <c r="P35" i="6" s="1"/>
  <c r="R38" i="6"/>
  <c r="R35" i="6" s="1"/>
  <c r="T38" i="6"/>
  <c r="V38" i="6"/>
  <c r="V35" i="6" s="1"/>
  <c r="X38" i="6"/>
  <c r="Z38" i="6"/>
  <c r="AD38" i="6"/>
  <c r="D40" i="6"/>
  <c r="F40" i="6"/>
  <c r="H40" i="6"/>
  <c r="J40" i="6"/>
  <c r="L40" i="6"/>
  <c r="N40" i="6"/>
  <c r="P40" i="6"/>
  <c r="R40" i="6"/>
  <c r="T40" i="6"/>
  <c r="V40" i="6"/>
  <c r="X40" i="6"/>
  <c r="Z40" i="6"/>
  <c r="AD40" i="6"/>
  <c r="D42" i="6"/>
  <c r="F42" i="6"/>
  <c r="H42" i="6"/>
  <c r="J42" i="6"/>
  <c r="L42" i="6"/>
  <c r="N42" i="6"/>
  <c r="P42" i="6"/>
  <c r="R42" i="6"/>
  <c r="T42" i="6"/>
  <c r="V42" i="6"/>
  <c r="X42" i="6"/>
  <c r="Z42" i="6"/>
  <c r="AD42" i="6"/>
  <c r="D45" i="6"/>
  <c r="F45" i="6"/>
  <c r="H45" i="6"/>
  <c r="J45" i="6"/>
  <c r="L45" i="6"/>
  <c r="N45" i="6"/>
  <c r="P45" i="6"/>
  <c r="R45" i="6"/>
  <c r="T45" i="6"/>
  <c r="V45" i="6"/>
  <c r="X45" i="6"/>
  <c r="Z45" i="6"/>
  <c r="AD45" i="6"/>
  <c r="D48" i="6"/>
  <c r="F48" i="6"/>
  <c r="H48" i="6"/>
  <c r="J48" i="6"/>
  <c r="L48" i="6"/>
  <c r="N48" i="6"/>
  <c r="P48" i="6"/>
  <c r="R48" i="6"/>
  <c r="T48" i="6"/>
  <c r="V48" i="6"/>
  <c r="X48" i="6"/>
  <c r="Z48" i="6"/>
  <c r="D50" i="6"/>
  <c r="F50" i="6"/>
  <c r="H50" i="6"/>
  <c r="J50" i="6"/>
  <c r="L50" i="6"/>
  <c r="N50" i="6"/>
  <c r="P50" i="6"/>
  <c r="R50" i="6"/>
  <c r="T50" i="6"/>
  <c r="V50" i="6"/>
  <c r="X50" i="6"/>
  <c r="Z50" i="6"/>
  <c r="AD50" i="6"/>
  <c r="D53" i="6"/>
  <c r="F53" i="6"/>
  <c r="H53" i="6"/>
  <c r="J53" i="6"/>
  <c r="L53" i="6"/>
  <c r="N53" i="6"/>
  <c r="P53" i="6"/>
  <c r="R53" i="6"/>
  <c r="T53" i="6"/>
  <c r="V53" i="6"/>
  <c r="X53" i="6"/>
  <c r="Z53" i="6"/>
  <c r="AD53" i="6"/>
  <c r="D55" i="6"/>
  <c r="F55" i="6"/>
  <c r="H55" i="6"/>
  <c r="J55" i="6"/>
  <c r="L55" i="6"/>
  <c r="N55" i="6"/>
  <c r="P55" i="6"/>
  <c r="R55" i="6"/>
  <c r="T55" i="6"/>
  <c r="V55" i="6"/>
  <c r="X55" i="6"/>
  <c r="Z55" i="6"/>
  <c r="AD55" i="6"/>
  <c r="D57" i="6"/>
  <c r="F57" i="6"/>
  <c r="H57" i="6"/>
  <c r="J57" i="6"/>
  <c r="L57" i="6"/>
  <c r="N57" i="6"/>
  <c r="N35" i="6" s="1"/>
  <c r="P57" i="6"/>
  <c r="R57" i="6"/>
  <c r="T57" i="6"/>
  <c r="V57" i="6"/>
  <c r="X57" i="6"/>
  <c r="Z57" i="6"/>
  <c r="D59" i="6"/>
  <c r="F59" i="6"/>
  <c r="H59" i="6"/>
  <c r="J59" i="6"/>
  <c r="L59" i="6"/>
  <c r="N59" i="6"/>
  <c r="P59" i="6"/>
  <c r="R59" i="6"/>
  <c r="T59" i="6"/>
  <c r="V59" i="6"/>
  <c r="X59" i="6"/>
  <c r="Z59" i="6"/>
  <c r="AD59" i="6"/>
  <c r="D64" i="6"/>
  <c r="F64" i="6"/>
  <c r="H64" i="6"/>
  <c r="J64" i="6"/>
  <c r="L64" i="6"/>
  <c r="N64" i="6"/>
  <c r="P64" i="6"/>
  <c r="R64" i="6"/>
  <c r="T64" i="6"/>
  <c r="T35" i="6" s="1"/>
  <c r="V64" i="6"/>
  <c r="X64" i="6"/>
  <c r="Z64" i="6"/>
  <c r="D66" i="6"/>
  <c r="F66" i="6"/>
  <c r="H66" i="6"/>
  <c r="J66" i="6"/>
  <c r="L66" i="6"/>
  <c r="N66" i="6"/>
  <c r="P66" i="6"/>
  <c r="R66" i="6"/>
  <c r="T66" i="6"/>
  <c r="V66" i="6"/>
  <c r="X66" i="6"/>
  <c r="Z66" i="6"/>
  <c r="AD66" i="6"/>
  <c r="D68" i="6"/>
  <c r="F68" i="6"/>
  <c r="H68" i="6"/>
  <c r="J68" i="6"/>
  <c r="L68" i="6"/>
  <c r="N68" i="6"/>
  <c r="P68" i="6"/>
  <c r="R68" i="6"/>
  <c r="T68" i="6"/>
  <c r="V68" i="6"/>
  <c r="X68" i="6"/>
  <c r="Z68" i="6"/>
  <c r="AD68" i="6"/>
  <c r="D71" i="6"/>
  <c r="F71" i="6"/>
  <c r="H71" i="6"/>
  <c r="J71" i="6"/>
  <c r="L71" i="6"/>
  <c r="N71" i="6"/>
  <c r="P71" i="6"/>
  <c r="R71" i="6"/>
  <c r="T71" i="6"/>
  <c r="V71" i="6"/>
  <c r="X71" i="6"/>
  <c r="Z71" i="6"/>
  <c r="D73" i="6"/>
  <c r="F73" i="6"/>
  <c r="H73" i="6"/>
  <c r="J73" i="6"/>
  <c r="L73" i="6"/>
  <c r="N73" i="6"/>
  <c r="P73" i="6"/>
  <c r="R73" i="6"/>
  <c r="T73" i="6"/>
  <c r="V73" i="6"/>
  <c r="X73" i="6"/>
  <c r="Z73" i="6"/>
  <c r="D75" i="6"/>
  <c r="F75" i="6"/>
  <c r="H75" i="6"/>
  <c r="J75" i="6"/>
  <c r="L75" i="6"/>
  <c r="N75" i="6"/>
  <c r="P75" i="6"/>
  <c r="R75" i="6"/>
  <c r="T75" i="6"/>
  <c r="V75" i="6"/>
  <c r="X75" i="6"/>
  <c r="Z75" i="6"/>
  <c r="AD75" i="6"/>
  <c r="D79" i="6"/>
  <c r="F79" i="6"/>
  <c r="H79" i="6"/>
  <c r="J79" i="6"/>
  <c r="L79" i="6"/>
  <c r="N79" i="6"/>
  <c r="P79" i="6"/>
  <c r="R79" i="6"/>
  <c r="T79" i="6"/>
  <c r="V79" i="6"/>
  <c r="X79" i="6"/>
  <c r="Z79" i="6"/>
  <c r="AD79" i="6"/>
  <c r="D81" i="6"/>
  <c r="F81" i="6"/>
  <c r="H81" i="6"/>
  <c r="J81" i="6"/>
  <c r="L81" i="6"/>
  <c r="N81" i="6"/>
  <c r="P81" i="6"/>
  <c r="R81" i="6"/>
  <c r="T81" i="6"/>
  <c r="V81" i="6"/>
  <c r="X81" i="6"/>
  <c r="Z81" i="6"/>
  <c r="AD81" i="6"/>
  <c r="D85" i="6"/>
  <c r="F85" i="6"/>
  <c r="H85" i="6"/>
  <c r="J85" i="6"/>
  <c r="L85" i="6"/>
  <c r="N85" i="6"/>
  <c r="P85" i="6"/>
  <c r="R85" i="6"/>
  <c r="T85" i="6"/>
  <c r="V85" i="6"/>
  <c r="X85" i="6"/>
  <c r="Z85" i="6"/>
  <c r="AD85" i="6"/>
  <c r="D89" i="6"/>
  <c r="F89" i="6"/>
  <c r="H89" i="6"/>
  <c r="J89" i="6"/>
  <c r="L89" i="6"/>
  <c r="N89" i="6"/>
  <c r="P89" i="6"/>
  <c r="R89" i="6"/>
  <c r="T89" i="6"/>
  <c r="V89" i="6"/>
  <c r="X89" i="6"/>
  <c r="Z89" i="6"/>
  <c r="AD89" i="6"/>
  <c r="D93" i="6"/>
  <c r="F93" i="6"/>
  <c r="H93" i="6"/>
  <c r="J93" i="6"/>
  <c r="L93" i="6"/>
  <c r="N93" i="6"/>
  <c r="P93" i="6"/>
  <c r="R93" i="6"/>
  <c r="T93" i="6"/>
  <c r="V93" i="6"/>
  <c r="X93" i="6"/>
  <c r="Z93" i="6"/>
  <c r="AD93" i="6"/>
  <c r="D95" i="6"/>
  <c r="F95" i="6"/>
  <c r="H95" i="6"/>
  <c r="J95" i="6"/>
  <c r="L95" i="6"/>
  <c r="N95" i="6"/>
  <c r="P95" i="6"/>
  <c r="R95" i="6"/>
  <c r="T95" i="6"/>
  <c r="V95" i="6"/>
  <c r="X95" i="6"/>
  <c r="Z95" i="6"/>
  <c r="D98" i="6"/>
  <c r="F98" i="6"/>
  <c r="H98" i="6"/>
  <c r="J98" i="6"/>
  <c r="L98" i="6"/>
  <c r="N98" i="6"/>
  <c r="P98" i="6"/>
  <c r="R98" i="6"/>
  <c r="T98" i="6"/>
  <c r="V98" i="6"/>
  <c r="X98" i="6"/>
  <c r="Z98" i="6"/>
  <c r="D100" i="6"/>
  <c r="F100" i="6"/>
  <c r="H100" i="6"/>
  <c r="J100" i="6"/>
  <c r="L100" i="6"/>
  <c r="N100" i="6"/>
  <c r="P100" i="6"/>
  <c r="R100" i="6"/>
  <c r="T100" i="6"/>
  <c r="V100" i="6"/>
  <c r="X100" i="6"/>
  <c r="Z100" i="6"/>
  <c r="D102" i="6"/>
  <c r="F102" i="6"/>
  <c r="H102" i="6"/>
  <c r="J102" i="6"/>
  <c r="L102" i="6"/>
  <c r="N102" i="6"/>
  <c r="P102" i="6"/>
  <c r="R102" i="6"/>
  <c r="T102" i="6"/>
  <c r="V102" i="6"/>
  <c r="X102" i="6"/>
  <c r="Z102" i="6"/>
  <c r="AD103" i="6"/>
  <c r="D105" i="6"/>
  <c r="F105" i="6"/>
  <c r="H105" i="6"/>
  <c r="J105" i="6"/>
  <c r="L105" i="6"/>
  <c r="N105" i="6"/>
  <c r="P105" i="6"/>
  <c r="R105" i="6"/>
  <c r="T105" i="6"/>
  <c r="V105" i="6"/>
  <c r="X105" i="6"/>
  <c r="Z105" i="6"/>
  <c r="D108" i="6"/>
  <c r="F108" i="6"/>
  <c r="H108" i="6"/>
  <c r="J108" i="6"/>
  <c r="L108" i="6"/>
  <c r="N108" i="6"/>
  <c r="P108" i="6"/>
  <c r="R108" i="6"/>
  <c r="T108" i="6"/>
  <c r="V108" i="6"/>
  <c r="X108" i="6"/>
  <c r="Z108" i="6"/>
  <c r="D111" i="6"/>
  <c r="F111" i="6"/>
  <c r="H111" i="6"/>
  <c r="J111" i="6"/>
  <c r="L111" i="6"/>
  <c r="N111" i="6"/>
  <c r="P111" i="6"/>
  <c r="R111" i="6"/>
  <c r="T111" i="6"/>
  <c r="V111" i="6"/>
  <c r="X111" i="6"/>
  <c r="Z111" i="6"/>
  <c r="AD112" i="6"/>
  <c r="D113" i="6"/>
  <c r="F113" i="6"/>
  <c r="H113" i="6"/>
  <c r="J113" i="6"/>
  <c r="L113" i="6"/>
  <c r="N113" i="6"/>
  <c r="P113" i="6"/>
  <c r="R113" i="6"/>
  <c r="T113" i="6"/>
  <c r="V113" i="6"/>
  <c r="X113" i="6"/>
  <c r="Z113" i="6"/>
  <c r="AD114" i="6"/>
  <c r="N115" i="6"/>
  <c r="P115" i="6"/>
  <c r="R115" i="6"/>
  <c r="T115" i="6"/>
  <c r="V115" i="6"/>
  <c r="X115" i="6"/>
  <c r="Z115" i="6"/>
  <c r="AD116" i="6"/>
  <c r="D117" i="6"/>
  <c r="F117" i="6"/>
  <c r="H117" i="6"/>
  <c r="J117" i="6"/>
  <c r="L117" i="6"/>
  <c r="N117" i="6"/>
  <c r="P117" i="6"/>
  <c r="R117" i="6"/>
  <c r="T117" i="6"/>
  <c r="V117" i="6"/>
  <c r="X117" i="6"/>
  <c r="Z117" i="6"/>
  <c r="X14" i="9" l="1"/>
  <c r="X35" i="6"/>
  <c r="X8" i="6"/>
  <c r="X120" i="6" s="1"/>
  <c r="X13" i="12"/>
  <c r="J120" i="6"/>
  <c r="P120" i="6"/>
  <c r="H120" i="6"/>
  <c r="L120" i="6"/>
  <c r="D120" i="6"/>
  <c r="F120" i="6"/>
  <c r="W9" i="12"/>
  <c r="X8" i="12" s="1"/>
  <c r="Q45" i="5" l="1"/>
  <c r="P45" i="5"/>
  <c r="O45" i="5"/>
  <c r="N45" i="5"/>
  <c r="M45" i="5"/>
  <c r="L45" i="5"/>
  <c r="K45" i="5"/>
  <c r="J45" i="5"/>
  <c r="I45" i="5"/>
  <c r="H45" i="5"/>
  <c r="G45" i="5"/>
  <c r="F45" i="5"/>
  <c r="E45" i="5"/>
  <c r="D45" i="5"/>
  <c r="D41" i="5" s="1"/>
  <c r="C45" i="5"/>
  <c r="Q44" i="5"/>
  <c r="P44" i="5"/>
  <c r="O44" i="5"/>
  <c r="N44" i="5"/>
  <c r="M44" i="5"/>
  <c r="L44" i="5"/>
  <c r="K44" i="5"/>
  <c r="J44" i="5"/>
  <c r="I44" i="5"/>
  <c r="H44" i="5"/>
  <c r="G44" i="5"/>
  <c r="F44" i="5"/>
  <c r="E44" i="5"/>
  <c r="D44" i="5"/>
  <c r="C44" i="5"/>
  <c r="Q43" i="5"/>
  <c r="P43" i="5"/>
  <c r="O43" i="5"/>
  <c r="N43" i="5"/>
  <c r="M43" i="5"/>
  <c r="L43" i="5"/>
  <c r="K43" i="5"/>
  <c r="J43" i="5"/>
  <c r="I43" i="5"/>
  <c r="H43" i="5"/>
  <c r="G43" i="5"/>
  <c r="F43" i="5"/>
  <c r="F41" i="5" s="1"/>
  <c r="E43" i="5"/>
  <c r="D43" i="5"/>
  <c r="C43" i="5"/>
  <c r="Q42" i="5"/>
  <c r="P42" i="5"/>
  <c r="O42" i="5"/>
  <c r="N42" i="5"/>
  <c r="M42" i="5"/>
  <c r="L42" i="5"/>
  <c r="K42" i="5"/>
  <c r="J42" i="5"/>
  <c r="I42" i="5"/>
  <c r="H42" i="5"/>
  <c r="G42" i="5"/>
  <c r="G41" i="5" s="1"/>
  <c r="F42" i="5"/>
  <c r="E42" i="5"/>
  <c r="E41" i="5" s="1"/>
  <c r="D42" i="5"/>
  <c r="C42" i="5"/>
  <c r="Q41" i="5"/>
  <c r="P41" i="5"/>
  <c r="O41" i="5"/>
  <c r="N41" i="5"/>
  <c r="M41" i="5"/>
  <c r="L41" i="5"/>
  <c r="K41" i="5"/>
  <c r="J41" i="5"/>
  <c r="I41" i="5"/>
  <c r="H41" i="5"/>
  <c r="C41" i="5"/>
  <c r="Q40" i="5"/>
  <c r="P40" i="5"/>
  <c r="O40" i="5"/>
  <c r="N40" i="5"/>
  <c r="M40" i="5"/>
  <c r="L40" i="5"/>
  <c r="K40" i="5"/>
  <c r="J40" i="5"/>
  <c r="I40" i="5"/>
  <c r="I36" i="5" s="1"/>
  <c r="H40" i="5"/>
  <c r="G40" i="5"/>
  <c r="F40" i="5"/>
  <c r="E40" i="5"/>
  <c r="D40" i="5"/>
  <c r="C40" i="5"/>
  <c r="Q39" i="5"/>
  <c r="P39" i="5"/>
  <c r="O39" i="5"/>
  <c r="N39" i="5"/>
  <c r="M39" i="5"/>
  <c r="L39" i="5"/>
  <c r="K39" i="5"/>
  <c r="J39" i="5"/>
  <c r="I39" i="5"/>
  <c r="H39" i="5"/>
  <c r="G39" i="5"/>
  <c r="F39" i="5"/>
  <c r="E39" i="5"/>
  <c r="D39" i="5"/>
  <c r="C39" i="5"/>
  <c r="Q38" i="5"/>
  <c r="P38" i="5"/>
  <c r="O38" i="5"/>
  <c r="N38" i="5"/>
  <c r="M38" i="5"/>
  <c r="L38" i="5"/>
  <c r="K38" i="5"/>
  <c r="K36" i="5" s="1"/>
  <c r="J38" i="5"/>
  <c r="I38" i="5"/>
  <c r="H38" i="5"/>
  <c r="G38" i="5"/>
  <c r="F38" i="5"/>
  <c r="E38" i="5"/>
  <c r="D38" i="5"/>
  <c r="C38" i="5"/>
  <c r="Q37" i="5"/>
  <c r="P37" i="5"/>
  <c r="O37" i="5"/>
  <c r="N37" i="5"/>
  <c r="M37" i="5"/>
  <c r="L37" i="5"/>
  <c r="L36" i="5" s="1"/>
  <c r="K37" i="5"/>
  <c r="J37" i="5"/>
  <c r="J36" i="5" s="1"/>
  <c r="I37" i="5"/>
  <c r="H37" i="5"/>
  <c r="G37" i="5"/>
  <c r="F37" i="5"/>
  <c r="E37" i="5"/>
  <c r="D37" i="5"/>
  <c r="C37" i="5"/>
  <c r="Q36" i="5"/>
  <c r="P36" i="5"/>
  <c r="O36" i="5"/>
  <c r="N36" i="5"/>
  <c r="M36" i="5"/>
  <c r="H36" i="5"/>
  <c r="G36" i="5"/>
  <c r="F36" i="5"/>
  <c r="E36" i="5"/>
  <c r="D36" i="5"/>
  <c r="C36" i="5"/>
  <c r="Q35" i="5"/>
  <c r="P35" i="5"/>
  <c r="O35" i="5"/>
  <c r="N35" i="5"/>
  <c r="N31" i="5" s="1"/>
  <c r="M35" i="5"/>
  <c r="L35" i="5"/>
  <c r="K35" i="5"/>
  <c r="J35" i="5"/>
  <c r="I35" i="5"/>
  <c r="H35" i="5"/>
  <c r="G35" i="5"/>
  <c r="F35" i="5"/>
  <c r="E35" i="5"/>
  <c r="D35" i="5"/>
  <c r="C35" i="5"/>
  <c r="Q34" i="5"/>
  <c r="P34" i="5"/>
  <c r="O34" i="5"/>
  <c r="O9" i="5" s="1"/>
  <c r="N34" i="5"/>
  <c r="M34" i="5"/>
  <c r="L34" i="5"/>
  <c r="K34" i="5"/>
  <c r="J34" i="5"/>
  <c r="I34" i="5"/>
  <c r="H34" i="5"/>
  <c r="G34" i="5"/>
  <c r="F34" i="5"/>
  <c r="E34" i="5"/>
  <c r="D34" i="5"/>
  <c r="C34" i="5"/>
  <c r="Q33" i="5"/>
  <c r="P33" i="5"/>
  <c r="P31" i="5" s="1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Q32" i="5"/>
  <c r="Q31" i="5" s="1"/>
  <c r="P32" i="5"/>
  <c r="O32" i="5"/>
  <c r="O31" i="5" s="1"/>
  <c r="N32" i="5"/>
  <c r="M32" i="5"/>
  <c r="L32" i="5"/>
  <c r="K32" i="5"/>
  <c r="J32" i="5"/>
  <c r="I32" i="5"/>
  <c r="H32" i="5"/>
  <c r="G32" i="5"/>
  <c r="F32" i="5"/>
  <c r="E32" i="5"/>
  <c r="D32" i="5"/>
  <c r="C32" i="5"/>
  <c r="C31" i="5" s="1"/>
  <c r="M31" i="5"/>
  <c r="L31" i="5"/>
  <c r="K31" i="5"/>
  <c r="J31" i="5"/>
  <c r="I31" i="5"/>
  <c r="H31" i="5"/>
  <c r="G31" i="5"/>
  <c r="F31" i="5"/>
  <c r="E31" i="5"/>
  <c r="D31" i="5"/>
  <c r="Q30" i="5"/>
  <c r="P30" i="5"/>
  <c r="O30" i="5"/>
  <c r="N30" i="5"/>
  <c r="M30" i="5"/>
  <c r="L30" i="5"/>
  <c r="K30" i="5"/>
  <c r="J30" i="5"/>
  <c r="I30" i="5"/>
  <c r="H30" i="5"/>
  <c r="G30" i="5"/>
  <c r="F30" i="5"/>
  <c r="E30" i="5"/>
  <c r="E26" i="5" s="1"/>
  <c r="D30" i="5"/>
  <c r="C30" i="5"/>
  <c r="Q29" i="5"/>
  <c r="P29" i="5"/>
  <c r="O29" i="5"/>
  <c r="N29" i="5"/>
  <c r="M29" i="5"/>
  <c r="L29" i="5"/>
  <c r="K29" i="5"/>
  <c r="J29" i="5"/>
  <c r="I29" i="5"/>
  <c r="H29" i="5"/>
  <c r="G29" i="5"/>
  <c r="F29" i="5"/>
  <c r="E29" i="5"/>
  <c r="D29" i="5"/>
  <c r="C29" i="5"/>
  <c r="Q28" i="5"/>
  <c r="P28" i="5"/>
  <c r="O28" i="5"/>
  <c r="N28" i="5"/>
  <c r="M28" i="5"/>
  <c r="L28" i="5"/>
  <c r="K28" i="5"/>
  <c r="J28" i="5"/>
  <c r="I28" i="5"/>
  <c r="H28" i="5"/>
  <c r="G28" i="5"/>
  <c r="G26" i="5" s="1"/>
  <c r="F28" i="5"/>
  <c r="E28" i="5"/>
  <c r="D28" i="5"/>
  <c r="C28" i="5"/>
  <c r="Q27" i="5"/>
  <c r="P27" i="5"/>
  <c r="O27" i="5"/>
  <c r="N27" i="5"/>
  <c r="M27" i="5"/>
  <c r="L27" i="5"/>
  <c r="K27" i="5"/>
  <c r="J27" i="5"/>
  <c r="I27" i="5"/>
  <c r="H27" i="5"/>
  <c r="H26" i="5" s="1"/>
  <c r="G27" i="5"/>
  <c r="F27" i="5"/>
  <c r="F26" i="5" s="1"/>
  <c r="E27" i="5"/>
  <c r="D27" i="5"/>
  <c r="C27" i="5"/>
  <c r="Q26" i="5"/>
  <c r="G32" i="4" s="1"/>
  <c r="P26" i="5"/>
  <c r="O26" i="5"/>
  <c r="N26" i="5"/>
  <c r="M26" i="5"/>
  <c r="L26" i="5"/>
  <c r="K26" i="5"/>
  <c r="J26" i="5"/>
  <c r="I26" i="5"/>
  <c r="D26" i="5"/>
  <c r="C26" i="5"/>
  <c r="Q25" i="5"/>
  <c r="P25" i="5"/>
  <c r="O25" i="5"/>
  <c r="N25" i="5"/>
  <c r="M25" i="5"/>
  <c r="L25" i="5"/>
  <c r="K25" i="5"/>
  <c r="J25" i="5"/>
  <c r="J21" i="5" s="1"/>
  <c r="I25" i="5"/>
  <c r="H25" i="5"/>
  <c r="G25" i="5"/>
  <c r="F25" i="5"/>
  <c r="E25" i="5"/>
  <c r="D25" i="5"/>
  <c r="C25" i="5"/>
  <c r="Q24" i="5"/>
  <c r="P24" i="5"/>
  <c r="O24" i="5"/>
  <c r="N24" i="5"/>
  <c r="M24" i="5"/>
  <c r="L24" i="5"/>
  <c r="K24" i="5"/>
  <c r="J24" i="5"/>
  <c r="I24" i="5"/>
  <c r="H24" i="5"/>
  <c r="G24" i="5"/>
  <c r="F24" i="5"/>
  <c r="E24" i="5"/>
  <c r="D24" i="5"/>
  <c r="C24" i="5"/>
  <c r="Q23" i="5"/>
  <c r="P23" i="5"/>
  <c r="O23" i="5"/>
  <c r="N23" i="5"/>
  <c r="M23" i="5"/>
  <c r="L23" i="5"/>
  <c r="L21" i="5" s="1"/>
  <c r="K23" i="5"/>
  <c r="J23" i="5"/>
  <c r="I23" i="5"/>
  <c r="H23" i="5"/>
  <c r="G23" i="5"/>
  <c r="F23" i="5"/>
  <c r="E23" i="5"/>
  <c r="D23" i="5"/>
  <c r="C23" i="5"/>
  <c r="Q22" i="5"/>
  <c r="P22" i="5"/>
  <c r="O22" i="5"/>
  <c r="N22" i="5"/>
  <c r="M22" i="5"/>
  <c r="M21" i="5" s="1"/>
  <c r="L22" i="5"/>
  <c r="K22" i="5"/>
  <c r="K21" i="5" s="1"/>
  <c r="J22" i="5"/>
  <c r="I22" i="5"/>
  <c r="H22" i="5"/>
  <c r="G22" i="5"/>
  <c r="F22" i="5"/>
  <c r="E22" i="5"/>
  <c r="D22" i="5"/>
  <c r="C22" i="5"/>
  <c r="Q21" i="5"/>
  <c r="F32" i="4" s="1"/>
  <c r="P21" i="5"/>
  <c r="F31" i="4" s="1"/>
  <c r="O21" i="5"/>
  <c r="F30" i="4" s="1"/>
  <c r="N21" i="5"/>
  <c r="F29" i="4" s="1"/>
  <c r="I21" i="5"/>
  <c r="H21" i="5"/>
  <c r="G21" i="5"/>
  <c r="F21" i="5"/>
  <c r="E21" i="5"/>
  <c r="D21" i="5"/>
  <c r="C21" i="5"/>
  <c r="Q20" i="5"/>
  <c r="Q10" i="5" s="1"/>
  <c r="P20" i="5"/>
  <c r="P10" i="5" s="1"/>
  <c r="O20" i="5"/>
  <c r="O16" i="5" s="1"/>
  <c r="E30" i="4" s="1"/>
  <c r="N20" i="5"/>
  <c r="M20" i="5"/>
  <c r="L20" i="5"/>
  <c r="K20" i="5"/>
  <c r="J20" i="5"/>
  <c r="I20" i="5"/>
  <c r="H20" i="5"/>
  <c r="G20" i="5"/>
  <c r="F20" i="5"/>
  <c r="E20" i="5"/>
  <c r="E10" i="5" s="1"/>
  <c r="D20" i="5"/>
  <c r="D10" i="5" s="1"/>
  <c r="C20" i="5"/>
  <c r="C10" i="5" s="1"/>
  <c r="Q19" i="5"/>
  <c r="Q9" i="5" s="1"/>
  <c r="P19" i="5"/>
  <c r="P9" i="5" s="1"/>
  <c r="O19" i="5"/>
  <c r="N19" i="5"/>
  <c r="M19" i="5"/>
  <c r="L19" i="5"/>
  <c r="K19" i="5"/>
  <c r="J19" i="5"/>
  <c r="I19" i="5"/>
  <c r="H19" i="5"/>
  <c r="G19" i="5"/>
  <c r="F19" i="5"/>
  <c r="F9" i="5" s="1"/>
  <c r="E19" i="5"/>
  <c r="E9" i="5" s="1"/>
  <c r="D19" i="5"/>
  <c r="D9" i="5" s="1"/>
  <c r="C19" i="5"/>
  <c r="C9" i="5" s="1"/>
  <c r="Q18" i="5"/>
  <c r="Q8" i="5" s="1"/>
  <c r="P18" i="5"/>
  <c r="O18" i="5"/>
  <c r="N18" i="5"/>
  <c r="M18" i="5"/>
  <c r="L18" i="5"/>
  <c r="K18" i="5"/>
  <c r="J18" i="5"/>
  <c r="I18" i="5"/>
  <c r="H18" i="5"/>
  <c r="G18" i="5"/>
  <c r="G8" i="5" s="1"/>
  <c r="F18" i="5"/>
  <c r="F8" i="5" s="1"/>
  <c r="E18" i="5"/>
  <c r="E8" i="5" s="1"/>
  <c r="D18" i="5"/>
  <c r="D8" i="5" s="1"/>
  <c r="C18" i="5"/>
  <c r="C16" i="5" s="1"/>
  <c r="Q17" i="5"/>
  <c r="P17" i="5"/>
  <c r="P16" i="5" s="1"/>
  <c r="E31" i="4" s="1"/>
  <c r="C31" i="4" s="1"/>
  <c r="O17" i="5"/>
  <c r="N17" i="5"/>
  <c r="M17" i="5"/>
  <c r="L17" i="5"/>
  <c r="K17" i="5"/>
  <c r="J17" i="5"/>
  <c r="I17" i="5"/>
  <c r="H17" i="5"/>
  <c r="G17" i="5"/>
  <c r="G7" i="5" s="1"/>
  <c r="F17" i="5"/>
  <c r="F7" i="5" s="1"/>
  <c r="F6" i="5" s="1"/>
  <c r="E17" i="5"/>
  <c r="E7" i="5" s="1"/>
  <c r="E6" i="5" s="1"/>
  <c r="D17" i="5"/>
  <c r="D16" i="5" s="1"/>
  <c r="C17" i="5"/>
  <c r="N16" i="5"/>
  <c r="M16" i="5"/>
  <c r="L16" i="5"/>
  <c r="K16" i="5"/>
  <c r="J16" i="5"/>
  <c r="I16" i="5"/>
  <c r="H16" i="5"/>
  <c r="G16" i="5"/>
  <c r="F16" i="5"/>
  <c r="E16" i="5"/>
  <c r="Q15" i="5"/>
  <c r="P15" i="5"/>
  <c r="O15" i="5"/>
  <c r="N15" i="5"/>
  <c r="M15" i="5"/>
  <c r="L15" i="5"/>
  <c r="K15" i="5"/>
  <c r="J15" i="5"/>
  <c r="I15" i="5"/>
  <c r="I10" i="5" s="1"/>
  <c r="H15" i="5"/>
  <c r="H10" i="5" s="1"/>
  <c r="G15" i="5"/>
  <c r="G10" i="5" s="1"/>
  <c r="F15" i="5"/>
  <c r="F10" i="5" s="1"/>
  <c r="E15" i="5"/>
  <c r="D15" i="5"/>
  <c r="C15" i="5"/>
  <c r="Q14" i="5"/>
  <c r="P14" i="5"/>
  <c r="O14" i="5"/>
  <c r="N14" i="5"/>
  <c r="M14" i="5"/>
  <c r="L14" i="5"/>
  <c r="K14" i="5"/>
  <c r="J14" i="5"/>
  <c r="J9" i="5" s="1"/>
  <c r="I14" i="5"/>
  <c r="I9" i="5" s="1"/>
  <c r="H14" i="5"/>
  <c r="H9" i="5" s="1"/>
  <c r="G14" i="5"/>
  <c r="G11" i="5" s="1"/>
  <c r="F14" i="5"/>
  <c r="E14" i="5"/>
  <c r="D14" i="5"/>
  <c r="C14" i="5"/>
  <c r="Q13" i="5"/>
  <c r="P13" i="5"/>
  <c r="O13" i="5"/>
  <c r="N13" i="5"/>
  <c r="M13" i="5"/>
  <c r="L13" i="5"/>
  <c r="K13" i="5"/>
  <c r="K8" i="5" s="1"/>
  <c r="J13" i="5"/>
  <c r="J8" i="5" s="1"/>
  <c r="I13" i="5"/>
  <c r="I8" i="5" s="1"/>
  <c r="H13" i="5"/>
  <c r="H8" i="5" s="1"/>
  <c r="G13" i="5"/>
  <c r="F13" i="5"/>
  <c r="E13" i="5"/>
  <c r="D13" i="5"/>
  <c r="Q12" i="5"/>
  <c r="P12" i="5"/>
  <c r="O12" i="5"/>
  <c r="N12" i="5"/>
  <c r="M12" i="5"/>
  <c r="L12" i="5"/>
  <c r="L7" i="5" s="1"/>
  <c r="L6" i="5" s="1"/>
  <c r="K12" i="5"/>
  <c r="K7" i="5" s="1"/>
  <c r="K6" i="5" s="1"/>
  <c r="J12" i="5"/>
  <c r="J7" i="5" s="1"/>
  <c r="J6" i="5" s="1"/>
  <c r="I12" i="5"/>
  <c r="I7" i="5" s="1"/>
  <c r="H12" i="5"/>
  <c r="H11" i="5" s="1"/>
  <c r="G12" i="5"/>
  <c r="F12" i="5"/>
  <c r="E12" i="5"/>
  <c r="D12" i="5"/>
  <c r="C12" i="5"/>
  <c r="Q11" i="5"/>
  <c r="P11" i="5"/>
  <c r="O11" i="5"/>
  <c r="N11" i="5"/>
  <c r="M11" i="5"/>
  <c r="L11" i="5"/>
  <c r="K11" i="5"/>
  <c r="J11" i="5"/>
  <c r="I11" i="5"/>
  <c r="E11" i="5"/>
  <c r="D11" i="5"/>
  <c r="C11" i="5"/>
  <c r="M10" i="5"/>
  <c r="L10" i="5"/>
  <c r="K10" i="5"/>
  <c r="J10" i="5"/>
  <c r="N9" i="5"/>
  <c r="M9" i="5"/>
  <c r="L9" i="5"/>
  <c r="K9" i="5"/>
  <c r="O8" i="5"/>
  <c r="N8" i="5"/>
  <c r="M8" i="5"/>
  <c r="L8" i="5"/>
  <c r="P7" i="5"/>
  <c r="O7" i="5"/>
  <c r="N7" i="5"/>
  <c r="M7" i="5"/>
  <c r="M6" i="5" s="1"/>
  <c r="J32" i="4"/>
  <c r="I32" i="4"/>
  <c r="H32" i="4"/>
  <c r="D32" i="4"/>
  <c r="J31" i="4"/>
  <c r="I31" i="4"/>
  <c r="H31" i="4"/>
  <c r="G31" i="4"/>
  <c r="D31" i="4"/>
  <c r="I30" i="4"/>
  <c r="H30" i="4"/>
  <c r="D30" i="4"/>
  <c r="I6" i="5" l="1"/>
  <c r="N10" i="5"/>
  <c r="N6" i="5" s="1"/>
  <c r="C8" i="5"/>
  <c r="P8" i="5"/>
  <c r="P6" i="5" s="1"/>
  <c r="O10" i="5"/>
  <c r="O6" i="5" s="1"/>
  <c r="G9" i="5"/>
  <c r="G6" i="5" s="1"/>
  <c r="C7" i="5"/>
  <c r="C6" i="5" s="1"/>
  <c r="D7" i="5"/>
  <c r="D6" i="5" s="1"/>
  <c r="F11" i="5"/>
  <c r="Q7" i="5"/>
  <c r="Q6" i="5" s="1"/>
  <c r="H7" i="5"/>
  <c r="H6" i="5" s="1"/>
  <c r="Q16" i="5"/>
  <c r="E32" i="4" s="1"/>
  <c r="C32" i="4" s="1"/>
  <c r="L5" i="1" l="1"/>
  <c r="M5" i="1" s="1"/>
</calcChain>
</file>

<file path=xl/sharedStrings.xml><?xml version="1.0" encoding="utf-8"?>
<sst xmlns="http://schemas.openxmlformats.org/spreadsheetml/2006/main" count="7948" uniqueCount="2173">
  <si>
    <t>By Source, BEA Category, Type, and Account</t>
  </si>
  <si>
    <t>Click "+" next to title to view additional detail</t>
  </si>
  <si>
    <t>SOURCE</t>
  </si>
  <si>
    <t>DISC/
MAND</t>
  </si>
  <si>
    <t>OFF COLL/
RECEIPT</t>
  </si>
  <si>
    <t>AGENCY/BUREAU/ACCOUNT</t>
  </si>
  <si>
    <t>SUBFCT/LINE</t>
  </si>
  <si>
    <t>FED_PUB_SRC</t>
  </si>
  <si>
    <t>BEACATLT</t>
  </si>
  <si>
    <t>APPRCPTLT</t>
  </si>
  <si>
    <t>AGERPSEQ</t>
  </si>
  <si>
    <t>AGERPLT</t>
  </si>
  <si>
    <t>BURRPSEQ</t>
  </si>
  <si>
    <t>BURRPLT</t>
  </si>
  <si>
    <t>OMBACCT</t>
  </si>
  <si>
    <t>SUBFCT</t>
  </si>
  <si>
    <t>LINE</t>
  </si>
  <si>
    <t>PY</t>
  </si>
  <si>
    <t>CY</t>
  </si>
  <si>
    <t>BY</t>
  </si>
  <si>
    <t>From Federal sources</t>
  </si>
  <si>
    <t>Discretionary</t>
  </si>
  <si>
    <t>Offsetting receipts (deposited in receipt account)</t>
  </si>
  <si>
    <t>0050</t>
  </si>
  <si>
    <t>Legislative Branch</t>
  </si>
  <si>
    <t>0110</t>
  </si>
  <si>
    <t>Department of Energy</t>
  </si>
  <si>
    <t>99</t>
  </si>
  <si>
    <t xml:space="preserve">019-00-523140 General Fund Payment - Defense, Decontamination and Decommissioning Fund                                                                                            </t>
  </si>
  <si>
    <t>271</t>
  </si>
  <si>
    <t>2004 Intrafund receipts</t>
  </si>
  <si>
    <t>0210</t>
  </si>
  <si>
    <t>Department of Veterans Affairs</t>
  </si>
  <si>
    <t xml:space="preserve">029-00-528780 Payments from Compensation and Pension, MCCF                                                                                                                        </t>
  </si>
  <si>
    <t>703</t>
  </si>
  <si>
    <t>0230</t>
  </si>
  <si>
    <t>Other Defense--Civil Programs</t>
  </si>
  <si>
    <t>20</t>
  </si>
  <si>
    <t>Armed Forces Retirement Home</t>
  </si>
  <si>
    <t xml:space="preserve">200-20-852280 General Fund Payment to the Armed Forces Retirement Home                                                                                                            </t>
  </si>
  <si>
    <t>701</t>
  </si>
  <si>
    <t>2004 Interfund transactions</t>
  </si>
  <si>
    <t>0240</t>
  </si>
  <si>
    <t>Environmental Protection Agency</t>
  </si>
  <si>
    <t>00</t>
  </si>
  <si>
    <t xml:space="preserve">020-00-814550 Interfund Transactions, Hazardous Substance Superfund                                                                                                               </t>
  </si>
  <si>
    <t>304</t>
  </si>
  <si>
    <t>0530</t>
  </si>
  <si>
    <t>Corporation for National and Community Service</t>
  </si>
  <si>
    <t xml:space="preserve">485-00-826730 Payment from the General Fund, National Service Trust Fund                                                                                                          </t>
  </si>
  <si>
    <t>506</t>
  </si>
  <si>
    <t xml:space="preserve">485-00-826750 Payment from the Operating Expenses, National Service Trust Fund                                                                                                    </t>
  </si>
  <si>
    <t>0960</t>
  </si>
  <si>
    <t>Morris K. Udall and Stewart L. Udall Foundation</t>
  </si>
  <si>
    <t xml:space="preserve">487-00-861510 General Fund Payments, Morris K. Udall Scholarship Fund                                                                                                             </t>
  </si>
  <si>
    <t>502</t>
  </si>
  <si>
    <t>Offsetting collections (deposited in appropriation account)</t>
  </si>
  <si>
    <t>0060</t>
  </si>
  <si>
    <t>Judicial Branch</t>
  </si>
  <si>
    <t>25</t>
  </si>
  <si>
    <t>Courts of Appeals, District Courts, and Other Judicial Services</t>
  </si>
  <si>
    <t xml:space="preserve">002-25-0920 Salaries and Expenses                                                                                                                                               </t>
  </si>
  <si>
    <t>752</t>
  </si>
  <si>
    <t>4030 Federal sources</t>
  </si>
  <si>
    <t xml:space="preserve">002-25-0923 Defender Services                                                                                                                                                   </t>
  </si>
  <si>
    <t xml:space="preserve">002-25-0930 Court Security                                                                                                                                                      </t>
  </si>
  <si>
    <t>26</t>
  </si>
  <si>
    <t>Administrative Office of the United States Courts</t>
  </si>
  <si>
    <t xml:space="preserve">002-26-0927 Salaries and Expenses                                                                                                                                               </t>
  </si>
  <si>
    <t>30</t>
  </si>
  <si>
    <t>Federal Judicial Center</t>
  </si>
  <si>
    <t xml:space="preserve">002-30-0928 Salaries and Expenses                                                                                                                                               </t>
  </si>
  <si>
    <t>0070</t>
  </si>
  <si>
    <t>Department of Agriculture</t>
  </si>
  <si>
    <t>03</t>
  </si>
  <si>
    <t>Office of the Secretary</t>
  </si>
  <si>
    <t xml:space="preserve">005-03-9913 Office of the Secretary                                                                                                                                             </t>
  </si>
  <si>
    <t>352</t>
  </si>
  <si>
    <t>04</t>
  </si>
  <si>
    <t>Executive Operations</t>
  </si>
  <si>
    <t xml:space="preserve">005-04-4609 Working Capital Fund                                                                                                                                                </t>
  </si>
  <si>
    <t xml:space="preserve">005-04-9914 Executive Operations                                                                                                                                                </t>
  </si>
  <si>
    <t>09</t>
  </si>
  <si>
    <t>Buildings and Facilities</t>
  </si>
  <si>
    <t xml:space="preserve">005-19-0117 Agriculture Buildings and Facilities and Rental Payments                                                                                                            </t>
  </si>
  <si>
    <t>14</t>
  </si>
  <si>
    <t>Office of Inspector General</t>
  </si>
  <si>
    <t xml:space="preserve">005-08-0900 Office of Inspector General                                                                                                                                         </t>
  </si>
  <si>
    <t>16</t>
  </si>
  <si>
    <t>Economic Research Service</t>
  </si>
  <si>
    <t xml:space="preserve">005-13-1701 Economic Research Service                                                                                                                                           </t>
  </si>
  <si>
    <t>17</t>
  </si>
  <si>
    <t>National Agricultural Statistics Service</t>
  </si>
  <si>
    <t xml:space="preserve">005-15-1801 National Agricultural Statistics Service                                                                                                                            </t>
  </si>
  <si>
    <t>18</t>
  </si>
  <si>
    <t>Agricultural Research Service</t>
  </si>
  <si>
    <t xml:space="preserve">005-18-1400 Salaries and Expenses                                                                                                                                               </t>
  </si>
  <si>
    <t>19</t>
  </si>
  <si>
    <t>National Institute of Food and Agriculture</t>
  </si>
  <si>
    <t xml:space="preserve">005-20-0502 Extension Activities                                                                                                                                                </t>
  </si>
  <si>
    <t xml:space="preserve">005-20-1500 Research and Education Activities                                                                                                                                   </t>
  </si>
  <si>
    <t xml:space="preserve">005-20-0520 National Institute of Food and Agriculture                                                                                                                          </t>
  </si>
  <si>
    <t>Animal and Plant Health Inspection Service</t>
  </si>
  <si>
    <t xml:space="preserve">005-32-1600 Salaries and Expenses                                                                                                                                               </t>
  </si>
  <si>
    <t>21</t>
  </si>
  <si>
    <t>Food Safety and Inspection Service</t>
  </si>
  <si>
    <t xml:space="preserve">005-35-3700 Salaries and Expenses                                                                                                                                               </t>
  </si>
  <si>
    <t>554</t>
  </si>
  <si>
    <t>23</t>
  </si>
  <si>
    <t>Agricultural Marketing Service</t>
  </si>
  <si>
    <t xml:space="preserve">005-45-2500 Marketing Services                                                                                                                                                  </t>
  </si>
  <si>
    <t>4031 Interest</t>
  </si>
  <si>
    <t>24</t>
  </si>
  <si>
    <t>Farm Production and Conservation</t>
  </si>
  <si>
    <t xml:space="preserve">005-25-0180 Farm Production and Conservation Business Center                                                                                                                    </t>
  </si>
  <si>
    <t>351</t>
  </si>
  <si>
    <t>49</t>
  </si>
  <si>
    <t>Farm Service Agency</t>
  </si>
  <si>
    <t xml:space="preserve">005-49-0600 Salaries and Expenses                                                                                                                                               </t>
  </si>
  <si>
    <t>53</t>
  </si>
  <si>
    <t>Natural Resources Conservation Service</t>
  </si>
  <si>
    <t xml:space="preserve">005-53-1000 Private Lands Conservation Operations                                                                                                                               </t>
  </si>
  <si>
    <t>302</t>
  </si>
  <si>
    <t xml:space="preserve">005-53-1072 Watershed and Flood Prevention Operations                                                                                                                           </t>
  </si>
  <si>
    <t>301</t>
  </si>
  <si>
    <t>55</t>
  </si>
  <si>
    <t>Rural Development</t>
  </si>
  <si>
    <t xml:space="preserve">005-55-0403 Salaries and Expenses                                                                                                                                               </t>
  </si>
  <si>
    <t>452</t>
  </si>
  <si>
    <t>60</t>
  </si>
  <si>
    <t>Rural Housing Service</t>
  </si>
  <si>
    <t xml:space="preserve">005-63-1951 Rural Community Facilities Program Account                                                                                                                          </t>
  </si>
  <si>
    <t>68</t>
  </si>
  <si>
    <t>Foreign Agricultural Service</t>
  </si>
  <si>
    <t xml:space="preserve">005-68-2278 Food for Peace Title II Grants                                                                                                                                      </t>
  </si>
  <si>
    <t>151</t>
  </si>
  <si>
    <t xml:space="preserve">005-68-2900 Salaries and Expenses                                                                                                                                               </t>
  </si>
  <si>
    <t>84</t>
  </si>
  <si>
    <t>Food and Nutrition Service</t>
  </si>
  <si>
    <t xml:space="preserve">005-84-3508 Nutrition Programs Administration                                                                                                                                   </t>
  </si>
  <si>
    <t>605</t>
  </si>
  <si>
    <t>96</t>
  </si>
  <si>
    <t>Forest Service</t>
  </si>
  <si>
    <t xml:space="preserve">005-96-1103 Capital Improvement and Maintenance                                                                                                                                 </t>
  </si>
  <si>
    <t xml:space="preserve">005-96-1104 Forest and Rangeland Research                                                                                                                                       </t>
  </si>
  <si>
    <t xml:space="preserve">005-96-1106 National Forest System                                                                                                                                              </t>
  </si>
  <si>
    <t xml:space="preserve">005-96-1115 Wildland Fire Management                                                                                                                                            </t>
  </si>
  <si>
    <t xml:space="preserve">005-96-4605 Working Capital Fund                                                                                                                                                </t>
  </si>
  <si>
    <t xml:space="preserve">005-96-1122 Forest Service Operations                                                                                                                                           </t>
  </si>
  <si>
    <t xml:space="preserve">005-96-1105 State, Private and Tribal Forestry                                                                                                                                  </t>
  </si>
  <si>
    <t>0080</t>
  </si>
  <si>
    <t>Department of Commerce</t>
  </si>
  <si>
    <t>02</t>
  </si>
  <si>
    <t>Departmental Management</t>
  </si>
  <si>
    <t xml:space="preserve">006-05-0120 Salaries and Expenses                                                                                                                                               </t>
  </si>
  <si>
    <t>376</t>
  </si>
  <si>
    <t xml:space="preserve">006-05-0126 Office of the Inspector General                                                                                                                                     </t>
  </si>
  <si>
    <t xml:space="preserve">006-05-4511 Working Capital Fund                                                                                                                                                </t>
  </si>
  <si>
    <t>Economic Development Administration</t>
  </si>
  <si>
    <t xml:space="preserve">006-06-0125 Salaries and Expenses                                                                                                                                               </t>
  </si>
  <si>
    <t xml:space="preserve">006-06-2050 Economic Development Assistance Programs                                                                                                                            </t>
  </si>
  <si>
    <t>Bureau of the Census</t>
  </si>
  <si>
    <t xml:space="preserve">006-07-0450 Periodic Censuses and Programs                                                                                                                                      </t>
  </si>
  <si>
    <t xml:space="preserve">006-07-4512 Census Working Capital Fund                                                                                                                                         </t>
  </si>
  <si>
    <t xml:space="preserve">006-07-0401 Current Surveys and Programs                                                                                                                                        </t>
  </si>
  <si>
    <t>05</t>
  </si>
  <si>
    <t>Bureau of Economic Analysis</t>
  </si>
  <si>
    <t xml:space="preserve">006-08-1500 Salaries and Expenses                                                                                                                                               </t>
  </si>
  <si>
    <t>06</t>
  </si>
  <si>
    <t>Bureau of Labor Statistics</t>
  </si>
  <si>
    <t xml:space="preserve">006-11-0800 Salaries and Expenses                                                                                                                                               </t>
  </si>
  <si>
    <t>07</t>
  </si>
  <si>
    <t>International Trade Administration</t>
  </si>
  <si>
    <t xml:space="preserve">006-25-1250 Operations and Administration                                                                                                                                       </t>
  </si>
  <si>
    <t>08</t>
  </si>
  <si>
    <t>Bureau of Industry and Security</t>
  </si>
  <si>
    <t xml:space="preserve">006-30-0300 Operations and Administration                                                                                                                                       </t>
  </si>
  <si>
    <t>10</t>
  </si>
  <si>
    <t>National Oceanic and Atmospheric Administration</t>
  </si>
  <si>
    <t xml:space="preserve">006-48-1450 Operations, Research, and Facilities                                                                                                                                </t>
  </si>
  <si>
    <t>306</t>
  </si>
  <si>
    <t>11</t>
  </si>
  <si>
    <t>U.S. Patent and Trademark Office</t>
  </si>
  <si>
    <t xml:space="preserve">006-51-1006 Salaries and Expenses                                                                                                                                               </t>
  </si>
  <si>
    <t>54</t>
  </si>
  <si>
    <t>National Technical Information Service</t>
  </si>
  <si>
    <t xml:space="preserve">006-54-4295 NTIS Revolving Fund                                                                                                                                                 </t>
  </si>
  <si>
    <t>National Institute of Standards and Technology</t>
  </si>
  <si>
    <t xml:space="preserve">006-55-4650 Working Capital Fund                                                                                                                                                </t>
  </si>
  <si>
    <t>National Telecommunications and Information Administration</t>
  </si>
  <si>
    <t xml:space="preserve">006-60-0550 Salaries and Expenses                                                                                                                                               </t>
  </si>
  <si>
    <t>0090</t>
  </si>
  <si>
    <t>Department of Defense--Military Programs</t>
  </si>
  <si>
    <t>Military Personnel</t>
  </si>
  <si>
    <t xml:space="preserve">007-05-1105 Military Personnel, Marine Corps                                                                                                                                    </t>
  </si>
  <si>
    <t>051</t>
  </si>
  <si>
    <t xml:space="preserve">007-05-1108 Reserve Personnel, Marine Corps                                                                                                                                     </t>
  </si>
  <si>
    <t xml:space="preserve">007-05-1405 Reserve Personnel, Navy                                                                                                                                             </t>
  </si>
  <si>
    <t xml:space="preserve">007-05-1453 Military Personnel, Navy                                                                                                                                            </t>
  </si>
  <si>
    <t xml:space="preserve">007-05-2010 Military Personnel, Army                                                                                                                                            </t>
  </si>
  <si>
    <t xml:space="preserve">007-05-2060 National Guard Personnel, Army                                                                                                                                      </t>
  </si>
  <si>
    <t xml:space="preserve">007-05-2070 Reserve Personnel, Army                                                                                                                                             </t>
  </si>
  <si>
    <t xml:space="preserve">007-05-3500 Military Personnel, Air Force                                                                                                                                       </t>
  </si>
  <si>
    <t xml:space="preserve">007-05-3700 Reserve Personnel, Air Force                                                                                                                                        </t>
  </si>
  <si>
    <t xml:space="preserve">007-05-3850 National Guard Personnel, Air Force                                                                                                                                 </t>
  </si>
  <si>
    <t>Operation and Maintenance</t>
  </si>
  <si>
    <t xml:space="preserve">007-10-0100 Operation and Maintenance, Defense-wide                                                                                                                             </t>
  </si>
  <si>
    <t xml:space="preserve">007-10-0107 Office of the Inspector General                                                                                                                                     </t>
  </si>
  <si>
    <t xml:space="preserve">007-10-0130 Defense Health Program                                                                                                                                              </t>
  </si>
  <si>
    <t xml:space="preserve">007-10-0134 Cooperative Threat Reduction Account                                                                                                                                </t>
  </si>
  <si>
    <t xml:space="preserve">007-10-1106 Operation and Maintenance, Marine Corps                                                                                                                             </t>
  </si>
  <si>
    <t xml:space="preserve">007-10-1107 Operation and Maintenance, Marine Corps Reserve                                                                                                                     </t>
  </si>
  <si>
    <t xml:space="preserve">007-10-1804 Operation and Maintenance, Navy                                                                                                                                     </t>
  </si>
  <si>
    <t xml:space="preserve">007-10-1806 Operation and Maintenance, Navy Reserve                                                                                                                             </t>
  </si>
  <si>
    <t xml:space="preserve">007-10-2020 Operation and Maintenance, Army                                                                                                                                     </t>
  </si>
  <si>
    <t xml:space="preserve">007-10-2065 Operation and Maintenance, Army National Guard                                                                                                                      </t>
  </si>
  <si>
    <t xml:space="preserve">007-10-2080 Operation and Maintenance, Army Reserve                                                                                                                             </t>
  </si>
  <si>
    <t xml:space="preserve">007-10-3400 Operation and Maintenance, Air Force                                                                                                                                </t>
  </si>
  <si>
    <t xml:space="preserve">007-10-3740 Operation and Maintenance, Air Force Reserve                                                                                                                        </t>
  </si>
  <si>
    <t xml:space="preserve">007-10-3840 Operation and Maintenance, Air National Guard                                                                                                                       </t>
  </si>
  <si>
    <t xml:space="preserve">007-10-0111 Department of Defense Acquisition Workforce Development Account                                                                                                     </t>
  </si>
  <si>
    <t xml:space="preserve">007-10-3410 Operation and Maintenance, Space Force                                                                                                                              </t>
  </si>
  <si>
    <t xml:space="preserve">007-10-0819 Overseas Humanitarian, Disaster, and Civic Aid                                                                                                                      </t>
  </si>
  <si>
    <t>15</t>
  </si>
  <si>
    <t>Procurement</t>
  </si>
  <si>
    <t xml:space="preserve">007-15-0300 Procurement, Defense-wide                                                                                                                                           </t>
  </si>
  <si>
    <t xml:space="preserve">007-15-0390 Chemical Agents and Munitions Destruction, Defense                                                                                                                  </t>
  </si>
  <si>
    <t xml:space="preserve">007-15-1109 Procurement, Marine Corps                                                                                                                                           </t>
  </si>
  <si>
    <t xml:space="preserve">007-15-1506 Aircraft Procurement, Navy                                                                                                                                          </t>
  </si>
  <si>
    <t xml:space="preserve">007-15-1507 Weapons Procurement, Navy                                                                                                                                           </t>
  </si>
  <si>
    <t xml:space="preserve">007-15-1508 Procurement of Ammunition, Navy and Marine Corps                                                                                                                    </t>
  </si>
  <si>
    <t xml:space="preserve">007-15-1810 Other Procurement, Navy                                                                                                                                             </t>
  </si>
  <si>
    <t xml:space="preserve">007-15-2031 Aircraft Procurement, Army                                                                                                                                          </t>
  </si>
  <si>
    <t xml:space="preserve">007-15-2032 Missile Procurement, Army                                                                                                                                           </t>
  </si>
  <si>
    <t xml:space="preserve">007-15-2033 Procurement of Weapons and Tracked Combat Vehicles, Army                                                                                                            </t>
  </si>
  <si>
    <t xml:space="preserve">007-15-2034 Procurement of Ammunition, Army                                                                                                                                     </t>
  </si>
  <si>
    <t xml:space="preserve">007-15-2035 Other Procurement, Army                                                                                                                                             </t>
  </si>
  <si>
    <t xml:space="preserve">007-15-3010 Aircraft Procurement, Air Force                                                                                                                                     </t>
  </si>
  <si>
    <t xml:space="preserve">007-15-3011 Procurement of Ammunition, Air Force                                                                                                                                </t>
  </si>
  <si>
    <t xml:space="preserve">007-15-3020 Missile Procurement, Air Force                                                                                                                                      </t>
  </si>
  <si>
    <t xml:space="preserve">007-15-3080 Other Procurement, Air Force                                                                                                                                        </t>
  </si>
  <si>
    <t xml:space="preserve">007-15-3022 Procurement, Space Force                                                                                                                                            </t>
  </si>
  <si>
    <t>Research, Development, Test, and Evaluation</t>
  </si>
  <si>
    <t xml:space="preserve">007-20-0400 Research, Development, Test and Evaluation, Defense-wide                                                                                                            </t>
  </si>
  <si>
    <t xml:space="preserve">007-20-1319 Research, Development, Test and Evaluation, Navy                                                                                                                    </t>
  </si>
  <si>
    <t xml:space="preserve">007-20-2040 Research, Development, Test and Evaluation, Army                                                                                                                    </t>
  </si>
  <si>
    <t xml:space="preserve">007-20-3600 Research, Development, Test and Evaluation, Air Force                                                                                                               </t>
  </si>
  <si>
    <t xml:space="preserve">007-20-3620 Research, Development, Test, and Evaluation, Space Force                                                                                                            </t>
  </si>
  <si>
    <t xml:space="preserve">007-20-0402 Department of Defense Rapid Prototyping Fund                                                                                                                        </t>
  </si>
  <si>
    <t>Military Construction</t>
  </si>
  <si>
    <t xml:space="preserve">007-25-1205 Military Construction, Navy and Marine Corps                                                                                                                        </t>
  </si>
  <si>
    <t xml:space="preserve">007-25-2050 Military Construction, Army                                                                                                                                         </t>
  </si>
  <si>
    <t>Family Housing</t>
  </si>
  <si>
    <t xml:space="preserve">007-30-0725 Family Housing Operation and Maintenance, Army                                                                                                                      </t>
  </si>
  <si>
    <t xml:space="preserve">007-30-0735 Family Housing Operation and Maintenance, Navy and Marine Corps                                                                                                     </t>
  </si>
  <si>
    <t xml:space="preserve">007-30-0745 Family Housing Operation and Maintenance, Air Force                                                                                                                 </t>
  </si>
  <si>
    <t>40</t>
  </si>
  <si>
    <t>Revolving and Management Funds</t>
  </si>
  <si>
    <t xml:space="preserve">007-40-493001 Working Capital Fund, Army                                                                                                                                          </t>
  </si>
  <si>
    <t xml:space="preserve">007-40-493002 Working Capital Fund, Navy                                                                                                                                          </t>
  </si>
  <si>
    <t xml:space="preserve">007-40-493003 Working Capital Fund, Air Force                                                                                                                                     </t>
  </si>
  <si>
    <t xml:space="preserve">007-40-493004 Working Capital Fund, Defense Commissary Agency                                                                                                                     </t>
  </si>
  <si>
    <t xml:space="preserve">007-40-493005 Working Capital Fund, Defense-wide                                                                                                                                  </t>
  </si>
  <si>
    <t xml:space="preserve">007-40-4932 Defense Counterintelligence and Security Agency Working Capital Fund                                                                                                </t>
  </si>
  <si>
    <t>0100</t>
  </si>
  <si>
    <t>Department of Education</t>
  </si>
  <si>
    <t>12</t>
  </si>
  <si>
    <t>Office of Innovation and Improvement</t>
  </si>
  <si>
    <t xml:space="preserve">018-12-0204 Innovation and Improvement                                                                                                                                          </t>
  </si>
  <si>
    <t>501</t>
  </si>
  <si>
    <t>Office of Career, Technical, and Adult Education</t>
  </si>
  <si>
    <t xml:space="preserve">018-30-0400 Career, Technical and Adult Education                                                                                                                               </t>
  </si>
  <si>
    <t>45</t>
  </si>
  <si>
    <t>Office of Federal Student Aid</t>
  </si>
  <si>
    <t xml:space="preserve">018-45-0202 Student Aid Administration                                                                                                                                          </t>
  </si>
  <si>
    <t>80</t>
  </si>
  <si>
    <t xml:space="preserve">018-80-0800 Program Administration                                                                                                                                              </t>
  </si>
  <si>
    <t>503</t>
  </si>
  <si>
    <t>National Nuclear Security Administration</t>
  </si>
  <si>
    <t xml:space="preserve">019-05-0240 Weapons Activities                                                                                                                                                  </t>
  </si>
  <si>
    <t>053</t>
  </si>
  <si>
    <t xml:space="preserve">019-05-0313 Federal Salaries and Expenses                                                                                                                                       </t>
  </si>
  <si>
    <t>Environmental and Other Defense Activities</t>
  </si>
  <si>
    <t xml:space="preserve">019-10-0243 Other Defense Activities                                                                                                                                            </t>
  </si>
  <si>
    <t>Energy Programs</t>
  </si>
  <si>
    <t xml:space="preserve">019-20-0212 Federal Energy Regulatory Commission                                                                                                                                </t>
  </si>
  <si>
    <t>276</t>
  </si>
  <si>
    <t xml:space="preserve">019-20-0222 Science                                                                                                                                                             </t>
  </si>
  <si>
    <t>251</t>
  </si>
  <si>
    <t xml:space="preserve">019-20-0315 Non-defense Environmental Cleanup                                                                                                                                   </t>
  </si>
  <si>
    <t xml:space="preserve">019-20-0319 Nuclear Energy                                                                                                                                                      </t>
  </si>
  <si>
    <t xml:space="preserve">019-20-0321 Energy Efficiency and Renewable Energy                                                                                                                              </t>
  </si>
  <si>
    <t xml:space="preserve">019-20-4180 Isotope Production and Distribution Program Fund                                                                                                                    </t>
  </si>
  <si>
    <t xml:space="preserve">019-20-0318 Electricity                                                                                                                                                         </t>
  </si>
  <si>
    <t xml:space="preserve">019-20-2250 Cybersecurity, Energy Security, and Emergency Response                                                                                                              </t>
  </si>
  <si>
    <t xml:space="preserve">019-20-0213 Fossil Energy                                                                                                                                                       </t>
  </si>
  <si>
    <t>50</t>
  </si>
  <si>
    <t>Power Marketing Administration</t>
  </si>
  <si>
    <t xml:space="preserve">019-50-4452 Colorado River Basins Power Marketing Fund, Western Area Power Administration                                                                                       </t>
  </si>
  <si>
    <t xml:space="preserve">019-50-5068 Construction, Rehabilitation, Operation and Maintenance, Western Area Power Administration                                                                          </t>
  </si>
  <si>
    <t xml:space="preserve">019-50-4404 Western Area Power Administration, Borrowing Authority, Recovery Act                                                                                                </t>
  </si>
  <si>
    <t>Departmental Administration</t>
  </si>
  <si>
    <t xml:space="preserve">019-60-0228 Departmental Administration                                                                                                                                         </t>
  </si>
  <si>
    <t xml:space="preserve">019-60-4563 Working Capital Fund                                                                                                                                                </t>
  </si>
  <si>
    <t xml:space="preserve">019-60-0236 Office of the Inspector General                                                                                                                                     </t>
  </si>
  <si>
    <t>0120</t>
  </si>
  <si>
    <t>Department of Health and Human Services</t>
  </si>
  <si>
    <t>Administration for a Healthy America</t>
  </si>
  <si>
    <t xml:space="preserve">009-40-0381 Policy, Research, and Oversight                                                                                                                                     </t>
  </si>
  <si>
    <t>551</t>
  </si>
  <si>
    <t xml:space="preserve">009-40-0382 Health Workforce                                                                                                                                                    </t>
  </si>
  <si>
    <t>552</t>
  </si>
  <si>
    <t xml:space="preserve">009-40-0385 Mental and Behavioral Health                                                                                                                                        </t>
  </si>
  <si>
    <t>Food and Drug Administration</t>
  </si>
  <si>
    <t xml:space="preserve">009-10-9911 Salaries and Expenses                                                                                                                                               </t>
  </si>
  <si>
    <t xml:space="preserve">009-10-4613 FDA Working Capital Fund                                                                                                                                            </t>
  </si>
  <si>
    <t>Health Resources and Services Administration</t>
  </si>
  <si>
    <t xml:space="preserve">009-15-0350 Health Resources and Services                                                                                                                                       </t>
  </si>
  <si>
    <t>Indian Health Service</t>
  </si>
  <si>
    <t xml:space="preserve">009-17-0390 Indian Health Services                                                                                                                                              </t>
  </si>
  <si>
    <t xml:space="preserve">009-17-0391 Indian Health Facilities                                                                                                                                            </t>
  </si>
  <si>
    <t>Centers for Disease Control and Prevention</t>
  </si>
  <si>
    <t xml:space="preserve">009-20-0943 CDC-wide Activities and Program Support                                                                                                                             </t>
  </si>
  <si>
    <t xml:space="preserve">009-20-0944 Agency for Toxic Substances and Disease Registry, Toxic Substances and Environmental Public Health                                                                  </t>
  </si>
  <si>
    <t xml:space="preserve">009-20-4553 CDC Working Capital Fund                                                                                                                                            </t>
  </si>
  <si>
    <t>National Institutes of Health</t>
  </si>
  <si>
    <t xml:space="preserve">009-25-9915 National Institutes of Health                                                                                                                                       </t>
  </si>
  <si>
    <t xml:space="preserve">009-25-0837 Advanced Research Projects Agency for Health, NIH                                                                                                                   </t>
  </si>
  <si>
    <t>Substance Abuse and Mental Health Services Administration</t>
  </si>
  <si>
    <t xml:space="preserve">009-30-1362 Substance Abuse and Mental Health Services Administration                                                                                                           </t>
  </si>
  <si>
    <t>Agency for Healthcare Research and Quality</t>
  </si>
  <si>
    <t xml:space="preserve">009-33-1700 Healthcare Research and Quality                                                                                                                                     </t>
  </si>
  <si>
    <t>Centers for Medicare and Medicaid Services</t>
  </si>
  <si>
    <t xml:space="preserve">009-38-0511 Program Management                                                                                                                                                  </t>
  </si>
  <si>
    <t>Administration for Children, Families, and Communities</t>
  </si>
  <si>
    <t xml:space="preserve">009-70-1536 Children and Families Services Programs                                                                                                                             </t>
  </si>
  <si>
    <t>13</t>
  </si>
  <si>
    <t>Administration for Community Living</t>
  </si>
  <si>
    <t xml:space="preserve">009-75-0142 Aging and Disability Services Programs                                                                                                                              </t>
  </si>
  <si>
    <t>Administration for Strategic Preparedness and Response</t>
  </si>
  <si>
    <t xml:space="preserve">009-76-1001 Operations, Preparedness, and Emergency Response                                                                                                                    </t>
  </si>
  <si>
    <t xml:space="preserve">009-90-0130 Office of the National Coordinator for Health Information Technology                                                                                                </t>
  </si>
  <si>
    <t xml:space="preserve">009-90-0140 Public Health and Social Services Emergency Fund                                                                                                                    </t>
  </si>
  <si>
    <t xml:space="preserve">009-90-3902 Section 241 Evaluation Transactions Account                                                                                                                         </t>
  </si>
  <si>
    <t xml:space="preserve">009-90-9912 General Departmental Management                                                                                                                                     </t>
  </si>
  <si>
    <t xml:space="preserve">009-90-0139 Medicare Hearings and Appeals                                                                                                                                       </t>
  </si>
  <si>
    <t xml:space="preserve">009-90-0153 Office of Strategy                                                                                                                                                  </t>
  </si>
  <si>
    <t xml:space="preserve">009-90-0160 Assistant Secretary for Enforcement                                                                                                                                 </t>
  </si>
  <si>
    <t>Program Support Center</t>
  </si>
  <si>
    <t xml:space="preserve">009-91-9941 HHS Service and Supply Fund                                                                                                                                         </t>
  </si>
  <si>
    <t xml:space="preserve">009-91-5745 Debt Collection Fund                                                                                                                                                </t>
  </si>
  <si>
    <t>Office of the Inspector General</t>
  </si>
  <si>
    <t xml:space="preserve">009-92-0128 Office of Inspector General                                                                                                                                         </t>
  </si>
  <si>
    <t>0130</t>
  </si>
  <si>
    <t>Department of Homeland Security</t>
  </si>
  <si>
    <t>Office of the Secretary and Executive Management</t>
  </si>
  <si>
    <t xml:space="preserve">024-10-0100 Operations and Support                                                                                                                                              </t>
  </si>
  <si>
    <t>751</t>
  </si>
  <si>
    <t>Management Directorate</t>
  </si>
  <si>
    <t xml:space="preserve">024-15-0112 Operations and Support                                                                                                                                              </t>
  </si>
  <si>
    <t xml:space="preserve">024-15-4640 Working Capital Fund                                                                                                                                                </t>
  </si>
  <si>
    <t xml:space="preserve">024-15-0406 Procurement, Construction, and Improvements                                                                                                                         </t>
  </si>
  <si>
    <t xml:space="preserve">024-15-0542 Federal Protective Service                                                                                                                                          </t>
  </si>
  <si>
    <t>804</t>
  </si>
  <si>
    <t>Analysis and Operations</t>
  </si>
  <si>
    <t xml:space="preserve">024-18-0115 Operations and Support                                                                                                                                              </t>
  </si>
  <si>
    <t xml:space="preserve">024-20-0200 Operations and Support                                                                                                                                              </t>
  </si>
  <si>
    <t>U.S. Customs and Border Protection</t>
  </si>
  <si>
    <t xml:space="preserve">024-58-0530 Operations and Support                                                                                                                                              </t>
  </si>
  <si>
    <t xml:space="preserve">024-58-0532 Procurement, Construction, and Improvements                                                                                                                         </t>
  </si>
  <si>
    <t>U.S. Immigration and Customs Enforcement</t>
  </si>
  <si>
    <t xml:space="preserve">024-55-0540 Operations and Support                                                                                                                                              </t>
  </si>
  <si>
    <t xml:space="preserve">024-55-0545 Procurement, Construction, and Improvements                                                                                                                         </t>
  </si>
  <si>
    <t>Transportation Security Administration</t>
  </si>
  <si>
    <t xml:space="preserve">024-45-0550 Operations and Support                                                                                                                                              </t>
  </si>
  <si>
    <t>402</t>
  </si>
  <si>
    <t>United States Coast Guard</t>
  </si>
  <si>
    <t xml:space="preserve">024-60-0610 Operations and Support                                                                                                                                              </t>
  </si>
  <si>
    <t>403</t>
  </si>
  <si>
    <t xml:space="preserve">024-60-0613 Procurement, Construction, and Improvements                                                                                                                         </t>
  </si>
  <si>
    <t xml:space="preserve">024-60-0615 Research and Development                                                                                                                                            </t>
  </si>
  <si>
    <t xml:space="preserve">024-60-4535 Supply Fund                                                                                                                                                         </t>
  </si>
  <si>
    <t xml:space="preserve">024-60-4743 Yard Fund                                                                                                                                                           </t>
  </si>
  <si>
    <t>United States Secret Service</t>
  </si>
  <si>
    <t xml:space="preserve">024-40-0400 Operations and Support                                                                                                                                              </t>
  </si>
  <si>
    <t xml:space="preserve">024-40-0401 Procurement, Construction, and Improvements                                                                                                                         </t>
  </si>
  <si>
    <t>Cybersecurity and Infrastructure Security Agency</t>
  </si>
  <si>
    <t xml:space="preserve">024-65-0566 Operations and Support                                                                                                                                              </t>
  </si>
  <si>
    <t>453</t>
  </si>
  <si>
    <t>Federal Emergency Management Agency</t>
  </si>
  <si>
    <t xml:space="preserve">024-70-0700 Operations and Support                                                                                                                                              </t>
  </si>
  <si>
    <t xml:space="preserve">024-70-0702 Disaster Relief Fund                                                                                                                                                </t>
  </si>
  <si>
    <t xml:space="preserve">024-70-0715 Radiological Emergency Preparedness Program                                                                                                                         </t>
  </si>
  <si>
    <t xml:space="preserve">024-70-0413 Federal Assistance                                                                                                                                                  </t>
  </si>
  <si>
    <t xml:space="preserve">024-70-0414 Procurement, Construction, and Improvements                                                                                                                         </t>
  </si>
  <si>
    <t>Federal Law Enforcement Training Centers</t>
  </si>
  <si>
    <t xml:space="preserve">024-49-0509 Operations and Support                                                                                                                                              </t>
  </si>
  <si>
    <t xml:space="preserve">024-49-0510 Procurement, Construction, and Improvements                                                                                                                         </t>
  </si>
  <si>
    <t>Science and Technology</t>
  </si>
  <si>
    <t xml:space="preserve">024-80-0800 Operations and Support                                                                                                                                              </t>
  </si>
  <si>
    <t xml:space="preserve">024-80-0803 Research and Development                                                                                                                                            </t>
  </si>
  <si>
    <t xml:space="preserve">024-80-0415 Procurement, Construction, and Improvements                                                                                                                         </t>
  </si>
  <si>
    <t>0140</t>
  </si>
  <si>
    <t>Department of Housing and Urban Development</t>
  </si>
  <si>
    <t>Housing Programs</t>
  </si>
  <si>
    <t xml:space="preserve">025-09-0236 FHA-Mutual Mortgage Insurance Capital Reserve Account                                                                                                               </t>
  </si>
  <si>
    <t>371</t>
  </si>
  <si>
    <t>Government National Mortgage Association</t>
  </si>
  <si>
    <t xml:space="preserve">025-12-0238 Guarantees of Mortgage-backed Securities Capital Reserve Account                                                                                                    </t>
  </si>
  <si>
    <t>35</t>
  </si>
  <si>
    <t>Management and Administration</t>
  </si>
  <si>
    <t xml:space="preserve">025-35-0335 Administrative Support Offices                                                                                                                                      </t>
  </si>
  <si>
    <t>604</t>
  </si>
  <si>
    <t xml:space="preserve">025-35-4598 Working Capital Fund                                                                                                                                                </t>
  </si>
  <si>
    <t xml:space="preserve">025-35-0189 Office of Inspector General                                                                                                                                         </t>
  </si>
  <si>
    <t>451</t>
  </si>
  <si>
    <t>0150</t>
  </si>
  <si>
    <t>Department of the Interior</t>
  </si>
  <si>
    <t>Bureau of Land Management</t>
  </si>
  <si>
    <t xml:space="preserve">010-04-1109 Management of Lands and Resources                                                                                                                                   </t>
  </si>
  <si>
    <t xml:space="preserve">010-04-4525 Working Capital Fund                                                                                                                                                </t>
  </si>
  <si>
    <t>Bureau of Ocean Energy Management</t>
  </si>
  <si>
    <t xml:space="preserve">010-06-1917 Ocean Energy Management                                                                                                                                             </t>
  </si>
  <si>
    <t>Bureau of Safety and Environmental Enforcement</t>
  </si>
  <si>
    <t xml:space="preserve">010-22-1700 Offshore Safety and Environmental Enforcement                                                                                                                       </t>
  </si>
  <si>
    <t>Bureau of Reclamation</t>
  </si>
  <si>
    <t xml:space="preserve">010-10-0680 Water and Related Resources                                                                                                                                         </t>
  </si>
  <si>
    <t xml:space="preserve">010-10-4524 Working Capital Fund                                                                                                                                                </t>
  </si>
  <si>
    <t>United States Geological Survey</t>
  </si>
  <si>
    <t xml:space="preserve">010-12-0804 Surveys, Investigations, and Research                                                                                                                               </t>
  </si>
  <si>
    <t xml:space="preserve">010-12-4556 Working Capital Fund                                                                                                                                                </t>
  </si>
  <si>
    <t>United States Fish and Wildlife Service</t>
  </si>
  <si>
    <t xml:space="preserve">010-18-1611 Resource Management                                                                                                                                                 </t>
  </si>
  <si>
    <t xml:space="preserve">010-18-1612 Construction                                                                                                                                                        </t>
  </si>
  <si>
    <t xml:space="preserve">010-18-5020 LWCF Land Acquisition and Deferred Maintenance                                                                                                                      </t>
  </si>
  <si>
    <t>National Park Service</t>
  </si>
  <si>
    <t xml:space="preserve">010-24-1036 Operation of the National Park System                                                                                                                               </t>
  </si>
  <si>
    <t>303</t>
  </si>
  <si>
    <t xml:space="preserve">010-24-1039 Construction (and Major Maintenance)                                                                                                                                </t>
  </si>
  <si>
    <t>Bureau of Indian Affairs</t>
  </si>
  <si>
    <t xml:space="preserve">010-76-2100 Operation of Indian Programs                                                                                                                                        </t>
  </si>
  <si>
    <t xml:space="preserve">010-76-2103 Indian Land Consolidation                                                                                                                                           </t>
  </si>
  <si>
    <t xml:space="preserve">010-76-2301 Construction                                                                                                                                                        </t>
  </si>
  <si>
    <t>Bureau of Indian Education</t>
  </si>
  <si>
    <t xml:space="preserve">010-77-2106 Operation of Indian Education Programs                                                                                                                              </t>
  </si>
  <si>
    <t>Departmental Offices</t>
  </si>
  <si>
    <t xml:space="preserve">010-84-0102 Salaries and Expenses                                                                                                                                               </t>
  </si>
  <si>
    <t>Insular Affairs</t>
  </si>
  <si>
    <t xml:space="preserve">010-85-0412 Assistance to Territories                                                                                                                                           </t>
  </si>
  <si>
    <t>808</t>
  </si>
  <si>
    <t>Office of the Solicitor</t>
  </si>
  <si>
    <t xml:space="preserve">010-86-0107 Salaries and Expenses                                                                                                                                               </t>
  </si>
  <si>
    <t xml:space="preserve">010-88-0104 Salaries and Expenses                                                                                                                                               </t>
  </si>
  <si>
    <t>Bureau of Trust Funds Administration</t>
  </si>
  <si>
    <t xml:space="preserve">010-78-0120 Federal Trust Programs                                                                                                                                              </t>
  </si>
  <si>
    <t>Department-Wide Programs</t>
  </si>
  <si>
    <t xml:space="preserve">010-95-1113 Office of Natural Resources Revenue                                                                                                                                 </t>
  </si>
  <si>
    <t xml:space="preserve">010-95-4523 Working Capital Fund                                                                                                                                                </t>
  </si>
  <si>
    <t xml:space="preserve">010-95-4529 Interior Franchise Fund                                                                                                                                             </t>
  </si>
  <si>
    <t>U.S. Wildland Fire Service</t>
  </si>
  <si>
    <t xml:space="preserve">010-28-1125 Wildland Fire Service Operations                                                                                                                                    </t>
  </si>
  <si>
    <t>0160</t>
  </si>
  <si>
    <t>Department of Justice</t>
  </si>
  <si>
    <t>Justice Operations, Management, and Accountability</t>
  </si>
  <si>
    <t xml:space="preserve">011-03-0129 Salaries and Expenses                                                                                                                                               </t>
  </si>
  <si>
    <t xml:space="preserve">011-03-0134 Justice Information Sharing Technology                                                                                                                              </t>
  </si>
  <si>
    <t xml:space="preserve">011-03-0328 Office of Inspector General                                                                                                                                         </t>
  </si>
  <si>
    <t xml:space="preserve">011-03-4526 Working Capital Fund                                                                                                                                                </t>
  </si>
  <si>
    <t xml:space="preserve">011-03-0339 Executive Office for Immigration Review                                                                                                                             </t>
  </si>
  <si>
    <t>Legal Activities and U.S. Marshals</t>
  </si>
  <si>
    <t xml:space="preserve">011-05-0128 Salaries and Expenses, General Legal Activities                                                                                                                     </t>
  </si>
  <si>
    <t xml:space="preserve">011-05-0319 Salaries and Expenses, Antitrust Division                                                                                                                           </t>
  </si>
  <si>
    <t xml:space="preserve">011-05-0322 Salaries and Expenses, United States Attorneys                                                                                                                      </t>
  </si>
  <si>
    <t xml:space="preserve">011-05-0324 Salaries and Expenses, United States Marshals Service                                                                                                               </t>
  </si>
  <si>
    <t xml:space="preserve">011-05-4575 Justice Prisoner and Alien Transportation System Fund, U.S. Marshals                                                                                                </t>
  </si>
  <si>
    <t>National Security Division</t>
  </si>
  <si>
    <t xml:space="preserve">011-08-1300 Salaries and Expenses                                                                                                                                               </t>
  </si>
  <si>
    <t>Interagency Law Enforcement</t>
  </si>
  <si>
    <t xml:space="preserve">011-07-0323 Organized Crime and Drug Enforcement Task Forces                                                                                                                    </t>
  </si>
  <si>
    <t>Federal Bureau of Investigation</t>
  </si>
  <si>
    <t xml:space="preserve">011-10-0200 Salaries and Expenses                                                                                                                                               </t>
  </si>
  <si>
    <t>Drug Enforcement Administration</t>
  </si>
  <si>
    <t xml:space="preserve">011-12-1100 Salaries and Expenses                                                                                                                                               </t>
  </si>
  <si>
    <t>Bureau of Alcohol, Tobacco, Firearms and Explosives</t>
  </si>
  <si>
    <t xml:space="preserve">011-14-0700 Salaries and Expenses                                                                                                                                               </t>
  </si>
  <si>
    <t>Federal Prison System</t>
  </si>
  <si>
    <t xml:space="preserve">011-20-1060 Salaries and Expenses                                                                                                                                               </t>
  </si>
  <si>
    <t>753</t>
  </si>
  <si>
    <t>State, Local, and Tribal Justice Assistance</t>
  </si>
  <si>
    <t xml:space="preserve">011-21-0401 Research, Evaluation, and Statistics                                                                                                                                </t>
  </si>
  <si>
    <t>754</t>
  </si>
  <si>
    <t xml:space="preserve">011-21-0404 State and Local Law Enforcement Assistance                                                                                                                          </t>
  </si>
  <si>
    <t xml:space="preserve">011-21-0405 Juvenile Justice Programs                                                                                                                                           </t>
  </si>
  <si>
    <t xml:space="preserve">011-21-0409 Violence against Women Prevention and Prosecution Programs                                                                                                          </t>
  </si>
  <si>
    <t xml:space="preserve">011-21-5041 Crime Victims Fund                                                                                                                                                  </t>
  </si>
  <si>
    <t>0170</t>
  </si>
  <si>
    <t>Department of Labor</t>
  </si>
  <si>
    <t>Employment and Training Administration</t>
  </si>
  <si>
    <t xml:space="preserve">012-05-0172 Program Administration                                                                                                                                              </t>
  </si>
  <si>
    <t>504</t>
  </si>
  <si>
    <t xml:space="preserve">012-05-0179 State Unemployment Insurance and Employment Service Operations                                                                                                      </t>
  </si>
  <si>
    <t>603</t>
  </si>
  <si>
    <t>Veterans' Employment and Training Service</t>
  </si>
  <si>
    <t xml:space="preserve">012-06-0164 Veterans Employment and Training                                                                                                                                    </t>
  </si>
  <si>
    <t>702</t>
  </si>
  <si>
    <t>Employee Benefits Security Administration</t>
  </si>
  <si>
    <t xml:space="preserve">012-11-1700 Salaries and Expenses                                                                                                                                               </t>
  </si>
  <si>
    <t>601</t>
  </si>
  <si>
    <t>Office of Workers' Compensation Programs</t>
  </si>
  <si>
    <t xml:space="preserve">012-15-0163 Salaries and Expenses                                                                                                                                               </t>
  </si>
  <si>
    <t>505</t>
  </si>
  <si>
    <t xml:space="preserve">012-20-0200 Salaries and Expenses                                                                                                                                               </t>
  </si>
  <si>
    <t xml:space="preserve">012-27-0106 Office of Inspector General                                                                                                                                         </t>
  </si>
  <si>
    <t xml:space="preserve">012-25-0165 Salaries and Expenses                                                                                                                                               </t>
  </si>
  <si>
    <t xml:space="preserve">012-25-4601 Working Capital Fund                                                                                                                                                </t>
  </si>
  <si>
    <t>0180</t>
  </si>
  <si>
    <t>Department of State</t>
  </si>
  <si>
    <t>Administration of Foreign Affairs</t>
  </si>
  <si>
    <t xml:space="preserve">014-05-0113 Diplomatic Programs                                                                                                                                                 </t>
  </si>
  <si>
    <t>153</t>
  </si>
  <si>
    <t xml:space="preserve">014-05-0209 Educational and Cultural Exchange Programs                                                                                                                          </t>
  </si>
  <si>
    <t>154</t>
  </si>
  <si>
    <t xml:space="preserve">014-05-0523 Payment to the American Institute in Taiwan                                                                                                                         </t>
  </si>
  <si>
    <t xml:space="preserve">014-05-0535 Embassy Security, Construction, and Maintenance                                                                                                                     </t>
  </si>
  <si>
    <t xml:space="preserve">014-05-4519 Working Capital Fund                                                                                                                                                </t>
  </si>
  <si>
    <t xml:space="preserve">014-05-0545 Representation Expenses                                                                                                                                             </t>
  </si>
  <si>
    <t xml:space="preserve">014-05-5713 Consular and Border Security Programs                                                                                                                               </t>
  </si>
  <si>
    <t>International Commissions</t>
  </si>
  <si>
    <t xml:space="preserve">014-15-1069 Salaries and Expenses, IBWC                                                                                                                                         </t>
  </si>
  <si>
    <t xml:space="preserve">014-15-1078 Construction, IBWC                                                                                                                                                  </t>
  </si>
  <si>
    <t>Other</t>
  </si>
  <si>
    <t xml:space="preserve">014-25-1022 International Narcotics Control and Law Enforcement                                                                                                                 </t>
  </si>
  <si>
    <t xml:space="preserve">014-25-1143 Migration and Refugee Assistance                                                                                                                                    </t>
  </si>
  <si>
    <t xml:space="preserve">014-25-5151 International Center, Washington, D.C.                                                                                                                              </t>
  </si>
  <si>
    <t>0190</t>
  </si>
  <si>
    <t>Department of Transportation</t>
  </si>
  <si>
    <t xml:space="preserve">021-04-0102 Salaries and Expenses                                                                                                                                               </t>
  </si>
  <si>
    <t>407</t>
  </si>
  <si>
    <t xml:space="preserve">021-04-0142 Transportation Planning, Research, and Development                                                                                                                  </t>
  </si>
  <si>
    <t xml:space="preserve">021-04-1730 Research and Technology                                                                                                                                             </t>
  </si>
  <si>
    <t xml:space="preserve">021-04-4520 Working Capital Fund                                                                                                                                                </t>
  </si>
  <si>
    <t xml:space="preserve">021-04-4522 Working Capital Fund, Volpe National Transportation Systems Center                                                                                                  </t>
  </si>
  <si>
    <t xml:space="preserve">021-04-1732 Operational Support                                                                                                                                                 </t>
  </si>
  <si>
    <t>Federal Aviation Administration</t>
  </si>
  <si>
    <t xml:space="preserve">021-12-1301 Operations                                                                                                                                                          </t>
  </si>
  <si>
    <t xml:space="preserve">021-12-4562 Administrative Services Franchise Fund                                                                                                                              </t>
  </si>
  <si>
    <t xml:space="preserve">021-12-8107 Facilities and Equipment (Airport and Airway Trust Fund)                                                                                                            </t>
  </si>
  <si>
    <t xml:space="preserve">021-12-8108 Research, Engineering and Development (Airport and Airway Trust Fund)                                                                                               </t>
  </si>
  <si>
    <t>Federal Highway Administration</t>
  </si>
  <si>
    <t xml:space="preserve">021-15-8083 Federal-aid Highways                                                                                                                                                </t>
  </si>
  <si>
    <t>401</t>
  </si>
  <si>
    <t>Federal Motor Carrier Safety Administration</t>
  </si>
  <si>
    <t xml:space="preserve">021-17-8159 Motor Carrier Safety Operations and Programs                                                                                                                        </t>
  </si>
  <si>
    <t>National Highway Traffic Safety Administration</t>
  </si>
  <si>
    <t xml:space="preserve">021-18-8016 Operations and Research (Highway Trust Fund)                                                                                                                        </t>
  </si>
  <si>
    <t xml:space="preserve">021-18-0650 Operations and Research                                                                                                                                             </t>
  </si>
  <si>
    <t>Federal Railroad Administration</t>
  </si>
  <si>
    <t xml:space="preserve">021-27-0745 Railroad Research and Development                                                                                                                                   </t>
  </si>
  <si>
    <t>Federal Transit Administration</t>
  </si>
  <si>
    <t xml:space="preserve">021-36-8350 Transit Formula Grants                                                                                                                                              </t>
  </si>
  <si>
    <t>Pipeline and Hazardous Materials Safety Administration</t>
  </si>
  <si>
    <t xml:space="preserve">021-50-1401 Hazardous Materials Safety                                                                                                                                          </t>
  </si>
  <si>
    <t xml:space="preserve">021-50-5172 Pipeline Safety                                                                                                                                                     </t>
  </si>
  <si>
    <t>Maritime Administration</t>
  </si>
  <si>
    <t xml:space="preserve">021-70-1710 Ready Reserve Force                                                                                                                                                 </t>
  </si>
  <si>
    <t>054</t>
  </si>
  <si>
    <t xml:space="preserve">021-70-1750 Operations and Training                                                                                                                                             </t>
  </si>
  <si>
    <t xml:space="preserve">021-70-4303 Vessel Operations Revolving Fund                                                                                                                                    </t>
  </si>
  <si>
    <t xml:space="preserve">021-70-4302 War Risk Insurance Revolving Fund                                                                                                                                   </t>
  </si>
  <si>
    <t>0200</t>
  </si>
  <si>
    <t>Department of the Treasury</t>
  </si>
  <si>
    <t xml:space="preserve">015-05-0101 Salaries and Expenses                                                                                                                                               </t>
  </si>
  <si>
    <t>803</t>
  </si>
  <si>
    <t xml:space="preserve">015-05-0106 Office of Inspector General                                                                                                                                         </t>
  </si>
  <si>
    <t xml:space="preserve">015-05-0119 Treasury Inspector General for Tax Administration                                                                                                                   </t>
  </si>
  <si>
    <t xml:space="preserve">015-05-1804 Office of Terrorism and Financial Intelligence                                                                                                                      </t>
  </si>
  <si>
    <t xml:space="preserve">015-05-4560 Treasury Franchise Fund                                                                                                                                             </t>
  </si>
  <si>
    <t>Financial Crimes Enforcement Network</t>
  </si>
  <si>
    <t xml:space="preserve">015-04-0173 Salaries and Expenses                                                                                                                                               </t>
  </si>
  <si>
    <t>Fiscal Service</t>
  </si>
  <si>
    <t xml:space="preserve">015-12-0520 Salaries and Expenses                                                                                                                                               </t>
  </si>
  <si>
    <t>Alcohol and Tobacco Tax and Trade Bureau</t>
  </si>
  <si>
    <t xml:space="preserve">015-13-1008 Salaries and Expenses                                                                                                                                               </t>
  </si>
  <si>
    <t>Bureau of Engraving and Printing</t>
  </si>
  <si>
    <t xml:space="preserve">015-20-4502 Bureau of Engraving and Printing Fund                                                                                                                               </t>
  </si>
  <si>
    <t>United States Mint</t>
  </si>
  <si>
    <t xml:space="preserve">015-25-4159 United States Mint Public Enterprise Fund                                                                                                                           </t>
  </si>
  <si>
    <t>Internal Revenue Service</t>
  </si>
  <si>
    <t xml:space="preserve">015-45-0912 Taxpayer Services                                                                                                                                                   </t>
  </si>
  <si>
    <t xml:space="preserve">015-45-0913 Enforcement                                                                                                                                                         </t>
  </si>
  <si>
    <t xml:space="preserve">015-45-0919 Technology and Operations Support                                                                                                                                   </t>
  </si>
  <si>
    <t>Veterans Health Administration</t>
  </si>
  <si>
    <t xml:space="preserve">029-15-0152 Medical Support and Compliance                                                                                                                                      </t>
  </si>
  <si>
    <t xml:space="preserve">029-15-0160 Medical Services                                                                                                                                                    </t>
  </si>
  <si>
    <t xml:space="preserve">029-15-0161 Medical and Prosthetic Research                                                                                                                                     </t>
  </si>
  <si>
    <t xml:space="preserve">029-15-0162 Medical Facilities                                                                                                                                                  </t>
  </si>
  <si>
    <t xml:space="preserve">029-15-0169 Joint Department of Defense-Department of Veterans Affairs Medical Facility Demonstration Fund                                                                      </t>
  </si>
  <si>
    <t>Benefits Programs</t>
  </si>
  <si>
    <t xml:space="preserve">029-25-0151 General Operating Expenses, Veterans Benefits Administration                                                                                                        </t>
  </si>
  <si>
    <t>705</t>
  </si>
  <si>
    <t xml:space="preserve">029-40-0111 Construction, Minor Projects                                                                                                                                        </t>
  </si>
  <si>
    <t xml:space="preserve">029-40-0129 National Cemetery Administration                                                                                                                                    </t>
  </si>
  <si>
    <t xml:space="preserve">029-40-0142 General Administration                                                                                                                                              </t>
  </si>
  <si>
    <t xml:space="preserve">029-40-0167 Information Technology Systems                                                                                                                                      </t>
  </si>
  <si>
    <t xml:space="preserve">029-40-4539 Franchise Fund                                                                                                                                                      </t>
  </si>
  <si>
    <t xml:space="preserve">029-40-0110 Construction, Major Projects                                                                                                                                        </t>
  </si>
  <si>
    <t>0220</t>
  </si>
  <si>
    <t>Corps of Engineers--Civil Works</t>
  </si>
  <si>
    <t xml:space="preserve">202-00-3112 Mississippi River and Tributaries                                                                                                                                   </t>
  </si>
  <si>
    <t xml:space="preserve">202-00-3121 Investigations                                                                                                                                                      </t>
  </si>
  <si>
    <t xml:space="preserve">202-00-3122 Construction                                                                                                                                                        </t>
  </si>
  <si>
    <t xml:space="preserve">202-00-3123 Operation and Maintenance                                                                                                                                           </t>
  </si>
  <si>
    <t xml:space="preserve">202-00-3124 Expenses                                                                                                                                                            </t>
  </si>
  <si>
    <t xml:space="preserve">202-00-3125 Flood Control and Coastal Emergencies                                                                                                                               </t>
  </si>
  <si>
    <t xml:space="preserve">202-00-3126 Regulatory Program                                                                                                                                                  </t>
  </si>
  <si>
    <t xml:space="preserve">200-20-8522 Armed Forces Retirement Home Trust Fund                                                                                                                             </t>
  </si>
  <si>
    <t>Selective Service System</t>
  </si>
  <si>
    <t xml:space="preserve">200-45-0400 Salaries and Expenses                                                                                                                                               </t>
  </si>
  <si>
    <t xml:space="preserve">020-00-0107 Science and Technology                                                                                                                                              </t>
  </si>
  <si>
    <t xml:space="preserve">020-00-0108 Environmental Programs and Management                                                                                                                               </t>
  </si>
  <si>
    <t xml:space="preserve">020-00-0112 Office of Inspector General                                                                                                                                         </t>
  </si>
  <si>
    <t xml:space="preserve">020-00-4565 Working Capital Fund                                                                                                                                                </t>
  </si>
  <si>
    <t xml:space="preserve">020-00-8145 Hazardous Substance Superfund                                                                                                                                       </t>
  </si>
  <si>
    <t xml:space="preserve">020-00-8221 Inland Oil Spill Programs                                                                                                                                           </t>
  </si>
  <si>
    <t>0250</t>
  </si>
  <si>
    <t>Executive Office of the President</t>
  </si>
  <si>
    <t>The White House</t>
  </si>
  <si>
    <t xml:space="preserve">100-05-0209 Salaries and Expenses                                                                                                                                               </t>
  </si>
  <si>
    <t>802</t>
  </si>
  <si>
    <t>Executive Residence at the White House</t>
  </si>
  <si>
    <t xml:space="preserve">100-10-0210 Operating Expenses                                                                                                                                                  </t>
  </si>
  <si>
    <t>Special Assistance to the President and the Official Residence of the Vice President</t>
  </si>
  <si>
    <t xml:space="preserve">100-15-1454 Salaries and Expenses                                                                                                                                               </t>
  </si>
  <si>
    <t>Council on Environmental Quality and Office of Environmental Quality</t>
  </si>
  <si>
    <t xml:space="preserve">100-25-3963 Management Fund, Office of Environmental Quality                                                                                                                    </t>
  </si>
  <si>
    <t>National Security Council and Homeland Security Council</t>
  </si>
  <si>
    <t xml:space="preserve">100-35-2000 Salaries and Expenses                                                                                                                                               </t>
  </si>
  <si>
    <t>Office of Administration</t>
  </si>
  <si>
    <t xml:space="preserve">100-50-0038 Salaries and Expenses                                                                                                                                               </t>
  </si>
  <si>
    <t>Office of Management and Budget</t>
  </si>
  <si>
    <t xml:space="preserve">100-55-0300 Salaries and Expenses                                                                                                                                               </t>
  </si>
  <si>
    <t>Office of National Drug Control Policy</t>
  </si>
  <si>
    <t xml:space="preserve">100-60-1457 Salaries and Expenses                                                                                                                                               </t>
  </si>
  <si>
    <t>National Space Council</t>
  </si>
  <si>
    <t xml:space="preserve">100-40-0048 National Space Council                                                                                                                                              </t>
  </si>
  <si>
    <t>Unanticipated Needs</t>
  </si>
  <si>
    <t xml:space="preserve">100-95-0036 Information Technology Oversight and Reform                                                                                                                         </t>
  </si>
  <si>
    <t xml:space="preserve">100-95-0041 United States DOGE Service                                                                                                                                          </t>
  </si>
  <si>
    <t>0260</t>
  </si>
  <si>
    <t>General Services Administration</t>
  </si>
  <si>
    <t>Real Property Activities</t>
  </si>
  <si>
    <t xml:space="preserve">023-05-4542 Federal Buildings Fund                                                                                                                                              </t>
  </si>
  <si>
    <t>Supply and Technology Activities</t>
  </si>
  <si>
    <t xml:space="preserve">023-10-0616 Technology Modernization Fund                                                                                                                                       </t>
  </si>
  <si>
    <t>General Activities</t>
  </si>
  <si>
    <t xml:space="preserve">023-30-0108 Office of Inspector General                                                                                                                                         </t>
  </si>
  <si>
    <t xml:space="preserve">023-30-0110 Operating Expenses                                                                                                                                                  </t>
  </si>
  <si>
    <t xml:space="preserve">023-30-0401 Government-wide Policy                                                                                                                                              </t>
  </si>
  <si>
    <t xml:space="preserve">023-30-4540 Working Capital Fund                                                                                                                                                </t>
  </si>
  <si>
    <t xml:space="preserve">023-30-4549 Federal Citizen Services Fund                                                                                                                                       </t>
  </si>
  <si>
    <t>0270</t>
  </si>
  <si>
    <t>International Assistance Programs</t>
  </si>
  <si>
    <t>Millennium Challenge Corporation</t>
  </si>
  <si>
    <t xml:space="preserve">184-03-2750 Millennium Challenge Corporation                                                                                                                                    </t>
  </si>
  <si>
    <t>International Security Assistance</t>
  </si>
  <si>
    <t xml:space="preserve">184-05-1075 Nonproliferation, Antiterrorism, Demining, and Related Programs                                                                                                     </t>
  </si>
  <si>
    <t>152</t>
  </si>
  <si>
    <t xml:space="preserve">184-05-1037 Economic Support Fund                                                                                                                                               </t>
  </si>
  <si>
    <t xml:space="preserve">184-05-1032 National Security Engagement Account                                                                                                                                </t>
  </si>
  <si>
    <t>Multilateral Assistance</t>
  </si>
  <si>
    <t xml:space="preserve">184-10-0077 Contribution to the International Bank for Reconstruction and Development                                                                                           </t>
  </si>
  <si>
    <t xml:space="preserve">184-10-0088 Contribution to the European Bank for Reconstruction and Development                                                                                                </t>
  </si>
  <si>
    <t xml:space="preserve">184-10-1045 International Affairs Technical Assistance Program                                                                                                                  </t>
  </si>
  <si>
    <t xml:space="preserve">184-10-0084 Contribution to Multilateral Investment Guarantee Agency                                                                                                            </t>
  </si>
  <si>
    <t>Agency for International Development</t>
  </si>
  <si>
    <t xml:space="preserve">184-15-1000 Operating Expenses of the Agency for International Development                                                                                                      </t>
  </si>
  <si>
    <t xml:space="preserve">184-15-1007 Operating Expenses, Office of Inspector General                                                                                                                     </t>
  </si>
  <si>
    <t xml:space="preserve">184-15-1033 HIV/AIDS Working Capital Fund                                                                                                                                       </t>
  </si>
  <si>
    <t xml:space="preserve">184-15-4513 Working Capital Fund                                                                                                                                                </t>
  </si>
  <si>
    <t>Trade and Development Agency</t>
  </si>
  <si>
    <t xml:space="preserve">184-25-1001 Trade and Development Agency                                                                                                                                        </t>
  </si>
  <si>
    <t>United States International Development Finance Corporation</t>
  </si>
  <si>
    <t xml:space="preserve">184-22-0110 Program Account                                                                                                                                                     </t>
  </si>
  <si>
    <t xml:space="preserve">184-22-4483 Corporate Capital Account                                                                                                                                           </t>
  </si>
  <si>
    <t>Peace Corps</t>
  </si>
  <si>
    <t xml:space="preserve">184-35-0100 Peace Corps                                                                                                                                                         </t>
  </si>
  <si>
    <t>African Development Foundation</t>
  </si>
  <si>
    <t xml:space="preserve">184-50-0700 African Development Foundation                                                                                                                                      </t>
  </si>
  <si>
    <t>International Monetary Programs</t>
  </si>
  <si>
    <t xml:space="preserve">184-60-1699 Contributions to the International Monetary Fund Facilities and Trust Funds                                                                                         </t>
  </si>
  <si>
    <t>155</t>
  </si>
  <si>
    <t>Military Sales Program</t>
  </si>
  <si>
    <t xml:space="preserve">184-70-4116 Special Defense Acquisition Fund                                                                                                                                    </t>
  </si>
  <si>
    <t>0280</t>
  </si>
  <si>
    <t>National Aeronautics and Space Administration</t>
  </si>
  <si>
    <t xml:space="preserve">026-00-0109 Office of Inspector General                                                                                                                                         </t>
  </si>
  <si>
    <t>252</t>
  </si>
  <si>
    <t xml:space="preserve">026-00-0120 Science                                                                                                                                                             </t>
  </si>
  <si>
    <t xml:space="preserve">026-00-0122 Safety, Security and Mission Services                                                                                                                               </t>
  </si>
  <si>
    <t xml:space="preserve">026-00-4546 Working Capital Fund                                                                                                                                                </t>
  </si>
  <si>
    <t xml:space="preserve">026-00-0131 Space Technology                                                                                                                                                    </t>
  </si>
  <si>
    <t>0290</t>
  </si>
  <si>
    <t>National Science Foundation</t>
  </si>
  <si>
    <t xml:space="preserve">422-00-0100 Research and Related Activities                                                                                                                                     </t>
  </si>
  <si>
    <t xml:space="preserve">422-00-0180 Agency Operations and Award Management                                                                                                                              </t>
  </si>
  <si>
    <t xml:space="preserve">422-00-0106 STEM Education                                                                                                                                                      </t>
  </si>
  <si>
    <t>0300</t>
  </si>
  <si>
    <t>Office of Personnel Management</t>
  </si>
  <si>
    <t xml:space="preserve">027-00-0100 Salaries and Expenses                                                                                                                                               </t>
  </si>
  <si>
    <t>805</t>
  </si>
  <si>
    <t xml:space="preserve">027-00-0400 Office of Inspector General                                                                                                                                         </t>
  </si>
  <si>
    <t>0310</t>
  </si>
  <si>
    <t>Small Business Administration</t>
  </si>
  <si>
    <t xml:space="preserve">028-00-0100 Salaries and Expenses                                                                                                                                               </t>
  </si>
  <si>
    <t>0320</t>
  </si>
  <si>
    <t>Social Security Administration</t>
  </si>
  <si>
    <t xml:space="preserve">016-00-0400 Office of Inspector General                                                                                                                                         </t>
  </si>
  <si>
    <t>651</t>
  </si>
  <si>
    <t xml:space="preserve">016-00-8704 Limitation on Administrative Expenses                                                                                                                               </t>
  </si>
  <si>
    <t>0360</t>
  </si>
  <si>
    <t>Advisory Council on Historic Preservation</t>
  </si>
  <si>
    <t xml:space="preserve">306-00-2300 Salaries and Expenses                                                                                                                                               </t>
  </si>
  <si>
    <t>0370</t>
  </si>
  <si>
    <t>Appalachian Regional Commission</t>
  </si>
  <si>
    <t xml:space="preserve">309-00-0200 Appalachian Regional Commission                                                                                                                                     </t>
  </si>
  <si>
    <t>0520</t>
  </si>
  <si>
    <t>Consumer Product Safety Commission</t>
  </si>
  <si>
    <t xml:space="preserve">343-00-0100 Salaries and Expenses                                                                                                                                               </t>
  </si>
  <si>
    <t xml:space="preserve">485-00-2728 Operating Expenses                                                                                                                                                  </t>
  </si>
  <si>
    <t>0580</t>
  </si>
  <si>
    <t>Delta Regional Authority</t>
  </si>
  <si>
    <t xml:space="preserve">517-00-0750 Delta Regional Authority                                                                                                                                            </t>
  </si>
  <si>
    <t>0610</t>
  </si>
  <si>
    <t>District of Columbia</t>
  </si>
  <si>
    <t>District of Columbia Courts</t>
  </si>
  <si>
    <t xml:space="preserve">349-10-1712 Federal Payment to the District of Columbia Courts                                                                                                                  </t>
  </si>
  <si>
    <t>806</t>
  </si>
  <si>
    <t>0670</t>
  </si>
  <si>
    <t>Federal Communications Commission</t>
  </si>
  <si>
    <t xml:space="preserve">356-00-0100 Salaries and Expenses                                                                                                                                               </t>
  </si>
  <si>
    <t>0770</t>
  </si>
  <si>
    <t>Federal Mediation and Conciliation Service</t>
  </si>
  <si>
    <t xml:space="preserve">367-00-0100 Salaries and Expenses                                                                                                                                               </t>
  </si>
  <si>
    <t>0800</t>
  </si>
  <si>
    <t>Federal Trade Commission</t>
  </si>
  <si>
    <t xml:space="preserve">370-00-0100 Salaries and Expenses                                                                                                                                               </t>
  </si>
  <si>
    <t>0870</t>
  </si>
  <si>
    <t>Institute of Museum and Library Services</t>
  </si>
  <si>
    <t xml:space="preserve">474-00-0300 Office of Museum and Library Services: Grants and Administration                                                                                                    </t>
  </si>
  <si>
    <t>0880</t>
  </si>
  <si>
    <t>Intelligence Community Management Account</t>
  </si>
  <si>
    <t xml:space="preserve">467-00-0401 Intelligence Community Management Account                                                                                                                           </t>
  </si>
  <si>
    <t>0920</t>
  </si>
  <si>
    <t>Legal Services Corporation</t>
  </si>
  <si>
    <t xml:space="preserve">385-00-0501 Payment to the Legal Services Corporation                                                                                                                           </t>
  </si>
  <si>
    <t>0940</t>
  </si>
  <si>
    <t>Merit Systems Protection Board</t>
  </si>
  <si>
    <t xml:space="preserve">389-00-0100 Salaries and Expenses                                                                                                                                               </t>
  </si>
  <si>
    <t>0970</t>
  </si>
  <si>
    <t>National Archives and Records Administration</t>
  </si>
  <si>
    <t xml:space="preserve">393-00-0300 Operating Expenses                                                                                                                                                  </t>
  </si>
  <si>
    <t xml:space="preserve">393-00-4578 Records Center Revolving Fund                                                                                                                                       </t>
  </si>
  <si>
    <t>1020</t>
  </si>
  <si>
    <t>National Endowment for the Arts</t>
  </si>
  <si>
    <t xml:space="preserve">417-00-0100 Grants and Administration                                                                                                                                           </t>
  </si>
  <si>
    <t>1030</t>
  </si>
  <si>
    <t>National Endowment for the Humanities</t>
  </si>
  <si>
    <t xml:space="preserve">418-00-0200 Grants and Administration                                                                                                                                           </t>
  </si>
  <si>
    <t>1130</t>
  </si>
  <si>
    <t>Nuclear Regulatory Commission</t>
  </si>
  <si>
    <t xml:space="preserve">429-00-0200 Salaries and Expenses                                                                                                                                               </t>
  </si>
  <si>
    <t>1230</t>
  </si>
  <si>
    <t>Postal Service</t>
  </si>
  <si>
    <t xml:space="preserve">440-00-0100 Office of Inspector General                                                                                                                                         </t>
  </si>
  <si>
    <t>372</t>
  </si>
  <si>
    <t>1240</t>
  </si>
  <si>
    <t>Presidio Trust</t>
  </si>
  <si>
    <t xml:space="preserve">512-00-4331 Presidio Trust                                                                                                                                                      </t>
  </si>
  <si>
    <t>1310</t>
  </si>
  <si>
    <t>Railroad Retirement Board</t>
  </si>
  <si>
    <t xml:space="preserve">446-00-8018 Limitation on the Office of Inspector General                                                                                                                       </t>
  </si>
  <si>
    <t xml:space="preserve">446-00-8237 Limitation on Administration                                                                                                                                        </t>
  </si>
  <si>
    <t>1340</t>
  </si>
  <si>
    <t>Smithsonian Institution</t>
  </si>
  <si>
    <t xml:space="preserve">452-00-0100 Salaries and Expenses                                                                                                                                               </t>
  </si>
  <si>
    <t xml:space="preserve">452-00-0302 Operations and Maintenance, JFK Center for the Performing Arts                                                                                                      </t>
  </si>
  <si>
    <t>1440</t>
  </si>
  <si>
    <t>United States Institute of Peace</t>
  </si>
  <si>
    <t xml:space="preserve">458-00-1300 United States Institute of Peace                                                                                                                                    </t>
  </si>
  <si>
    <t>1400</t>
  </si>
  <si>
    <t>U.S. Agency for Global Media</t>
  </si>
  <si>
    <t xml:space="preserve">514-00-0206 International Broadcasting Operations                                                                                                                               </t>
  </si>
  <si>
    <t>1120</t>
  </si>
  <si>
    <t>Northern Border Regional Commission</t>
  </si>
  <si>
    <t xml:space="preserve">573-00-3742 Northern Border Regional Commission                                                                                                                                 </t>
  </si>
  <si>
    <t>0620</t>
  </si>
  <si>
    <t>Election Assistance Commission</t>
  </si>
  <si>
    <t xml:space="preserve">525-00-1651 Election Security Grants                                                                                                                                            </t>
  </si>
  <si>
    <t>Mandatory</t>
  </si>
  <si>
    <t xml:space="preserve">002-25-388500 Undistributed intragovernmental payments and receivables from cancelled accounts                                                                                    </t>
  </si>
  <si>
    <t>809</t>
  </si>
  <si>
    <t>Judicial Retirement Funds</t>
  </si>
  <si>
    <t xml:space="preserve">002-00-811040 Federal Payment to Judicial Survivors Annuities Fund                                                                                                                </t>
  </si>
  <si>
    <t xml:space="preserve">002-00-812240 Federal Payment to Judicial Officers Retirement Fund                                                                                                                </t>
  </si>
  <si>
    <t xml:space="preserve">002-00-812410 Federal Payment to Claims Court Judges' Retirement Fund                                                                                                             </t>
  </si>
  <si>
    <t xml:space="preserve">002-00-511430 Advances and Reimbursements, Judiciary Information Technology Fund                                                                                                  </t>
  </si>
  <si>
    <t xml:space="preserve">005-00-388500 Undistributed Intragovernmental Payments and Receivables from Cancelled Accounts                                                                                    </t>
  </si>
  <si>
    <t xml:space="preserve">005-00-520520 Earnings on Investments, Native American Institutions Endowment Fund                                                                                                </t>
  </si>
  <si>
    <t>908</t>
  </si>
  <si>
    <t xml:space="preserve">005-00-520930 General Fund Payment, Funds for Strengthening Markets, Income, and Supply (section 32)                                                                              </t>
  </si>
  <si>
    <t xml:space="preserve">005-00-810010 Payments from General Fund, Wool Research, Development, and Promotion Trust Fund                                                                                    </t>
  </si>
  <si>
    <t xml:space="preserve">005-00-855810 Foreign Service National Separation Liability Trust Fund, APHIS                                                                                                     </t>
  </si>
  <si>
    <t>602</t>
  </si>
  <si>
    <t xml:space="preserve">005-00-855910 Payment from Commodity Credit Corporation Fund, Emergency Citrus Disease Research and Development Trust Fund                                                        </t>
  </si>
  <si>
    <t xml:space="preserve">005-00-507020 Earnings on Investments, Perishable Agricultural Commodities Act Fund                                                                                               </t>
  </si>
  <si>
    <t>95</t>
  </si>
  <si>
    <t xml:space="preserve">006-00-388500 Undistributed Intragovernmental Payments and Receivables from Cancelled Accounts                                                                                    </t>
  </si>
  <si>
    <t xml:space="preserve">006-00-536220 Interest Earned, Environmental Improvement and Restoration Fund                                                                                                     </t>
  </si>
  <si>
    <t xml:space="preserve">007-00-388517 Undistributed Intragovernmental Payments and Receivables from Cancelled Accounts, Navy                                                                              </t>
  </si>
  <si>
    <t xml:space="preserve">007-00-388521 Undistributed Intragovernmental Payments and Receivables from Cancelled Accounts, Army                                                                              </t>
  </si>
  <si>
    <t xml:space="preserve">007-00-388557 Undistributed Intragovernmental Payments and Receivables from Cancelled Accounts, Air Force                                                                         </t>
  </si>
  <si>
    <t xml:space="preserve">007-00-388597 Undistributed Intragovernmental Payments and Receivables from Cancelled Accounts, Defense Agencies                                                                  </t>
  </si>
  <si>
    <t xml:space="preserve">007-00-816510 Foreign National Employees Separation Pay Trust Fund                                                                                                                </t>
  </si>
  <si>
    <t xml:space="preserve">007-00-833510 Payment to Voluntary Separation Incentive Fund                                                                                                                      </t>
  </si>
  <si>
    <t xml:space="preserve">007-00-997130 Proceeds, Ships' Stores Profit, Navy                                                                                                                                </t>
  </si>
  <si>
    <t xml:space="preserve">007-00-311300 Collections of Recoveries and Refunds from Canceled Accounts                                                                                                        </t>
  </si>
  <si>
    <t xml:space="preserve">018-00-388500 Undistributed Intragovernmental Payments and Receivables from Cancelled Accounts                                                                                    </t>
  </si>
  <si>
    <t xml:space="preserve">019-00-388500 Undistributed Intragovernmental Payments and Receivables from Cancelled Accounts                                                                                    </t>
  </si>
  <si>
    <t xml:space="preserve">019-00-522720 Earnings on Investments, Nuclear Waste Disposal Fund                                                                                                                </t>
  </si>
  <si>
    <t xml:space="preserve">019-00-523120 Earnings on Investments, Decontamination and Decommissioning Fund                                                                                                   </t>
  </si>
  <si>
    <t xml:space="preserve">009-00-800410 Federal Contributions, FSMI Fund                                                                                                                                    </t>
  </si>
  <si>
    <t>571</t>
  </si>
  <si>
    <t xml:space="preserve">009-00-800434 Federal Contribution, State Low-income Determinations, Prescription Drug Account, FSMI                                                                              </t>
  </si>
  <si>
    <t xml:space="preserve">009-00-800446 Federal Contribution for Admin. Contribution for Admin. Costs, Prescription Drug Account, FSMI                                                                      </t>
  </si>
  <si>
    <t xml:space="preserve">009-00-800447 Federal Contributions for Benefits, Prescription Drug Account, SMI                                                                                                  </t>
  </si>
  <si>
    <t xml:space="preserve">009-00-800460 Miscellaneous Federal Payments, Federal Supplementary Medical Insurance Trust Fund                                                                                  </t>
  </si>
  <si>
    <t xml:space="preserve">009-00-800535 FHI Trust Fund, Taxation on OASDI Benefits                                                                                                                          </t>
  </si>
  <si>
    <t xml:space="preserve">009-00-800544 FHI Trust Fund, Payment from the General Fund for Health Care Fraud and Abuse Control Account                                                                       </t>
  </si>
  <si>
    <t xml:space="preserve">009-00-800546 FHI Trust Fund, Transfers from General Fund (criminal Fines)                                                                                                        </t>
  </si>
  <si>
    <t xml:space="preserve">009-00-800547 FHI Trust Fund, Transfers from General Fund (civil Monetary Penalties)                                                                                              </t>
  </si>
  <si>
    <t xml:space="preserve">009-00-800548 FHI Trust Fund, Transfers from General Fund (asset Forfeitures)                                                                                                     </t>
  </si>
  <si>
    <t xml:space="preserve">009-00-800560 FHI Trust Fund, Payments from the General Fund (uninsured and Program Management)                                                                                   </t>
  </si>
  <si>
    <t xml:space="preserve">009-00-388500 Undistributed Intragovernmental Payments and Receivables from Cancelled Accounts                                                                                    </t>
  </si>
  <si>
    <t xml:space="preserve">009-00-555120 Interest, Child Enrollment Contingency Fund                                                                                                                         </t>
  </si>
  <si>
    <t xml:space="preserve">009-00-562810 General Fund Payment, NIH Innovation, CURES Act                                                                                                                     </t>
  </si>
  <si>
    <t xml:space="preserve">009-00-562910 General Fund Payment, FDA Innovation, CURES Act                                                                                                                     </t>
  </si>
  <si>
    <t xml:space="preserve">009-00-573610 Transfers from Presidential Election Campaign Fund                                                                                                                  </t>
  </si>
  <si>
    <t xml:space="preserve">024-00-388500 Undistributed Intragovernmental Payments and Receivables from Cancelled Accounts                                                                                    </t>
  </si>
  <si>
    <t xml:space="preserve">024-00-570120 Earnings on Investments, National Flood Insurance Reserve Fund                                                                                                      </t>
  </si>
  <si>
    <t xml:space="preserve">024-00-887010 Payments to Donor Ports Via USACE Operations and Maintance Acct, Harbor Maintenance Fee Collection                                                                  </t>
  </si>
  <si>
    <t xml:space="preserve">025-00-388510 Undistributed Intragovernmental Payments                                                                                                                            </t>
  </si>
  <si>
    <t xml:space="preserve">010-00-388500 Undistributed Intragovernmental Payments and Receivables from Cancelled Accounts                                                                                    </t>
  </si>
  <si>
    <t xml:space="preserve">010-00-501590 Earnings on Investments, Abandoned Mine Reclamation Fund                                                                                                            </t>
  </si>
  <si>
    <t xml:space="preserve">010-00-502920 Earnings on Investments, Federal Aid to Wildlife Restoration Fund                                                                                                   </t>
  </si>
  <si>
    <t xml:space="preserve">010-00-514300 Payment from the General Fund, Cooperative Endangered Species Conservation Fund                                                                                     </t>
  </si>
  <si>
    <t xml:space="preserve">010-00-517420 Interest on Principal, Utah Mitigation and Conservation Fund                                                                                                        </t>
  </si>
  <si>
    <t xml:space="preserve">010-00-519820 Natural Resources Damages from Legal Actions, EOI                                                                                                                   </t>
  </si>
  <si>
    <t xml:space="preserve">010-00-523220 Earnings on Investments, Southern Nevada Public Land Management                                                                                                     </t>
  </si>
  <si>
    <t xml:space="preserve">010-00-526520 Earnings on Investment, Tribal Special Fund                                                                                                                         </t>
  </si>
  <si>
    <t xml:space="preserve">010-00-542520 Interest Earned, Environmental Improvement and Restoration Fund                                                                                                     </t>
  </si>
  <si>
    <t xml:space="preserve">010-00-524020 Earnings on Investments, Operation and Maintenance, Indian Irrigation Systems                                                                                       </t>
  </si>
  <si>
    <t xml:space="preserve">010-00-546920 Interest, Lincoln County Land Act Land Sales                                                                                                                        </t>
  </si>
  <si>
    <t xml:space="preserve">010-00-559320 Earnings on Investments, Reclamation Water Settlement Fund                                                                                                          </t>
  </si>
  <si>
    <t xml:space="preserve">010-00-564820 Earnings on Investments, Indian Irrigation Projects                                                                                                                 </t>
  </si>
  <si>
    <t xml:space="preserve">010-00-563820 Earnings on Investments, Low-Hazard Indian Dam Safety Deferred Maintenance Fund                                                                                     </t>
  </si>
  <si>
    <t xml:space="preserve">010-00-563920 Earnings on Investments, Indian Irrigation Fund                                                                                                                     </t>
  </si>
  <si>
    <t xml:space="preserve">010-00-571520 Earnings on Investments, National Parks and Public Land Legacy Restoration Fund                                                                                     </t>
  </si>
  <si>
    <t xml:space="preserve">010-00-566820 Interest Earned on Investments, Blackfeet Water Settlement Implementation Fund                                                                                      </t>
  </si>
  <si>
    <t>Radiation Exposure Compensation</t>
  </si>
  <si>
    <t xml:space="preserve">011-00-811610 Payment from the General Fund, Radiation Exposure Compensation Trust Fund                                                                                           </t>
  </si>
  <si>
    <t xml:space="preserve">011-00-388500 Undistributed Intragovernmental Payments and Receivables from Cancelled Accounts                                                                                    </t>
  </si>
  <si>
    <t xml:space="preserve">011-00-504220 Interest and Profit on Investment, Department of Justice Assets Forfeiture Fund                                                                                     </t>
  </si>
  <si>
    <t xml:space="preserve">011-00-507320 Earnings on Investments, U.S. Trustees System                                                                                                                       </t>
  </si>
  <si>
    <t xml:space="preserve">011-00-560820 Earnings on Investments, United States Victims of State Sponsored Terrorism Fund                                                                                    </t>
  </si>
  <si>
    <t xml:space="preserve">012-00-804213 Payments from the General Fund for Extended Unemployment Benefit, Unemployment Trust Fund                                                                           </t>
  </si>
  <si>
    <t xml:space="preserve">012-00-388500 Undistributed Intragovernmental Payments and Receivables from Cancelled Accounts                                                                                    </t>
  </si>
  <si>
    <t xml:space="preserve">012-00-804210 Deposits by Federal Agencies to the Federal Employees Compensation Account, Unemployment Trust Fund                                                                 </t>
  </si>
  <si>
    <t xml:space="preserve">012-00-515520 Interest on Investments, Panama Canal Commission                                                                                                                    </t>
  </si>
  <si>
    <t xml:space="preserve">014-00-818680 Federal Contributions, Foreign Service Retirement and Disability Fund                                                                                               </t>
  </si>
  <si>
    <t xml:space="preserve">014-00-388500 Undistributed Intragovernmental Payments and Receivables from Cancelled Accounts                                                                                    </t>
  </si>
  <si>
    <t xml:space="preserve">014-00-549710 Employing Agency Contributions, Foreign Service National Defined Contributions Retirement Fund                                                                      </t>
  </si>
  <si>
    <t xml:space="preserve">014-00-549720 Interest on Investments, Foreign Service National Defined Contributions Retirement Fund                                                                             </t>
  </si>
  <si>
    <t xml:space="preserve">014-00-549750 Employee Contributions, Foreign Service National Defined Contributions Retirement Fund, State                                                                       </t>
  </si>
  <si>
    <t xml:space="preserve">014-00-818650 Receipts from Civil Service Retirement and Disability Fund, Foreign Service Retirement and Disability Fund                                                          </t>
  </si>
  <si>
    <t xml:space="preserve">014-00-834010 Foreign Service National Separation Liability Trust Fund                                                                                                            </t>
  </si>
  <si>
    <t xml:space="preserve">014-00-517710 Proprietary Receipts, International Litigation Fund                                                                                                                 </t>
  </si>
  <si>
    <t xml:space="preserve">014-00-517720 Federal Payments, International Litigation Fund                                                                                                                     </t>
  </si>
  <si>
    <t xml:space="preserve">014-00-515120 Earnings on Investments, International Center, Washington, D.C.                                                                                                     </t>
  </si>
  <si>
    <t xml:space="preserve">021-00-388500 Undistributed Intragovernmental Payments and Receivables from Cancelled Accounts                                                                                    </t>
  </si>
  <si>
    <t xml:space="preserve">021-00-863410 Payment From The General Fund, National Surface Transportation and Innovative Finance Bureau Highway Trust Fund Account, Upward Reestimates                         </t>
  </si>
  <si>
    <t xml:space="preserve">015-00-133800 Interest on Loans to the Presidio                                                                                                                                   </t>
  </si>
  <si>
    <t xml:space="preserve">015-00-135100 Interest on Loans to BPA                                                                                                                                            </t>
  </si>
  <si>
    <t xml:space="preserve">015-00-136000 Interest on Loans to Western Area Power Administration                                                                                                              </t>
  </si>
  <si>
    <t xml:space="preserve">015-00-140100 Interest on Loans to Commodity Credit Corporation                                                                                                                   </t>
  </si>
  <si>
    <t xml:space="preserve">015-00-141500 Interest on Loans to Federal Deposit Insurance Corporation                                                                                                          </t>
  </si>
  <si>
    <t xml:space="preserve">015-00-141800 Interest on Loans to Federal Financing Bank                                                                                                                         </t>
  </si>
  <si>
    <t xml:space="preserve">015-00-143300 Interest on Loans to National Flood Insurance Fund, DHS                                                                                                             </t>
  </si>
  <si>
    <t xml:space="preserve">015-00-149500 Interest Payments on Repayable Advances to the Black Lung Disability Trust Fund                                                                                     </t>
  </si>
  <si>
    <t xml:space="preserve">015-00-149700 Payment of Interest on Advances to the Railroad Retirement Board                                                                                                    </t>
  </si>
  <si>
    <t xml:space="preserve">015-00-150110 Interest on Loans or Advances to the Extended Unemployment Compensation Account                                                                                     </t>
  </si>
  <si>
    <t xml:space="preserve">015-00-241600 Charges for Administrative Expenses of Social Security Act As Amended                                                                                               </t>
  </si>
  <si>
    <t xml:space="preserve">015-00-310100 Recoveries from Federal Agencies for Settlement of Claims for Contract Disputes                                                                                     </t>
  </si>
  <si>
    <t xml:space="preserve">015-00-311200 Reimbursement from Federal Agencies for Payments Made As a Result of Discriminatory Conduct                                                                         </t>
  </si>
  <si>
    <t xml:space="preserve">015-00-320000 Receivables from Cancelled Accounts                                                                                                                                 </t>
  </si>
  <si>
    <t xml:space="preserve">015-00-388500 Undistributed Intragovernmental Payments and Receivables from Cancelled Accounts                                                                                    </t>
  </si>
  <si>
    <t xml:space="preserve">015-00-543310 Underpayment and Fraud Collection                                                                                                                                   </t>
  </si>
  <si>
    <t xml:space="preserve">015-00-569720 Earnings on Investments, Treasury Forfeiture Fund                                                                                                                   </t>
  </si>
  <si>
    <t xml:space="preserve">015-00-150120 Interest on Loans and Repayable Advances to the Federal Unemployment Account                                                                                        </t>
  </si>
  <si>
    <t xml:space="preserve">015-00-544540 Federal Fee, Debt Collection Fund                                                                                                                                   </t>
  </si>
  <si>
    <t xml:space="preserve">029-00-388500 Undistributed Intragovernmental Payments and Receivables from Cancelled Accounts                                                                                    </t>
  </si>
  <si>
    <t xml:space="preserve">202-00-388500 Undistributed Intragovernmental Payments and Receivables from Cancelled Accounts                                                                                    </t>
  </si>
  <si>
    <t>Military Retirement</t>
  </si>
  <si>
    <t xml:space="preserve">200-05-809730 Federal Contributions, Military Retirement Fund                                                                                                                     </t>
  </si>
  <si>
    <t>Retiree Health Care</t>
  </si>
  <si>
    <t xml:space="preserve">200-07-547230 Federal Contributions, DoD Medicare-Eligible Retiree Health Care Fund                                                                                               </t>
  </si>
  <si>
    <t>Educational Benefits</t>
  </si>
  <si>
    <t xml:space="preserve">200-10-809810 Employing Agency Contributions, Education Benefits Fund                                                                                                             </t>
  </si>
  <si>
    <t xml:space="preserve">200-07-547220 Earnings on Investments, DoD Medicare-Eligible Retiree Health Care Fund                                                                                             </t>
  </si>
  <si>
    <t xml:space="preserve">020-00-388500 Undistributed Intragovernmental Payments and Receivables from Cancelled Accounts                                                                                    </t>
  </si>
  <si>
    <t xml:space="preserve">100-00-858110 General Fund Payment, Trade Enforcement Trust Fund                                                                                                                  </t>
  </si>
  <si>
    <t xml:space="preserve">100-00-388517 Undistributed Intragovernmental Payments and Receivables from Cancelled Accounts                                                                                    </t>
  </si>
  <si>
    <t xml:space="preserve">023-00-538110 Acquisition Workforce Training Fund                                                                                                                                 </t>
  </si>
  <si>
    <t xml:space="preserve">184-15-320000 Receivables from Cancelled Accounts                                                                                                                                 </t>
  </si>
  <si>
    <t xml:space="preserve">184-15-834210 Foreign Service National Separation Liability Trust Fund                                                                                                            </t>
  </si>
  <si>
    <t xml:space="preserve">184-15-388500 Undistributed Intragovernmental Payments and Receivables from Cancelled Accounts                                                                                    </t>
  </si>
  <si>
    <t xml:space="preserve">184-35-539510 Agency Contributions, Host Country Resident Contractors Separation Liability Fund                                                                                   </t>
  </si>
  <si>
    <t xml:space="preserve">026-00-388500 Undistributed Intragovernmental Payments and Receivables from Cancelled Accounts                                                                                    </t>
  </si>
  <si>
    <t xml:space="preserve">027-00-539120 Earnings on Investments, Postal Service Retiree Health Benefits Fund                                                                                                </t>
  </si>
  <si>
    <t xml:space="preserve">027-00-813550 General Fund Payment to the Civil Service Retirement and Disability Fund                                                                                            </t>
  </si>
  <si>
    <t xml:space="preserve">027-00-813570 Re-employed Annuitants Salary Offset, Civil Service Retirement and Disability Fund                                                                                  </t>
  </si>
  <si>
    <t xml:space="preserve">028-00-388500 Undistributed Intragovernmental Payments                                                                                                                            </t>
  </si>
  <si>
    <t xml:space="preserve">016-00-800660 FOASI, Federal Payments to the FOASI Trust Fund                                                                                                                     </t>
  </si>
  <si>
    <t xml:space="preserve">016-00-800760 FDI, Federal Payments to the FDI Trust Fund                                                                                                                         </t>
  </si>
  <si>
    <t>0410</t>
  </si>
  <si>
    <t>Bureau of Consumer Financial Protection</t>
  </si>
  <si>
    <t xml:space="preserve">581-00-557720 Earnings on Investments, Bureau of Consumer Financial Protection Fund                                                                                               </t>
  </si>
  <si>
    <t xml:space="preserve">349-10-821230 Federal Payments, D.C. Judicial Retirement and Survivors Annuity                                                                                                    </t>
  </si>
  <si>
    <t>District of Columbia General and Special Payments</t>
  </si>
  <si>
    <t xml:space="preserve">349-30-551110 Federal Contribution, DC Federal Pension Fund                                                                                                                       </t>
  </si>
  <si>
    <t xml:space="preserve">349-30-551120 Earnings on Investments, DC Federal Pension Fund                                                                                                                    </t>
  </si>
  <si>
    <t>0730</t>
  </si>
  <si>
    <t>Federal Housing Finance Agency</t>
  </si>
  <si>
    <t xml:space="preserve">537-00-553220 Interest Earnings on Investments In Treasury Securities, FHFA                                                                                                       </t>
  </si>
  <si>
    <t>0820</t>
  </si>
  <si>
    <t>Harry S Truman Scholarship Foundation</t>
  </si>
  <si>
    <t xml:space="preserve">372-00-829630 General Fund Payment, Harry S Truman Scholarship Trust Fund                                                                                                         </t>
  </si>
  <si>
    <t>1220</t>
  </si>
  <si>
    <t>Patient-Centered Outcomes Research Trust Fund</t>
  </si>
  <si>
    <t xml:space="preserve">579-00-829930 Payment from the General Fund, Patient-Centered Outcomes Research Trust Fund                                                                                        </t>
  </si>
  <si>
    <t xml:space="preserve">446-00-801012 Railroad Social Security Equivalent Benefit Account, Income Tax Credits                                                                                             </t>
  </si>
  <si>
    <t xml:space="preserve">446-00-801031 Railroad Social Security Equivalent Benefit Account, Receipts from Federal Old-age Survivors Ins. Trust Fund                                                        </t>
  </si>
  <si>
    <t xml:space="preserve">446-00-801032 Railroad Social Security Equivalent Benefit Account, Receipts from Federal Disability Insurance Trust Fund                                                          </t>
  </si>
  <si>
    <t xml:space="preserve">446-00-801040 Advances from the General Fund for Financial Interchange Interest, Social Security Equivalent Benefit Account                                                       </t>
  </si>
  <si>
    <t xml:space="preserve">446-00-801116 Payment from the National Railroad Retirement Investment Trust, Rail Industry Pension Fund                                                                          </t>
  </si>
  <si>
    <t xml:space="preserve">446-00-801170 Federal Payments to Railroad Retirement Trust Funds, Rail Industry Pension Fund                                                                                     </t>
  </si>
  <si>
    <t>1330</t>
  </si>
  <si>
    <t>Securities and Exchange Commission</t>
  </si>
  <si>
    <t xml:space="preserve">449-00-556720 Interest, Investor Protection Fund                                                                                                                                  </t>
  </si>
  <si>
    <t>1575</t>
  </si>
  <si>
    <t>United Mine Workers of America Benefit Funds</t>
  </si>
  <si>
    <t xml:space="preserve">476-00-829530 Transfers from Abandoned Mine Reclamation Fund                                                                                                                      </t>
  </si>
  <si>
    <t xml:space="preserve">476-00-829540 Federal Payment to United Mine Workers of America                                                                                                                   </t>
  </si>
  <si>
    <t>1600</t>
  </si>
  <si>
    <t>Undistributed Offsetting Receipts</t>
  </si>
  <si>
    <t xml:space="preserve">001-25-803220 Interest, Library of Congress Permanent Loan Account                                                                                                                </t>
  </si>
  <si>
    <t>902</t>
  </si>
  <si>
    <t xml:space="preserve">001-40-811520 Tax Court Judges Survivors Annuity, Interest and Profits on Investments                                                                                             </t>
  </si>
  <si>
    <t xml:space="preserve">002-00-811020 Judicial Survivors Annuity, Interest and Profits on Investments                                                                                                     </t>
  </si>
  <si>
    <t xml:space="preserve">002-00-812220 Interest and Profits on Investments, Judicial Officers' Annuity                                                                                                     </t>
  </si>
  <si>
    <t xml:space="preserve">002-00-812420 Interest, Claims Court Judges' Retirement Fund                                                                                                                      </t>
  </si>
  <si>
    <t xml:space="preserve">005-00-801520 Interest on Investments in Public Debt Securities, AMS                                                                                                              </t>
  </si>
  <si>
    <t xml:space="preserve">007-00-833520 Earnings on Investments                                                                                                                                             </t>
  </si>
  <si>
    <t xml:space="preserve">007-00-835820 Earnings on Investments, Support for U.S. Relocation to Guam Activities                                                                                             </t>
  </si>
  <si>
    <t xml:space="preserve">007-00-997120 Interest, Other DOD Trust Funds                                                                                                                                     </t>
  </si>
  <si>
    <t xml:space="preserve">009-00-800420 Interest Received by Trust Fund, FSMI Fund                                                                                                                          </t>
  </si>
  <si>
    <t xml:space="preserve">009-00-800437 Interest, Medicare Prescription Drug Account, FSMI                                                                                                                  </t>
  </si>
  <si>
    <t xml:space="preserve">009-00-800512 FHI Trust Fund, Federal Employer Contributions (FICA)                                                                                                               </t>
  </si>
  <si>
    <t>951</t>
  </si>
  <si>
    <t xml:space="preserve">009-00-800513 FHI Trust Fund, Postal Service Employer Contributions (FICA)                                                                                                        </t>
  </si>
  <si>
    <t xml:space="preserve">009-00-800520 FHI Trust Fund, Interest Received by Trust Funds                                                                                                                    </t>
  </si>
  <si>
    <t xml:space="preserve">009-00-800550 FHI Trust Fund, Interest Payments by Railroad Retirement Board                                                                                                      </t>
  </si>
  <si>
    <t xml:space="preserve">009-00-817520 Interest and Profits on Investments, Vaccine Injury Compensation Trust Fund                                                                                         </t>
  </si>
  <si>
    <t xml:space="preserve">009-00-977120 Interest, Miscellaneous Trust Funds                                                                                                                                 </t>
  </si>
  <si>
    <t xml:space="preserve">012-00-804220 Unemployment Trust Fund, Interest and Profits on Investments in Public Debt Securities                                                                              </t>
  </si>
  <si>
    <t xml:space="preserve">014-00-818620 Interest on Investments, Foreign Service Retirement and Disability Fund                                                                                             </t>
  </si>
  <si>
    <t xml:space="preserve">014-00-818640 Employing Agency Contributions, Foreign Service Retirement and Disability Fund                                                                                      </t>
  </si>
  <si>
    <t xml:space="preserve">014-00-882120 Earnings on Investments, Unconditional Gift Fund                                                                                                                    </t>
  </si>
  <si>
    <t xml:space="preserve">014-00-977120 Interest, Miscellaneous Trust Funds, USIA                                                                                                                           </t>
  </si>
  <si>
    <t xml:space="preserve">015-00-820920 Earnings on Investments, Cheyenne River Sioux Tribe Terrestrial Wildlife Habitat Restoration Trust Fund                                                             </t>
  </si>
  <si>
    <t xml:space="preserve">015-00-862520 Earnings on Investments, Gulf Coast Restoration Trust Fund                                                                                                          </t>
  </si>
  <si>
    <t xml:space="preserve">016-00-800612 FOASI, Federal Employer Contributions (FICA Taxes)                                                                                                                  </t>
  </si>
  <si>
    <t>952</t>
  </si>
  <si>
    <t xml:space="preserve">016-00-800620 FOASI, Interest Received by Trust Funds                                                                                                                             </t>
  </si>
  <si>
    <t>903</t>
  </si>
  <si>
    <t xml:space="preserve">016-00-800712 FDI, Federal Employer Contributions (FICA Taxes)                                                                                                                    </t>
  </si>
  <si>
    <t xml:space="preserve">016-00-800720 FDI, Interest Received by Trust Funds                                                                                                                               </t>
  </si>
  <si>
    <t xml:space="preserve">020-00-814520 Interest and Profits on Investments, Hazardous Substance Superfund                                                                                                  </t>
  </si>
  <si>
    <t xml:space="preserve">020-00-815320 Earnings on Investments, Leaking Underground Storage Tank Trust Fund                                                                                                </t>
  </si>
  <si>
    <t xml:space="preserve">021-00-810220 Earnings on Investments, Highway Trust Fund                                                                                                                         </t>
  </si>
  <si>
    <t xml:space="preserve">021-00-810320 Interest, Airport and Airway Trust Fund                                                                                                                             </t>
  </si>
  <si>
    <t xml:space="preserve">024-00-814730 Earnings on Investments, Aquatic Resources Trust Fund                                                                                                               </t>
  </si>
  <si>
    <t xml:space="preserve">024-00-818520 Earnings on Investments                                                                                                                                             </t>
  </si>
  <si>
    <t xml:space="preserve">026-00-897820 Earnings on Investments, Science, Space and Technology Education Trust Fund                                                                                         </t>
  </si>
  <si>
    <t xml:space="preserve">027-00-539110 Postal Service Contributions for Current Workers, Postal Service Retiree Health Benefits Fund                                                                       </t>
  </si>
  <si>
    <t xml:space="preserve">027-00-813520 Agency Contributions, Civil Service Retirement and Disability Fund                                                                                                  </t>
  </si>
  <si>
    <t xml:space="preserve">027-00-813522 Postal Service Agency Contributions, Civil Service Retirement and Disability Fund                                                                                   </t>
  </si>
  <si>
    <t xml:space="preserve">027-00-813523 Postal Service Supplemental Contributions, Civil Service Retirement and Disability Fund                                                                             </t>
  </si>
  <si>
    <t xml:space="preserve">027-00-813524 Postal Service Amortization Payments, Civil Service Retirement and Disability Fund                                                                                  </t>
  </si>
  <si>
    <t xml:space="preserve">027-00-813525 FFB, TVA, and USPS Interest, Civil Service Retirement and Disability Fund                                                                                           </t>
  </si>
  <si>
    <t xml:space="preserve">027-00-813540 Treasury Interest, Civil Service Retirement and Disability Fund                                                                                                     </t>
  </si>
  <si>
    <t xml:space="preserve">029-00-813220 NSLI Fund, Interest                                                                                                                                                 </t>
  </si>
  <si>
    <t xml:space="preserve">029-00-818020 General Post Fund, National Homes, Interest on Investments                                                                                                          </t>
  </si>
  <si>
    <t xml:space="preserve">200-05-809710 Employing Agency Contributions, Military Retirement Fund                                                                                                            </t>
  </si>
  <si>
    <t xml:space="preserve">200-05-809720 Earnings on Investments, Military Retirement Fund                                                                                                                   </t>
  </si>
  <si>
    <t xml:space="preserve">200-05-809740 Federal Contributions (concurrent Receipt Accruals), Military Retirement Fund                                                                                       </t>
  </si>
  <si>
    <t xml:space="preserve">200-07-547210 Non-DoD Employing Agency Contributions, DoD Medicare-Eligible Retiree Health Care Fund                                                                              </t>
  </si>
  <si>
    <t xml:space="preserve">200-07-547250 Department of Defense Contributions, DoD Medicare-Eligible Retiree Health Care Fund                                                                                 </t>
  </si>
  <si>
    <t xml:space="preserve">200-10-809820 Interest on Investments, Education Benefits Fund                                                                                                                    </t>
  </si>
  <si>
    <t xml:space="preserve">200-15-856920 Earnings on Investments, American Battle Monuments Commission                                                                                                       </t>
  </si>
  <si>
    <t xml:space="preserve">200-20-852220 Interest from Investments, Armed Forces Retirement Home                                                                                                             </t>
  </si>
  <si>
    <t xml:space="preserve">202-00-821720 Earnings on Investments, South Dakota Terrestrial Wildlife Habitat Restoration Trust Fund                                                                           </t>
  </si>
  <si>
    <t xml:space="preserve">202-00-886120 Interest and Profits on Investments in Public Debt Securities, Inland Waterways Trust Fund                                                                          </t>
  </si>
  <si>
    <t xml:space="preserve">202-00-886320 Earnings on Investments, Harbor Maintenance Trust Fund                                                                                                              </t>
  </si>
  <si>
    <t xml:space="preserve">313-00-828120 Interest on Investments, Barry Goldwater Scholarship and Excellence in Education Foundation                                                                         </t>
  </si>
  <si>
    <t xml:space="preserve">345-00-829020 Earnings on Investment, Court of Veterans Appeals Retirement Fund, LVE                                                                                              </t>
  </si>
  <si>
    <t xml:space="preserve">345-00-829030 Employing Agency Contributions, Court of Appeals for Veterans Claims Retirement Fund                                                                                </t>
  </si>
  <si>
    <t xml:space="preserve">349-10-821220 Earnings on Investments, District of Columbia Judicial Retirement and Survivors Annuity Fund                                                                        </t>
  </si>
  <si>
    <t xml:space="preserve">381-00-828220 Earnings on Investments, James Madison Memorial Fellowship Foundation                                                                                               </t>
  </si>
  <si>
    <t xml:space="preserve">382-00-802520 Interest on Investment in Public Debt Securities, Japan-United States Friendship Commission                                                                         </t>
  </si>
  <si>
    <t xml:space="preserve">446-00-801010 Railroad Social Security Equivalent Benefit Account, Interest and Profits on Investments in Public Debt Securities                                                  </t>
  </si>
  <si>
    <t xml:space="preserve">446-00-801018 Railroad Social Security Equivalent Benefit Account, Interest Transferred to Federal Hospital Insurance Trust Fund                                                  </t>
  </si>
  <si>
    <t xml:space="preserve">446-00-801110 Interest and Profits on Investments in Public Debt Securities, Rail Industry Pension Fund                                                                           </t>
  </si>
  <si>
    <t xml:space="preserve">446-00-811820 Earnings on Investments in Federal Securities, National Railroad Retirement Investment Trust                                                                        </t>
  </si>
  <si>
    <t xml:space="preserve">485-00-826720 Interest on Investment, National Service Trust Fund                                                                                                                 </t>
  </si>
  <si>
    <t xml:space="preserve">487-00-861520 Interest on Investments, Morris K. Udall Scholarship Fund                                                                                                           </t>
  </si>
  <si>
    <t xml:space="preserve">579-00-829920 Interest Received by Trust Funds, PCORTF                                                                                                                            </t>
  </si>
  <si>
    <t xml:space="preserve">010-00-803720 Earnings on Investments, Donations to National Park Service                                                                                                         </t>
  </si>
  <si>
    <t xml:space="preserve">007-00-833720 Earnings on Investments, Host National Support for U.S. Relocation Activities                                                                                       </t>
  </si>
  <si>
    <t xml:space="preserve">010-00-803020 Earnings on Investments, Tribal Trust Fund                                                                                                                          </t>
  </si>
  <si>
    <t xml:space="preserve">012-00-977120 Interest, Special Worker's Compensation Expenses                                                                                                                    </t>
  </si>
  <si>
    <t xml:space="preserve">015-00-977920 Interest, Miscellaneous Trust Funds, Government-wide                                                                                                                </t>
  </si>
  <si>
    <t xml:space="preserve">372-00-829620 Interest on Investments, Harry S Truman Memorial Scholarship Trust Fund                                                                                             </t>
  </si>
  <si>
    <t xml:space="preserve">001-25-803120 Earnings on Investments, Library of Congress Gift Fund                                                                                                              </t>
  </si>
  <si>
    <t xml:space="preserve">001-45-830020 Interest on Investments, U.S. Capitol Preservation Commission                                                                                                       </t>
  </si>
  <si>
    <t xml:space="preserve">393-00-812720 Earnings on Investments in Federal Securities, National Archives Gift Fund                                                                                          </t>
  </si>
  <si>
    <t>0390</t>
  </si>
  <si>
    <t>Barry Goldwater Scholarship and Excellence in Education Foundation</t>
  </si>
  <si>
    <t xml:space="preserve">313-00-828140 Federal Grants, Barry Goldwater Scholarship and Excellence in Education Foundation                                                                                  </t>
  </si>
  <si>
    <t xml:space="preserve">005-45-5209 Funds for Strengthening Markets, Income, and Supply (section 32)                                                                                                    </t>
  </si>
  <si>
    <t>4120 Federal sources</t>
  </si>
  <si>
    <t>Risk Management Agency</t>
  </si>
  <si>
    <t xml:space="preserve">005-47-4085 Federal Crop Insurance Corporation Fund                                                                                                                             </t>
  </si>
  <si>
    <t xml:space="preserve">005-49-4336 Commodity Credit Corporation Fund                                                                                                                                   </t>
  </si>
  <si>
    <t xml:space="preserve">005-53-1004 Farm Security and Rural Investment Programs                                                                                                                         </t>
  </si>
  <si>
    <t xml:space="preserve">005-63-4141 Rural Housing Insurance Fund Liquidating Account                                                                                                                    </t>
  </si>
  <si>
    <t>65</t>
  </si>
  <si>
    <t>Rural Business-Cooperative Service</t>
  </si>
  <si>
    <t xml:space="preserve">005-65-3108 Rural Economic Development Loans Program Account                                                                                                                    </t>
  </si>
  <si>
    <t xml:space="preserve">005-84-3505 Supplemental Nutrition Assistance Program                                                                                                                           </t>
  </si>
  <si>
    <t xml:space="preserve">006-48-1455 Gulf Coast Ecosystem Restoration Science, Observation, Monitoring, and Technology                                                                                   </t>
  </si>
  <si>
    <t xml:space="preserve">006-48-4316 Damage Assessment and Restoration Revolving Fund                                                                                                                    </t>
  </si>
  <si>
    <t xml:space="preserve">007-40-4931 Buildings Maintenance Fund                                                                                                                                          </t>
  </si>
  <si>
    <t xml:space="preserve">007-40-4950 Pentagon Reservation Maintenance Revolving Fund                                                                                                                     </t>
  </si>
  <si>
    <t xml:space="preserve">018-45-4257 Federal Student Loan Reserve Fund                                                                                                                                   </t>
  </si>
  <si>
    <t xml:space="preserve">019-20-2298 National Energy Technology Laboratory Research and Development                                                                                                      </t>
  </si>
  <si>
    <t xml:space="preserve">019-50-4045 Bonneville Power Administration Fund                                                                                                                                </t>
  </si>
  <si>
    <t>4121 Interest</t>
  </si>
  <si>
    <t xml:space="preserve">009-38-0508 Medicare Health Information Technology Incentive Payments, Recovery Act                                                                                             </t>
  </si>
  <si>
    <t xml:space="preserve">009-38-0512 Grants to States for Medicaid                                                                                                                                       </t>
  </si>
  <si>
    <t xml:space="preserve">009-38-0519 Quality Improvement Organizations                                                                                                                                   </t>
  </si>
  <si>
    <t xml:space="preserve">009-38-0580 Payments to Health Care Trust Funds                                                                                                                                 </t>
  </si>
  <si>
    <t xml:space="preserve">009-70-1503 Refugee and Entrant Assistance                                                                                                                                      </t>
  </si>
  <si>
    <t>609</t>
  </si>
  <si>
    <t xml:space="preserve">009-70-1553 Children's Research and Technical Assistance                                                                                                                        </t>
  </si>
  <si>
    <t xml:space="preserve">009-70-1560 Aging and Disability Services Programs                                                                                                                              </t>
  </si>
  <si>
    <t xml:space="preserve">009-90-0135 Office for Civil Rights                                                                                                                                             </t>
  </si>
  <si>
    <t xml:space="preserve">009-90-0145 Transfers from the Patient-Centered Outcomes Research Trust Fund                                                                                                    </t>
  </si>
  <si>
    <t xml:space="preserve">024-70-4236 National Flood Insurance Fund                                                                                                                                       </t>
  </si>
  <si>
    <t>Citizenship and Immigration Services</t>
  </si>
  <si>
    <t xml:space="preserve">024-30-5088 Immigration Examinations Fee                                                                                                                                        </t>
  </si>
  <si>
    <t xml:space="preserve">025-12-4238 Guarantees of Mortgage-backed Securities Liquidating Account                                                                                                        </t>
  </si>
  <si>
    <t xml:space="preserve">010-04-4053 Helium Fund                                                                                                                                                         </t>
  </si>
  <si>
    <t xml:space="preserve">010-10-4079 Lower Colorado River Basin Development Fund                                                                                                                         </t>
  </si>
  <si>
    <t xml:space="preserve">010-10-4081 Upper Colorado River Basin Fund                                                                                                                                     </t>
  </si>
  <si>
    <t xml:space="preserve">010-18-1652 Multinational Species Conservation Fund                                                                                                                             </t>
  </si>
  <si>
    <t xml:space="preserve">011-05-5042 Assets Forfeiture Fund                                                                                                                                              </t>
  </si>
  <si>
    <t xml:space="preserve">011-12-5131 Diversion Control Fee Account                                                                                                                                       </t>
  </si>
  <si>
    <t xml:space="preserve">011-20-4500 Federal Prison Industries, Incorporated                                                                                                                             </t>
  </si>
  <si>
    <t xml:space="preserve">011-20-8408 Commissary Funds, Federal Prisons (Trust Revolving Fund)                                                                                                            </t>
  </si>
  <si>
    <t xml:space="preserve">012-05-0178 Payments to the Unemployment Trust Fund                                                                                                                             </t>
  </si>
  <si>
    <t>Pension Benefit Guaranty Corporation</t>
  </si>
  <si>
    <t xml:space="preserve">012-12-4204 Pension Benefit Guaranty Corporation Fund                                                                                                                           </t>
  </si>
  <si>
    <t xml:space="preserve">012-15-1521 Special Benefits                                                                                                                                                    </t>
  </si>
  <si>
    <t xml:space="preserve">012-15-1523 Energy Employees Occupational Illness Compensation Fund                                                                                                             </t>
  </si>
  <si>
    <t xml:space="preserve">021-12-4120 Aviation Insurance Revolving Fund                                                                                                                                   </t>
  </si>
  <si>
    <t>Great Lakes St. Lawrence Seaway Development Corporation</t>
  </si>
  <si>
    <t xml:space="preserve">021-40-4089 Great Lakes St. Lawrence Seaway Development Corporation                                                                                                             </t>
  </si>
  <si>
    <t xml:space="preserve">015-05-4444 Exchange Stabilization Fund                                                                                                                                         </t>
  </si>
  <si>
    <t xml:space="preserve">015-05-1881 Community Development Financial Institutions Fund Program Account                                                                                                   </t>
  </si>
  <si>
    <t xml:space="preserve">015-05-0160 Community Development Financial Institutions Fund Program, Emergency Support                                                                                        </t>
  </si>
  <si>
    <t xml:space="preserve">015-04-4394 Financial Integrity Fund                                                                                                                                            </t>
  </si>
  <si>
    <t>Federal Financing Bank</t>
  </si>
  <si>
    <t xml:space="preserve">015-11-4521 Federal Financing Bank                                                                                                                                              </t>
  </si>
  <si>
    <t>57</t>
  </si>
  <si>
    <t>Comptroller of the Currency</t>
  </si>
  <si>
    <t xml:space="preserve">015-57-8413 Assessment Funds                                                                                                                                                    </t>
  </si>
  <si>
    <t>373</t>
  </si>
  <si>
    <t xml:space="preserve">029-15-0173 Veterans Medical Care and Health Fund                                                                                                                               </t>
  </si>
  <si>
    <t xml:space="preserve">029-25-0102 Compensation and Pensions                                                                                                                                           </t>
  </si>
  <si>
    <t xml:space="preserve">029-25-0137 Readjustment Benefits                                                                                                                                               </t>
  </si>
  <si>
    <t xml:space="preserve">029-25-4009 Servicemembers' Group Life Insurance Fund                                                                                                                           </t>
  </si>
  <si>
    <t xml:space="preserve">029-25-4010 Veterans Reopened Insurance Fund                                                                                                                                    </t>
  </si>
  <si>
    <t xml:space="preserve">029-25-4012 Service-disabled Veterans Insurance Fund                                                                                                                            </t>
  </si>
  <si>
    <t xml:space="preserve">029-25-8455 Veterans Special Life Insurance Fund                                                                                                                                </t>
  </si>
  <si>
    <t xml:space="preserve">029-25-4379 Veterans Affairs Life Insurance                                                                                                                                     </t>
  </si>
  <si>
    <t xml:space="preserve">029-40-4537 Supply Fund                                                                                                                                                         </t>
  </si>
  <si>
    <t xml:space="preserve">202-00-4902 Revolving Fund                                                                                                                                                      </t>
  </si>
  <si>
    <t xml:space="preserve">020-00-4310 Reregistration and Expedited Processing Revolving Fund                                                                                                              </t>
  </si>
  <si>
    <t xml:space="preserve">023-05-4614 Federal Capital Revolving Fund                                                                                                                                      </t>
  </si>
  <si>
    <t xml:space="preserve">023-10-4534 Acquisition Services Fund                                                                                                                                           </t>
  </si>
  <si>
    <t xml:space="preserve">184-22-4103 Economic Assistance Loans Liquidating Account                                                                                                                       </t>
  </si>
  <si>
    <t xml:space="preserve">027-00-0800 Flexible Benefits Plan Reserve                                                                                                                                      </t>
  </si>
  <si>
    <t xml:space="preserve">027-00-4571 Revolving Fund                                                                                                                                                      </t>
  </si>
  <si>
    <t xml:space="preserve">027-00-8424 Employees Life Insurance Fund                                                                                                                                       </t>
  </si>
  <si>
    <t xml:space="preserve">027-00-9981 Employees and Retired Employees Health Benefits Funds                                                                                                               </t>
  </si>
  <si>
    <t xml:space="preserve">581-00-5577 Bureau of Consumer Financial Protection Fund                                                                                                                        </t>
  </si>
  <si>
    <t>0500</t>
  </si>
  <si>
    <t>Commodity Futures Trading Commission</t>
  </si>
  <si>
    <t xml:space="preserve">339-00-4334 Customer Protection Fund                                                                                                                                            </t>
  </si>
  <si>
    <t>0550</t>
  </si>
  <si>
    <t>Council of the Inspectors General on Integrity and Efficiency</t>
  </si>
  <si>
    <t xml:space="preserve">542-00-4592 Inspectors General Council Fund                                                                                                                                     </t>
  </si>
  <si>
    <t>0590</t>
  </si>
  <si>
    <t>Denali Commission</t>
  </si>
  <si>
    <t xml:space="preserve">513-00-1200 Denali Commission                                                                                                                                                   </t>
  </si>
  <si>
    <t xml:space="preserve">349-10-5676 District of Columbia Crime Victims Compensation Fund                                                                                                                </t>
  </si>
  <si>
    <t xml:space="preserve">349-30-4446 Federal Payment for Water and Sewer Services                                                                                                                        </t>
  </si>
  <si>
    <t>0630</t>
  </si>
  <si>
    <t>Equal Employment Opportunity Commission</t>
  </si>
  <si>
    <t xml:space="preserve">350-00-4019 EEOC Education, Technical Assistance, and Training Revolving Fund                                                                                                   </t>
  </si>
  <si>
    <t>0650</t>
  </si>
  <si>
    <t>Farm Credit Administration</t>
  </si>
  <si>
    <t xml:space="preserve">352-00-4131 Limitation on Administrative Expenses                                                                                                                               </t>
  </si>
  <si>
    <t>0660</t>
  </si>
  <si>
    <t>Farm Credit System Insurance Corporation</t>
  </si>
  <si>
    <t xml:space="preserve">355-00-4171 Farm Credit System Insurance Fund                                                                                                                                   </t>
  </si>
  <si>
    <t>0680</t>
  </si>
  <si>
    <t>Federal Deposit Insurance Corporation</t>
  </si>
  <si>
    <t>Deposit Insurance</t>
  </si>
  <si>
    <t xml:space="preserve">357-20-4596 Deposit Insurance Fund                                                                                                                                              </t>
  </si>
  <si>
    <t>FSLIC Resolution</t>
  </si>
  <si>
    <t xml:space="preserve">357-30-4065 FSLIC Resolution Fund                                                                                                                                               </t>
  </si>
  <si>
    <t xml:space="preserve">537-00-5532 Federal Housing Finance Agency, Administrative Expenses                                                                                                             </t>
  </si>
  <si>
    <t xml:space="preserve">537-00-5564 Office of Inspector General                                                                                                                                         </t>
  </si>
  <si>
    <t>0810</t>
  </si>
  <si>
    <t>Gulf Coast Ecosystem Restoration Council</t>
  </si>
  <si>
    <t xml:space="preserve">586-00-1770 Gulf Coast Ecosystem Restoration Council                                                                                                                            </t>
  </si>
  <si>
    <t xml:space="preserve">487-00-0925 Environmental Dispute Resolution Fund                                                                                                                               </t>
  </si>
  <si>
    <t xml:space="preserve">393-00-8436 National Archives Trust Fund                                                                                                                                        </t>
  </si>
  <si>
    <t>1010</t>
  </si>
  <si>
    <t>National Credit Union Administration</t>
  </si>
  <si>
    <t xml:space="preserve">415-00-4056 Operating Fund                                                                                                                                                      </t>
  </si>
  <si>
    <t xml:space="preserve">415-00-4468 Credit Union Share Insurance Fund                                                                                                                                   </t>
  </si>
  <si>
    <t xml:space="preserve">415-00-4470 Central Liquidity Facility                                                                                                                                          </t>
  </si>
  <si>
    <t xml:space="preserve">415-00-4472 Community Development Revolving Loan Fund                                                                                                                           </t>
  </si>
  <si>
    <t xml:space="preserve">440-00-4020 Postal Service Fund                                                                                                                                                 </t>
  </si>
  <si>
    <t>1390</t>
  </si>
  <si>
    <t>Tennessee Valley Authority</t>
  </si>
  <si>
    <t xml:space="preserve">455-00-4110 Tennessee Valley Authority Fund                                                                                                                                     </t>
  </si>
  <si>
    <t>1530</t>
  </si>
  <si>
    <t>Medical Center Research Organizations</t>
  </si>
  <si>
    <t xml:space="preserve">185-00-4026 Medical Center Research Organizations                                                                                                                               </t>
  </si>
  <si>
    <t>1580</t>
  </si>
  <si>
    <t>Allowances</t>
  </si>
  <si>
    <t xml:space="preserve">900-05-9035 Allowance for Future Federal Capital Revolving Fund Projects                                                                                                        </t>
  </si>
  <si>
    <t>From non-Federal sources</t>
  </si>
  <si>
    <t xml:space="preserve">005-00-270110 Agriculture Credit Insurance, Negative Subsidies                                                                                                                    </t>
  </si>
  <si>
    <t>2004 Non-Federal sources</t>
  </si>
  <si>
    <t xml:space="preserve">005-00-270210 Rural Electrification and Telephone Loans, Negative Subsidies                                                                                                       </t>
  </si>
  <si>
    <t xml:space="preserve">005-00-270310 Rural Water and Waste Disposal, Negative Subsidies                                                                                                                  </t>
  </si>
  <si>
    <t xml:space="preserve">005-00-270510 Rural Community Facility, Negative Subsidies                                                                                                                        </t>
  </si>
  <si>
    <t xml:space="preserve">005-00-270610 Rural Housing Insurance, Negative Subsidies                                                                                                                         </t>
  </si>
  <si>
    <t xml:space="preserve">005-00-278610 Rural Energy for America Program, Negative Subsidies                                                                                                                </t>
  </si>
  <si>
    <t xml:space="preserve">006-00-271710 Fisheries Finance, Negative Subsidies                                                                                                                               </t>
  </si>
  <si>
    <t xml:space="preserve">019-00-089400 Fees and Recoveries, Federal Energy Regulatory Commission                                                                                                           </t>
  </si>
  <si>
    <t>2004 Offsetting governmental</t>
  </si>
  <si>
    <t xml:space="preserve">019-00-223400 Sale of Strategic Petroleum Reserve Oil                                                                                                                             </t>
  </si>
  <si>
    <t>274</t>
  </si>
  <si>
    <t>1330 Non-Federal sources</t>
  </si>
  <si>
    <t xml:space="preserve">019-00-267910 Title 17 Innovative Technology Loan Guarantees, Negative Subsidies                                                                                                  </t>
  </si>
  <si>
    <t xml:space="preserve">024-00-539010 Unclaimed Checkpoint Money                                                                                                                                          </t>
  </si>
  <si>
    <t xml:space="preserve">024-00-554310 International Registered Traveler Program Fund                                                                                                                      </t>
  </si>
  <si>
    <t xml:space="preserve">024-00-571030 Sale of Real Property, Coast Guard Housing Fund                                                                                                                     </t>
  </si>
  <si>
    <t>1340 Non-Federal sources</t>
  </si>
  <si>
    <t xml:space="preserve">025-00-271910 FHA-General and Special Risk, Negative Subsidies                                                                                                                    </t>
  </si>
  <si>
    <t xml:space="preserve">025-00-811910 Mobile Home Inspection and Monitoring Fees, Manufactured Housing Fee Trust Fund                                                                                     </t>
  </si>
  <si>
    <t xml:space="preserve">010-00-203200 Hardrock Mining Holding Fee                                                                                                                                         </t>
  </si>
  <si>
    <t xml:space="preserve">010-00-501710 Service Charges, Deposits, and Forfeitures, BLM                                                                                                                     </t>
  </si>
  <si>
    <t xml:space="preserve">010-00-517330 Central Valley Project Restoration Fund, Revenue                                                                                                                    </t>
  </si>
  <si>
    <t xml:space="preserve">010-00-576210 Fees, National Park Medical Services Fund                                                                                                                           </t>
  </si>
  <si>
    <t xml:space="preserve">011-00-507310 Fees for Bankruptcy Oversight, U.S. Trustees System                                                                                                                 </t>
  </si>
  <si>
    <t xml:space="preserve">014-00-571310 Expedited Passport Fees, Consular and Border Security Programs                                                                                                      </t>
  </si>
  <si>
    <t xml:space="preserve">014-00-571330 Passport Security Surcharge, Consular and Border Security Programs                                                                                                  </t>
  </si>
  <si>
    <t xml:space="preserve">014-00-571340 Western Hemisphere Travel Surcharge, Consular and Border Security Programs                                                                                          </t>
  </si>
  <si>
    <t xml:space="preserve">014-00-571350 Machine-Readable Visa Fee, Consular and Border Security Programs                                                                                                    </t>
  </si>
  <si>
    <t xml:space="preserve">014-00-571360 Immigrant Visa Security Surcharge, Consular and Border Security Programs                                                                                            </t>
  </si>
  <si>
    <t xml:space="preserve">014-00-571370 Affidavit of Support Fee, Consular and Border Security Programs                                                                                                     </t>
  </si>
  <si>
    <t xml:space="preserve">014-00-571380 Diversity Immigrant Lottery Fee, Consular and Border Security Programs                                                                                              </t>
  </si>
  <si>
    <t xml:space="preserve">014-00-571390 Passport Application and Execution Fee, Consular and Border Security Programs                                                                                       </t>
  </si>
  <si>
    <t xml:space="preserve">021-00-276810 Transportation Infrastructure Finance and Innovation Program, Negative Subsidies                                                                                    </t>
  </si>
  <si>
    <t xml:space="preserve">021-00-517200 Pipeline Safety Fund                                                                                                                                                </t>
  </si>
  <si>
    <t xml:space="preserve">021-00-517240 Underground Natural Gas Storage Facility Safety                                                                                                                     </t>
  </si>
  <si>
    <t xml:space="preserve">021-00-276010 Railroad Rehabilitation and Improvement Financing, Negative Subsidies                                                                                               </t>
  </si>
  <si>
    <t xml:space="preserve">015-00-267710 Community Development Financial Institutions Fund, Negative Subsidies                                                                                               </t>
  </si>
  <si>
    <t xml:space="preserve">029-00-275110 Native American Veteran Housing Loans, Negative Subsidies                                                                                                           </t>
  </si>
  <si>
    <t>704</t>
  </si>
  <si>
    <t xml:space="preserve">029-00-528710 Pharmaceutical Co-payments, MCCF                                                                                                                                    </t>
  </si>
  <si>
    <t xml:space="preserve">029-00-528711 Medical Care Collections Fund, Third Party Prescription Claims                                                                                                      </t>
  </si>
  <si>
    <t xml:space="preserve">029-00-528712 Enhanced-use Lease Proceeds, MCCF                                                                                                                                   </t>
  </si>
  <si>
    <t xml:space="preserve">029-00-528713 Fee Basis 3rd Party MCCF                                                                                                                                            </t>
  </si>
  <si>
    <t xml:space="preserve">029-00-528730 First Party Collections, MCCF                                                                                                                                       </t>
  </si>
  <si>
    <t xml:space="preserve">029-00-528740 Third Party Collections, MCCF                                                                                                                                       </t>
  </si>
  <si>
    <t xml:space="preserve">029-00-528760 Parking Fees, MCCF                                                                                                                                                  </t>
  </si>
  <si>
    <t xml:space="preserve">029-00-528770 Compensated Work Therapy, MCCF                                                                                                                                      </t>
  </si>
  <si>
    <t xml:space="preserve">029-00-528790 MCCF, Long-term Care Copayments                                                                                                                                     </t>
  </si>
  <si>
    <t xml:space="preserve">029-00-528714 Fee Basis First Party Collections, Medical Care Collections Fund                                                                                                    </t>
  </si>
  <si>
    <t xml:space="preserve">020-00-537410 Registration Service Fees, Pesticide Registration Fund                                                                                                              </t>
  </si>
  <si>
    <t xml:space="preserve">020-00-566410 User Fees, TSCA Service Fee Fund                                                                                                                                    </t>
  </si>
  <si>
    <t xml:space="preserve">028-00-272210 Business Loan Program, Negative Subsidies                                                                                                                           </t>
  </si>
  <si>
    <t xml:space="preserve">016-00-541910 State Supplemental Fees, SSI                                                                                                                                        </t>
  </si>
  <si>
    <t>0640</t>
  </si>
  <si>
    <t>Export-Import Bank of the United States</t>
  </si>
  <si>
    <t xml:space="preserve">351-00-272710 Export-Import Bank Loans, Negative Subsidies                                                                                                                        </t>
  </si>
  <si>
    <t xml:space="preserve">429-00-528010 Nuclear Facility Fees, Nuclear Regulatory Commission                                                                                                                </t>
  </si>
  <si>
    <t>1550</t>
  </si>
  <si>
    <t>Public Company Accounting Oversight Board</t>
  </si>
  <si>
    <t xml:space="preserve">526-00-537660 Civil Monetary Penalties, Public Company Accounting Oversight Board                                                                                                 </t>
  </si>
  <si>
    <t>4033 Non-Federal sources</t>
  </si>
  <si>
    <t xml:space="preserve">002-25-0925 Fees of Jurors and Commissioners                                                                                                                                    </t>
  </si>
  <si>
    <t xml:space="preserve">005-49-3316 Emergency Conservation Program                                                                                                                                      </t>
  </si>
  <si>
    <t xml:space="preserve">005-53-1002 Watershed Rehabilitation Program                                                                                                                                    </t>
  </si>
  <si>
    <t xml:space="preserve">005-84-3507 Commodity Assistance Program                                                                                                                                        </t>
  </si>
  <si>
    <t xml:space="preserve">005-84-3510 Special Supplemental Nutrition Program for Women, Infants, and Children (WIC)                                                                                       </t>
  </si>
  <si>
    <t>4034 Offsetting governmental</t>
  </si>
  <si>
    <t xml:space="preserve">006-55-0515 Construction of Research Facilities                                                                                                                                 </t>
  </si>
  <si>
    <t xml:space="preserve">007-10-2091 Afghanistan Security Forces Fund                                                                                                                                    </t>
  </si>
  <si>
    <t xml:space="preserve">007-10-5189 Lease of Department of Defense Real Property                                                                                                                        </t>
  </si>
  <si>
    <t xml:space="preserve">007-10-2099 Counter-Islamic State of Iraq and Syria Train and Equip Fund                                                                                                        </t>
  </si>
  <si>
    <t xml:space="preserve">007-15-0350 National Guard and Reserve Equipment                                                                                                                                </t>
  </si>
  <si>
    <t xml:space="preserve">007-15-1611 Shipbuilding and Conversion, Navy                                                                                                                                   </t>
  </si>
  <si>
    <t xml:space="preserve">007-15-3021 Space Procurement, Air Force                                                                                                                                        </t>
  </si>
  <si>
    <t xml:space="preserve">007-25-0500 Military Construction, Defense-wide                                                                                                                                 </t>
  </si>
  <si>
    <t xml:space="preserve">007-25-0516 Department of Defense Base Closure Account                                                                                                                          </t>
  </si>
  <si>
    <t xml:space="preserve">007-30-0740 Family Housing Construction, Air Force                                                                                                                              </t>
  </si>
  <si>
    <t xml:space="preserve">007-30-0765 Family Housing Operation and Maintenance, Defense-wide                                                                                                              </t>
  </si>
  <si>
    <t xml:space="preserve">018-45-0200 Student Financial Assistance                                                                                                                                        </t>
  </si>
  <si>
    <t xml:space="preserve">019-05-0309 Defense Nuclear Nonproliferation                                                                                                                                    </t>
  </si>
  <si>
    <t xml:space="preserve">019-20-0208 Title 17 Innovative Technology Loan Guarantee Program                                                                                                               </t>
  </si>
  <si>
    <t xml:space="preserve">019-20-4397 America Energy Independence Fund                                                                                                                                    </t>
  </si>
  <si>
    <t xml:space="preserve">019-50-0302 Operation and Maintenance, Southeastern Power Administration                                                                                                        </t>
  </si>
  <si>
    <t xml:space="preserve">019-50-0303 Operation and Maintenance, Southwestern Power Administration                                                                                                        </t>
  </si>
  <si>
    <t xml:space="preserve">019-50-5178 Falcon and Amistad Operating and Maintenance Fund                                                                                                                   </t>
  </si>
  <si>
    <t xml:space="preserve">009-70-1502 Low Income Home Energy Assistance                                                                                                                                   </t>
  </si>
  <si>
    <t xml:space="preserve">024-58-0544 Air and Marine Interdiction, Operations, Maintenance, and Procurement                                                                                               </t>
  </si>
  <si>
    <t xml:space="preserve">024-58-4363 Enhanced Inspectional Services                                                                                                                                      </t>
  </si>
  <si>
    <t>85</t>
  </si>
  <si>
    <t>Countering Weapons of Mass Destruction Office</t>
  </si>
  <si>
    <t xml:space="preserve">024-85-0861 Operations and Support                                                                                                                                              </t>
  </si>
  <si>
    <t>Public and Indian Housing Programs</t>
  </si>
  <si>
    <t xml:space="preserve">025-03-0302 Tenant Based Rental Assistance                                                                                                                                      </t>
  </si>
  <si>
    <t xml:space="preserve">025-03-0304 Public Housing Capital Fund                                                                                                                                         </t>
  </si>
  <si>
    <t xml:space="preserve">025-03-0319 Housing Certificate Fund                                                                                                                                            </t>
  </si>
  <si>
    <t xml:space="preserve">025-03-0313 Native American Programs                                                                                                                                            </t>
  </si>
  <si>
    <t xml:space="preserve">025-03-0481 Public Housing Fund                                                                                                                                                 </t>
  </si>
  <si>
    <t>Community Planning and Development</t>
  </si>
  <si>
    <t xml:space="preserve">025-06-0162 Community Development Fund                                                                                                                                          </t>
  </si>
  <si>
    <t xml:space="preserve">025-06-0192 Homeless Assistance Grants                                                                                                                                          </t>
  </si>
  <si>
    <t xml:space="preserve">025-06-0205 Home Investment Partnership Program                                                                                                                                 </t>
  </si>
  <si>
    <t xml:space="preserve">025-09-0206 Other Assisted Housing Programs                                                                                                                                     </t>
  </si>
  <si>
    <t xml:space="preserve">025-09-0237 Housing for Persons with Disabilities                                                                                                                               </t>
  </si>
  <si>
    <t xml:space="preserve">025-09-0320 Housing for the Elderly                                                                                                                                             </t>
  </si>
  <si>
    <t xml:space="preserve">025-09-4044 Flexible Subsidy Fund                                                                                                                                               </t>
  </si>
  <si>
    <t xml:space="preserve">025-09-0303 Project-based Rental Assistance                                                                                                                                     </t>
  </si>
  <si>
    <t xml:space="preserve">025-12-0186 Guarantees of Mortgage-backed Securities Loan Guarantee Program Account                                                                                             </t>
  </si>
  <si>
    <t xml:space="preserve">025-35-0479 Program Offices                                                                                                                                                     </t>
  </si>
  <si>
    <t xml:space="preserve">010-24-1042 National Recreation and Preservation                                                                                                                                </t>
  </si>
  <si>
    <t xml:space="preserve">010-95-1121 Central Hazardous Materials Fund                                                                                                                                    </t>
  </si>
  <si>
    <t>22</t>
  </si>
  <si>
    <t>National Indian Gaming Commission</t>
  </si>
  <si>
    <t xml:space="preserve">010-92-0118 Salaries and Expenses                                                                                                                                               </t>
  </si>
  <si>
    <t xml:space="preserve">012-05-0174 Training and Employment Services                                                                                                                                    </t>
  </si>
  <si>
    <t xml:space="preserve">012-05-0175 Community Service Employment for Older Americans                                                                                                                    </t>
  </si>
  <si>
    <t>Wage and Hour Division</t>
  </si>
  <si>
    <t xml:space="preserve">012-16-0143 Salaries and Expenses                                                                                                                                               </t>
  </si>
  <si>
    <t>Occupational Safety and Health Administration</t>
  </si>
  <si>
    <t xml:space="preserve">012-18-0400 Salaries and Expenses                                                                                                                                               </t>
  </si>
  <si>
    <t>Mine Safety and Health Administration</t>
  </si>
  <si>
    <t xml:space="preserve">012-19-1200 Salaries and Expenses                                                                                                                                               </t>
  </si>
  <si>
    <t xml:space="preserve">014-05-0522 Emergencies in the Diplomatic and Consular Service                                                                                                                  </t>
  </si>
  <si>
    <t xml:space="preserve">014-25-1031 Global Health Programs                                                                                                                                              </t>
  </si>
  <si>
    <t xml:space="preserve">021-04-0143 National Infrastructure Investments                                                                                                                                 </t>
  </si>
  <si>
    <t xml:space="preserve">021-04-0170 National Surface Transportation and Innovative Finance Bureau                                                                                                       </t>
  </si>
  <si>
    <t xml:space="preserve">021-12-8106 Grants-in-aid for Airports (Airport and Airway Trust Fund)                                                                                                          </t>
  </si>
  <si>
    <t xml:space="preserve">021-12-1308 Facilities and Equipment                                                                                                                                            </t>
  </si>
  <si>
    <t xml:space="preserve">021-15-0548 Highway Infrastructure Programs                                                                                                                                     </t>
  </si>
  <si>
    <t xml:space="preserve">021-27-0700 Safety and Operations                                                                                                                                               </t>
  </si>
  <si>
    <t xml:space="preserve">021-36-1137 Transit Research                                                                                                                                                    </t>
  </si>
  <si>
    <t xml:space="preserve">015-05-0165 Committee on Foreign Investment in the United States Fund                                                                                                           </t>
  </si>
  <si>
    <t xml:space="preserve">029-15-0140 Medical Community Care                                                                                                                                              </t>
  </si>
  <si>
    <t xml:space="preserve">029-15-0165 DOD-VA Health Care Sharing Incentive Fund                                                                                                                           </t>
  </si>
  <si>
    <t xml:space="preserve">029-40-1123 Veterans Electronic Health Care Record                                                                                                                              </t>
  </si>
  <si>
    <t>Cemeterial Expenses</t>
  </si>
  <si>
    <t xml:space="preserve">200-25-1805 Salaries and Expenses                                                                                                                                               </t>
  </si>
  <si>
    <t xml:space="preserve">020-00-0254 Water Infrastructure Finance and Innovation Program Account                                                                                                         </t>
  </si>
  <si>
    <t xml:space="preserve">020-00-4330 Hazardous Waste Electronic Manifest System Fund                                                                                                                     </t>
  </si>
  <si>
    <t xml:space="preserve">100-10-0109 White House Repair and Restoration                                                                                                                                  </t>
  </si>
  <si>
    <t xml:space="preserve">184-05-1082 Foreign Military Financing Program                                                                                                                                  </t>
  </si>
  <si>
    <t xml:space="preserve">184-05-1081 International Military Education and Training                                                                                                                       </t>
  </si>
  <si>
    <t xml:space="preserve">184-10-1039 Contributions to the International Fund for Agricultural Development                                                                                                </t>
  </si>
  <si>
    <t xml:space="preserve">184-15-1021 Development Assistance Program                                                                                                                                      </t>
  </si>
  <si>
    <t xml:space="preserve">184-15-0306 Assistance for Europe, Eurasia and Central Asia                                                                                                                     </t>
  </si>
  <si>
    <t xml:space="preserve">184-35-9972 Peace Corps Miscellaneous Trust Fund                                                                                                                                </t>
  </si>
  <si>
    <t xml:space="preserve">026-00-0130 Construction and Environmental Compliance and Restoration                                                                                                           </t>
  </si>
  <si>
    <t xml:space="preserve">026-00-0115 Space Operations                                                                                                                                                    </t>
  </si>
  <si>
    <t xml:space="preserve">026-00-0124 Exploration                                                                                                                                                         </t>
  </si>
  <si>
    <t xml:space="preserve">028-00-1154 Business Loans Program Account                                                                                                                                      </t>
  </si>
  <si>
    <t xml:space="preserve">028-00-4156 Surety Bond Guarantees Revolving Fund                                                                                                                               </t>
  </si>
  <si>
    <t xml:space="preserve">339-00-1400 Commodity Futures Trading Commission                                                                                                                                </t>
  </si>
  <si>
    <t xml:space="preserve">485-00-2723 VISTA Advance Payments Revolving Fund                                                                                                                               </t>
  </si>
  <si>
    <t xml:space="preserve">351-00-0100 Export-Import Bank Loans Program Account                                                                                                                            </t>
  </si>
  <si>
    <t xml:space="preserve">356-00-1911 Affordable Connectivity Fund                                                                                                                                        </t>
  </si>
  <si>
    <t>1170</t>
  </si>
  <si>
    <t>Office of Government Ethics</t>
  </si>
  <si>
    <t xml:space="preserve">434-00-1100 Salaries and Expenses                                                                                                                                               </t>
  </si>
  <si>
    <t xml:space="preserve">449-00-0100 Salaries and Expenses                                                                                                                                               </t>
  </si>
  <si>
    <t>1370</t>
  </si>
  <si>
    <t>Surface Transportation Board</t>
  </si>
  <si>
    <t xml:space="preserve">472-00-0301 Salaries and Expenses                                                                                                                                               </t>
  </si>
  <si>
    <t xml:space="preserve">002-25-322000 All Other General Fund Proprietary Receipts Including Budget Clearing Accounts                                                                                      </t>
  </si>
  <si>
    <t xml:space="preserve">002-00-511410 Proceeds from Sale of Property, Judiciary Information Technology Fund                                                                                               </t>
  </si>
  <si>
    <t xml:space="preserve">005-00-181100 National Grasslands                                                                                                                                                 </t>
  </si>
  <si>
    <t xml:space="preserve">005-00-222100 National Forest Fund                                                                                                                                                </t>
  </si>
  <si>
    <t xml:space="preserve">005-00-267530 Biorefinery Assistance, Downward Reestimates of Subsidies                                                                                                           </t>
  </si>
  <si>
    <t xml:space="preserve">005-00-270130 Agriculture Credit Insurance, Downward Reestimates of Subsidies                                                                                                     </t>
  </si>
  <si>
    <t xml:space="preserve">005-00-270230 Rural Electrification and Telephone Loans, Downward Reestimates of Subsidies                                                                                        </t>
  </si>
  <si>
    <t xml:space="preserve">005-00-270330 Rural Water and Waste Disposal, Downward Reestimates of Subsidies                                                                                                   </t>
  </si>
  <si>
    <t xml:space="preserve">005-00-270530 Rural Community Facility, Downward Reestimates of Subsidies                                                                                                         </t>
  </si>
  <si>
    <t xml:space="preserve">005-00-270630 Rural Housing Insurance, Downward Reestimates of Subsidies                                                                                                          </t>
  </si>
  <si>
    <t xml:space="preserve">005-00-270730 Rural Business and Industry, Downward Reestimates of Subsidies                                                                                                      </t>
  </si>
  <si>
    <t xml:space="preserve">005-00-270830 P.L. 480 Loan Program, Downward Reestimates of Subsidies                                                                                                            </t>
  </si>
  <si>
    <t xml:space="preserve">005-00-271030 Rural Development Loans, Downward Reestimates of Subsidies                                                                                                          </t>
  </si>
  <si>
    <t xml:space="preserve">005-00-271330 Economic Development Loans, Downward Reestimates of Subsidies                                                                                                       </t>
  </si>
  <si>
    <t xml:space="preserve">005-00-274630 Downward Reestimates, Distance Learning, Telemedicine, and Broadband Program                                                                                        </t>
  </si>
  <si>
    <t xml:space="preserve">005-00-275610 Negative Subsidies, Farm Storage Facility Loans                                                                                                                     </t>
  </si>
  <si>
    <t xml:space="preserve">005-00-275630 Farm Storage Facility Loans, Downward Reestimate of Subsidies                                                                                                       </t>
  </si>
  <si>
    <t xml:space="preserve">005-00-275730 Commodity Credit Corporation Export Guarantee Financing, Downward Reestimate of Subsidies                                                                           </t>
  </si>
  <si>
    <t xml:space="preserve">005-00-278630 Rural Energy for America Program, Downward Reestimates of Subsidies                                                                                                 </t>
  </si>
  <si>
    <t xml:space="preserve">005-00-279310 Commodity Credit Corporation Export Guarantee Financing, Negative Subsidies                                                                                         </t>
  </si>
  <si>
    <t xml:space="preserve">005-00-322000 All Other General Fund Proprietary Receipts Including Budget Clearing Accounts                                                                                      </t>
  </si>
  <si>
    <t xml:space="preserve">005-00-500810 National Forests Fund                                                                                                                                               </t>
  </si>
  <si>
    <t xml:space="preserve">005-00-520110 National Forests Fund, Payments to States                                                                                                                           </t>
  </si>
  <si>
    <t xml:space="preserve">005-00-520210 Timber Roads, Purchaser Elections                                                                                                                                   </t>
  </si>
  <si>
    <t xml:space="preserve">005-00-520310 National Forests Fund, Roads and Trails for States                                                                                                                  </t>
  </si>
  <si>
    <t xml:space="preserve">005-00-520410 Timber Salvage Sales                                                                                                                                                </t>
  </si>
  <si>
    <t xml:space="preserve">005-00-520610 Deposits, Brush Disposal                                                                                                                                            </t>
  </si>
  <si>
    <t xml:space="preserve">005-00-520700 Receipts, Cooperative Range Improvements                                                                                                                            </t>
  </si>
  <si>
    <t xml:space="preserve">005-00-520810 Deposits, Acquisitions of Lands for National Forests, Special Acts                                                                                                  </t>
  </si>
  <si>
    <t xml:space="preserve">005-00-521610 Land Acquisition Proceeds for Exchanges, Acquisition of Lands to Complete Land Exchanges                                                                            </t>
  </si>
  <si>
    <t xml:space="preserve">005-00-521910 Rents and Charges for Quarters, Forest Service                                                                                                                      </t>
  </si>
  <si>
    <t xml:space="preserve">005-00-526410 Timber Sales Pipeline Restoration Fund                                                                                                                              </t>
  </si>
  <si>
    <t xml:space="preserve">005-00-527710 Midewin National Tallgrass Prairie Rental Fees                                                                                                                      </t>
  </si>
  <si>
    <t xml:space="preserve">005-00-536010 Charges, User Fees, and Natural Resource Utilization, Land between the Lakes, Forest Service                                                                        </t>
  </si>
  <si>
    <t xml:space="preserve">005-00-536110 Administration of Rights-of-way and Other Land Uses                                                                                                                 </t>
  </si>
  <si>
    <t xml:space="preserve">005-00-554010 Funds Retained, Stewardship Contracting Product Sales                                                                                                               </t>
  </si>
  <si>
    <t xml:space="preserve">005-00-589610 National Grasslands                                                                                                                                                 </t>
  </si>
  <si>
    <t xml:space="preserve">005-00-801510 Deposits of Fees, Inspection and Grading of Farm Products, AMS                                                                                                      </t>
  </si>
  <si>
    <t xml:space="preserve">005-00-802810 Forest Service Cooperative Fund                                                                                                                                     </t>
  </si>
  <si>
    <t xml:space="preserve">005-00-813710 Deposits of Fees, Inspection and Grading of Farm Products, Food Safety and Quality Service                                                                          </t>
  </si>
  <si>
    <t xml:space="preserve">005-00-820310 Gifts and Bequests, Departmental Administration                                                                                                                     </t>
  </si>
  <si>
    <t xml:space="preserve">005-00-821410 Deposits of Miscellaneous Contributed Funds, Science and Education Administration                                                                                   </t>
  </si>
  <si>
    <t xml:space="preserve">005-00-822610 Deposits of Miscellaneous Contributed Funds, APHIS                                                                                                                  </t>
  </si>
  <si>
    <t xml:space="preserve">005-00-972210 Miscellaneous Special Funds, Forest Service                                                                                                                         </t>
  </si>
  <si>
    <t xml:space="preserve">005-00-267130 Food Supply Chain and Agriculture Pandemic Response Guaranteed Loan, Downward Reestimates of Subsidy                                                                </t>
  </si>
  <si>
    <t xml:space="preserve">005-00-521520 Earnings on Investments, Restoration of Forest Lands                                                                                                                </t>
  </si>
  <si>
    <t xml:space="preserve">005-00-526810 Recreation Enhancements Fees, Recreation Fee Demonstration Program                                                                                                  </t>
  </si>
  <si>
    <t xml:space="preserve">005-00-564410 Cabin User and Transfer Fees, Recreation Residence Program                                                                                                          </t>
  </si>
  <si>
    <t xml:space="preserve">006-00-271730 Fisheries Finance, Downward Reestimates of Subsidies                                                                                                                </t>
  </si>
  <si>
    <t xml:space="preserve">006-00-322000 All Other General Fund Proprietary Receipts Including Budget Clearing Accounts                                                                                      </t>
  </si>
  <si>
    <t xml:space="preserve">006-00-558310 Fisheries Enforcement Asset Forfeiture Fund, Deposits (PDF Account)                                                                                                 </t>
  </si>
  <si>
    <t xml:space="preserve">006-00-558410 Sanctuaries Enforcement Asset Forfeiture Fund, Deposits (PDF Account)                                                                                               </t>
  </si>
  <si>
    <t xml:space="preserve">006-00-850110 Gifts and Bequests                                                                                                                                                  </t>
  </si>
  <si>
    <t xml:space="preserve">006-00-278010 Creating Helpful Incentives to Produce Semiconductors (CHIPS), Negative Subsidies                                                                                   </t>
  </si>
  <si>
    <t xml:space="preserve">007-00-143517 General Fund Proprietary Interest Receipts, not Otherwise Classified, Navy                                                                                          </t>
  </si>
  <si>
    <t xml:space="preserve">007-00-184000 Rent of Equipment and Other Personal Property                                                                                                                       </t>
  </si>
  <si>
    <t xml:space="preserve">007-00-223600 Sale of Certain Materials in National Defense Stockpile                                                                                                             </t>
  </si>
  <si>
    <t xml:space="preserve">007-00-246200 Deposits for Survivor Annuity Benefits                                                                                                                              </t>
  </si>
  <si>
    <t xml:space="preserve">007-00-265197 Sale of Scrap and Salvage Materials                                                                                                                                 </t>
  </si>
  <si>
    <t xml:space="preserve">007-00-276130 Family Housing Improvement Fund, Downward Reestimates of Subsidies                                                                                                  </t>
  </si>
  <si>
    <t xml:space="preserve">007-00-301900 Recoveries for Government Property Lost or Damaged                                                                                                                  </t>
  </si>
  <si>
    <t xml:space="preserve">007-00-304117 Recoveries under the Foreign Military Sales Program, Navy                                                                                                           </t>
  </si>
  <si>
    <t xml:space="preserve">007-00-304121 Recoveries under the Foreign Military Sales Program, Army                                                                                                           </t>
  </si>
  <si>
    <t xml:space="preserve">007-00-304157 Recoveries under the Foreign Military Sales Program, Air Force                                                                                                      </t>
  </si>
  <si>
    <t xml:space="preserve">007-00-304197 Recoveries under the Foreign Military Sales Program, Defense Agencies                                                                                               </t>
  </si>
  <si>
    <t xml:space="preserve">007-00-321017 General Fund Proprietary Receipts, not Otherwise Classified, Navy                                                                                                   </t>
  </si>
  <si>
    <t xml:space="preserve">007-00-321021 General Fund Proprietary Receipts, not Otherwise Classified, Army                                                                                                   </t>
  </si>
  <si>
    <t xml:space="preserve">007-00-321057 General Fund Proprietary Receipts, not Otherwise Classified, Air Force                                                                                              </t>
  </si>
  <si>
    <t xml:space="preserve">007-00-321097 General Fund Proprietary Receipts, not Otherwise Classified, Defense Agencies                                                                                       </t>
  </si>
  <si>
    <t xml:space="preserve">007-00-509810 Restoration of the Rocky Mountain Arsenal, Army                                                                                                                     </t>
  </si>
  <si>
    <t xml:space="preserve">007-00-519530 Proceeds from the Transfer or Disposition of Commissary Facilities                                                                                                  </t>
  </si>
  <si>
    <t xml:space="preserve">007-00-544110 Contributions for Burdensharing and Other Cooperative Activities (Kuwait)                                                                                           </t>
  </si>
  <si>
    <t xml:space="preserve">007-00-544130 Contributions for Burdensharing and Other Cooperative Activities (Japan)                                                                                            </t>
  </si>
  <si>
    <t xml:space="preserve">007-00-544140 Contributions for Burdensharing and Other Cooperative Activities (So. Korea)                                                                                        </t>
  </si>
  <si>
    <t xml:space="preserve">007-00-561640 Proceeds, Support of Athletic Programs                                                                                                                              </t>
  </si>
  <si>
    <t xml:space="preserve">007-00-575110 Collections, Contributions to the Cooperative Threat Reduction Program                                                                                              </t>
  </si>
  <si>
    <t xml:space="preserve">007-00-575310 Contributions from Applicants, Renewable Energy Impact Assessments and Mitigation, Defense                                                                          </t>
  </si>
  <si>
    <t xml:space="preserve">007-00-816310 Contributions, Department of Defense General Gift Fund Deposits, Department                                                                                         </t>
  </si>
  <si>
    <t xml:space="preserve">007-00-992310 Disposal of Department of Defense Real Property                                                                                                                     </t>
  </si>
  <si>
    <t xml:space="preserve">007-00-992410 Lease of Department of Defense Real Property                                                                                                                        </t>
  </si>
  <si>
    <t xml:space="preserve">007-00-997110 Deposits, Other DOD Trust Funds                                                                                                                                     </t>
  </si>
  <si>
    <t xml:space="preserve">007-00-872110 Payments from Lessee, Heritage Center for the National Museum of the United States Army                                                                             </t>
  </si>
  <si>
    <t xml:space="preserve">007-00-143557 General Fund Proprietary Interest Receipts, not Otherwise Classified, Air Force                                                                                     </t>
  </si>
  <si>
    <t xml:space="preserve">007-00-269230 Defense Production Act, Downward Reestimates of Subsidies                                                                                                           </t>
  </si>
  <si>
    <t xml:space="preserve">007-00-544150 Contributions for Burdensharing and Other Cooperative Activities (Qatar)                                                                                            </t>
  </si>
  <si>
    <t xml:space="preserve">007-00-575610 Proceeds from the Sale of Land, Natick Land Conveyance                                                                                                              </t>
  </si>
  <si>
    <t xml:space="preserve">018-00-143500 General Fund Proprietary Interest Receipts, not Otherwise Classified                                                                                                </t>
  </si>
  <si>
    <t xml:space="preserve">018-00-271810 Federal Family Education Loan Program, Negative Subsidies                                                                                                           </t>
  </si>
  <si>
    <t>1512 Non-Federal sources</t>
  </si>
  <si>
    <t xml:space="preserve">018-00-271830 Federal Family Education Loan Program, Downward Reestimates of Subsidies                                                                                            </t>
  </si>
  <si>
    <t xml:space="preserve">018-00-274130 College Housing and Academic Facilities Loan, Downward Reestimates of Subsidies                                                                                     </t>
  </si>
  <si>
    <t xml:space="preserve">018-00-278110 Federal Direct Student Loan Program, Negative Subsidies                                                                                                             </t>
  </si>
  <si>
    <t xml:space="preserve">018-00-278130 Federal Direct Student Loan Program, Downward Reestimates of Subsidies                                                                                              </t>
  </si>
  <si>
    <t xml:space="preserve">018-00-279830 Health Education Assistance Loans, Downward Reestimates of Subsidies                                                                                                </t>
  </si>
  <si>
    <t xml:space="preserve">018-00-291500 Repayment of Loans, Capital Contributions, Higher Education Activities                                                                                              </t>
  </si>
  <si>
    <t xml:space="preserve">018-00-322000 All Other General Fund Proprietary Receipts Including Budget Clearing Accounts                                                                                      </t>
  </si>
  <si>
    <t xml:space="preserve">018-00-555710 Student Financial Assistance Debt Collection                                                                                                                        </t>
  </si>
  <si>
    <t xml:space="preserve">018-00-825810 Contributions                                                                                                                                                       </t>
  </si>
  <si>
    <t xml:space="preserve">018-00-279430 TEACH Grant Program, Downward Reestimates of Subsidies                                                                                                              </t>
  </si>
  <si>
    <t xml:space="preserve">019-00-224500 Sale and Transmission of Electric Energy, Falcon Dam                                                                                                                </t>
  </si>
  <si>
    <t xml:space="preserve">019-00-224700 Sale and Transmission of Electric Energy, Southwestern Power Administration                                                                                         </t>
  </si>
  <si>
    <t xml:space="preserve">019-00-224800 Sale and Transmission of Electric Energy, Southeastern Power Administration                                                                                         </t>
  </si>
  <si>
    <t xml:space="preserve">019-00-224900 Sale of Power and Other Utilities, not Otherwise Classified                                                                                                         </t>
  </si>
  <si>
    <t xml:space="preserve">019-00-279530 DOE ATVM Direct Loans Downward Reestimate Account                                                                                                                   </t>
  </si>
  <si>
    <t>272</t>
  </si>
  <si>
    <t xml:space="preserve">019-00-279730 DOE Loan Guarantees Downward Reestimate Account                                                                                                                     </t>
  </si>
  <si>
    <t xml:space="preserve">019-00-288900 Repayments on Miscellaneous Recoverable Costs, not Otherwise Classified                                                                                             </t>
  </si>
  <si>
    <t xml:space="preserve">019-00-322000 All Other General Fund Proprietary Receipts Including Budget Clearing Accounts                                                                                      </t>
  </si>
  <si>
    <t xml:space="preserve">019-00-500026 Reclamation Fund, All Other, Sale of Electric Energy, Bonneville Power Administration                                                                               </t>
  </si>
  <si>
    <t xml:space="preserve">019-00-500027 Reclamation Fund, All Other, Sale of Power and Other Utilities (WAPA)                                                                                               </t>
  </si>
  <si>
    <t xml:space="preserve">019-00-517810 Falcon and Amistad Operating and Maintenance Fund Receipts                                                                                                          </t>
  </si>
  <si>
    <t xml:space="preserve">019-00-522710 Nuclear Waste Disposal Fund                                                                                                                                         </t>
  </si>
  <si>
    <t xml:space="preserve">019-00-143500 General Fund Proprietary Interest Receipts, not Otherwise Classified                                                                                                </t>
  </si>
  <si>
    <t xml:space="preserve">019-00-309900 Miscellaneous Recoveries and Refunds, Not Otherwise Classified                                                                                                      </t>
  </si>
  <si>
    <t xml:space="preserve">009-00-143500 General Fund Proprietary Interest Receipts, not Otherwise Classified                                                                                                </t>
  </si>
  <si>
    <t xml:space="preserve">009-00-267403 Consumer Operated and Oriented Plan Direct Loan Program, Downward Reestimate of Subsidies                                                                           </t>
  </si>
  <si>
    <t xml:space="preserve">009-00-310700 Federal Share of Child Support Collections                                                                                                                          </t>
  </si>
  <si>
    <t xml:space="preserve">009-00-322000 All Other General Fund Proprietary Receipts Including Budget Clearing Accounts                                                                                      </t>
  </si>
  <si>
    <t xml:space="preserve">009-00-507110 Rent and Charges for Quarters, Indian Health Service                                                                                                                </t>
  </si>
  <si>
    <t xml:space="preserve">009-00-514510 Cooperative Research and Development Agreements, NIH                                                                                                                </t>
  </si>
  <si>
    <t xml:space="preserve">009-00-514610 Cooperative Research and Development Agreements, Centers for Disease Control                                                                                        </t>
  </si>
  <si>
    <t xml:space="preserve">009-00-514810 Cooperative Research and Development Agreements, FDA                                                                                                                </t>
  </si>
  <si>
    <t xml:space="preserve">009-00-800429 Other Proprietary Interest from the Public, FSMI Fund                                                                                                               </t>
  </si>
  <si>
    <t xml:space="preserve">009-00-800435 Premiums Collected for Medicare Prescription Drug Account, FSMI                                                                                                     </t>
  </si>
  <si>
    <t xml:space="preserve">009-00-800436 Payments from States, Medicare Prescription Drug Account, FSMI                                                                                                      </t>
  </si>
  <si>
    <t xml:space="preserve">009-00-800440 Basic Premium, Medicare Advantage, FSMI Trust Fund                                                                                                                  </t>
  </si>
  <si>
    <t xml:space="preserve">009-00-800445 Medicare Refunds, SMI                                                                                                                                               </t>
  </si>
  <si>
    <t xml:space="preserve">009-00-800448 Affordable Care Act Medicare Shared Savings Models, SMI                                                                                                             </t>
  </si>
  <si>
    <t xml:space="preserve">009-00-800450 Premiums Collected for the Aged, FSMI Fund                                                                                                                          </t>
  </si>
  <si>
    <t xml:space="preserve">009-00-800470 Premiums Collected for the Disabled, FSMI Fund                                                                                                                      </t>
  </si>
  <si>
    <t xml:space="preserve">009-00-800529 FHI Trust Fund, Other Proprietary Interest from the Public                                                                                                          </t>
  </si>
  <si>
    <t xml:space="preserve">009-00-800540 FHI Trust Fund, Basic Premium, Medicare Advantage                                                                                                                   </t>
  </si>
  <si>
    <t xml:space="preserve">009-00-800553 FHI Trust Fund, Medicare Refunds                                                                                                                                    </t>
  </si>
  <si>
    <t xml:space="preserve">009-00-800580 Affordable Care Act Medicare Shared Savings Models (HI)                                                                                                             </t>
  </si>
  <si>
    <t xml:space="preserve">009-00-800590 FHI Trust Fund, Premiums Collected for Uninsured Individuals not Otherwise Eligible                                                                                 </t>
  </si>
  <si>
    <t xml:space="preserve">009-00-807310 Contributions, Indian Health Facilities                                                                                                                             </t>
  </si>
  <si>
    <t xml:space="preserve">009-00-824810 Contributions, N.I.H., Unconditional Gift Fund                                                                                                                      </t>
  </si>
  <si>
    <t xml:space="preserve">009-00-825010 Centers for Disease Control, Gifts and Donations                                                                                                                    </t>
  </si>
  <si>
    <t xml:space="preserve">009-00-825310 Contributions, N.I.H., Conditional Gift Fund                                                                                                                        </t>
  </si>
  <si>
    <t xml:space="preserve">009-00-851110 Contributions to the Indian Health Service Gift Fund                                                                                                                </t>
  </si>
  <si>
    <t xml:space="preserve">009-00-800432 Gifts, Medicare Prescription Drug Accounts, FSMI                                                                                                                    </t>
  </si>
  <si>
    <t xml:space="preserve">009-00-800442 Gifts, FSMI Fund                                                                                                                                                    </t>
  </si>
  <si>
    <t xml:space="preserve">009-00-800490 Part D Inflation Rebate, FSMI                                                                                                                                       </t>
  </si>
  <si>
    <t xml:space="preserve">024-00-031100 Tonnage Duty Increases                                                                                                                                              </t>
  </si>
  <si>
    <t xml:space="preserve">024-00-090000 Passenger Security Fees Returned to the General Fund                                                                                                                </t>
  </si>
  <si>
    <t xml:space="preserve">024-00-143500 General Fund Proprietary Interest Receipts, not Otherwise Classified                                                                                                </t>
  </si>
  <si>
    <t xml:space="preserve">024-00-242100 Marine Safety Fees                                                                                                                                                  </t>
  </si>
  <si>
    <t xml:space="preserve">024-00-322000 All Other General Fund Proprietary Receipts Including Budget Clearing Accounts                                                                                      </t>
  </si>
  <si>
    <t xml:space="preserve">024-00-508730 Immigration User Fee                                                                                                                                                </t>
  </si>
  <si>
    <t xml:space="preserve">024-00-508810 Immigration Examination Fee                                                                                                                                         </t>
  </si>
  <si>
    <t xml:space="preserve">024-00-508910 Land Border Inspection Fee                                                                                                                                          </t>
  </si>
  <si>
    <t xml:space="preserve">024-00-510610 H-1B Nonimmigrant Petitioner Account                                                                                                                                </t>
  </si>
  <si>
    <t xml:space="preserve">024-00-512610 Breached Bond Penalties Greater Than $8M, Breached Bond Detention Fund                                                                                              </t>
  </si>
  <si>
    <t xml:space="preserve">024-00-537810 Student and Exchange Visitor Fee                                                                                                                                    </t>
  </si>
  <si>
    <t xml:space="preserve">024-00-538510 Fees, Aviation Security Capital Fund                                                                                                                                </t>
  </si>
  <si>
    <t xml:space="preserve">024-00-538910 H-1B and L Fraud Prevention and Detection Account                                                                                                                   </t>
  </si>
  <si>
    <t xml:space="preserve">024-00-556910 Fees, APEC Business Travel Card                                                                                                                                     </t>
  </si>
  <si>
    <t xml:space="preserve">024-00-569400 Fees, Customs and Border Protection Services at User Fee Facilities                                                                                                 </t>
  </si>
  <si>
    <t xml:space="preserve">024-00-569520 Customs Conveyance, Passenger, and Other Fees                                                                                                                       </t>
  </si>
  <si>
    <t xml:space="preserve">024-00-569530 US Customs User Fees Account, Merchandise Processing                                                                                                                </t>
  </si>
  <si>
    <t xml:space="preserve">024-00-569560 Customs Fees, Inflation Adjustment                                                                                                                                  </t>
  </si>
  <si>
    <t xml:space="preserve">024-00-570110 Fees, National Flood Insurance Reserve Fund                                                                                                                         </t>
  </si>
  <si>
    <t xml:space="preserve">024-00-570210 Temporary L-1 Visa Fees, 9-11 Response and Biometric Exit Account                                                                                                   </t>
  </si>
  <si>
    <t xml:space="preserve">024-00-570230 Temporary H-1B Visa Fees, 9-11 Response and Biometric Exit Account                                                                                                  </t>
  </si>
  <si>
    <t xml:space="preserve">024-00-818540 Recoveries, Oil Spill Liability Trust Fund                                                                                                                          </t>
  </si>
  <si>
    <t xml:space="preserve">024-00-853310 General Gift Fund                                                                                                                                                   </t>
  </si>
  <si>
    <t xml:space="preserve">024-00-545110 Fines and Penalties, Immigration Enforcement Account                                                                                                                </t>
  </si>
  <si>
    <t xml:space="preserve">024-00-554210 Detention and Removal Operations Fees                                                                                                                               </t>
  </si>
  <si>
    <t xml:space="preserve">024-00-570510 Fees, EB-5 Integrity Fund                                                                                                                                           </t>
  </si>
  <si>
    <t xml:space="preserve">025-00-267810 Green Retrofit Program for Multifamily Housing, Downward Reestimates of Subsidies                                                                                   </t>
  </si>
  <si>
    <t xml:space="preserve">025-00-271930 FHA-General and Special Risk, Downward Reestimates of Subsidies                                                                                                     </t>
  </si>
  <si>
    <t xml:space="preserve">025-00-274330 Indian Housing Loan Guarantees, Downward Reestimates of Subsidies                                                                                                   </t>
  </si>
  <si>
    <t xml:space="preserve">025-00-276230 Title VI Indian Loan Guarantee Downward Reestimate                                                                                                                  </t>
  </si>
  <si>
    <t xml:space="preserve">025-00-277330 Community Development Loan Guarantees, Downward Reestimates                                                                                                         </t>
  </si>
  <si>
    <t xml:space="preserve">025-00-322000 All Other General Fund Proprietary Receipts Including Budget Clearing Accounts                                                                                      </t>
  </si>
  <si>
    <t xml:space="preserve">025-00-856010 Affordable Housing Allocation, Housing Trust Fund                                                                                                                   </t>
  </si>
  <si>
    <t xml:space="preserve">025-00-269430 Emergency Homeowners' Relief Fund, Downward Reestimates                                                                                                             </t>
  </si>
  <si>
    <t xml:space="preserve">010-00-143500 General Fund Proprietary Interest Receipts, not Otherwise Classified                                                                                                </t>
  </si>
  <si>
    <t xml:space="preserve">010-00-181100 Rent and Bonuses from Land Leases for Resource Exploration and Extraction                                                                                           </t>
  </si>
  <si>
    <t xml:space="preserve">010-00-203900 Royalties on Natural Resources, not Otherwise Classified                                                                                                            </t>
  </si>
  <si>
    <t xml:space="preserve">010-00-222900 Sale of Timber, Wildlife and Other Natural Land Products, not Otherwise Classified                                                                                  </t>
  </si>
  <si>
    <t xml:space="preserve">010-00-248400 Receipts from Grazing Fees, Federal Share                                                                                                                           </t>
  </si>
  <si>
    <t xml:space="preserve">010-00-272930 Indian Loan Guarantee, Downward Reestimates of Subsidies                                                                                                            </t>
  </si>
  <si>
    <t xml:space="preserve">010-00-274730 Indian Direct Loan, Downward Reestimates of Subsidies                                                                                                               </t>
  </si>
  <si>
    <t xml:space="preserve">010-00-322000 All Other General Fund Proprietary Receipts Including Budget Clearing Accounts                                                                                      </t>
  </si>
  <si>
    <t xml:space="preserve">010-00-500021 Reclamation Fund, Miscellaneous Interest                                                                                                                            </t>
  </si>
  <si>
    <t xml:space="preserve">010-00-500024 Reclamation Fund, Royalties on Natural Resources                                                                                                                    </t>
  </si>
  <si>
    <t xml:space="preserve">010-00-500028 Reclamation Fund, Other Proprietary Receipts from the Public                                                                                                        </t>
  </si>
  <si>
    <t xml:space="preserve">010-00-500029 Reclamation Fund, Sale of Public Domain                                                                                                                             </t>
  </si>
  <si>
    <t xml:space="preserve">010-00-500300 Receipts from Mineral Leasing, Public Lands                                                                                                                         </t>
  </si>
  <si>
    <t xml:space="preserve">010-00-501600 Receipts from Grazing, Etc., Public Lands outside Grazing Districts                                                                                                 </t>
  </si>
  <si>
    <t xml:space="preserve">010-00-501810 Deposits for Road Maintenance and Reconstruction                                                                                                                    </t>
  </si>
  <si>
    <t xml:space="preserve">010-00-503200 Receipts from Grazing, Etc., Public Lands within Grazing Districts                                                                                                  </t>
  </si>
  <si>
    <t xml:space="preserve">010-00-504510 Receipts from Oil and Gas Leases, National Petroleum Reserve in Alaska, MMS                                                                                         </t>
  </si>
  <si>
    <t xml:space="preserve">010-00-504810 Rents and Charges for Quarters, Bureau of Land Management, Interior                                                                                                 </t>
  </si>
  <si>
    <t xml:space="preserve">010-00-504910 Rents and Charges for Quarters, National Park Service                                                                                                               </t>
  </si>
  <si>
    <t xml:space="preserve">010-00-505010 Rents and Charges for Quarters, Fish and Wildlife Service                                                                                                           </t>
  </si>
  <si>
    <t xml:space="preserve">010-00-505110 Rents and Charges for Quarters, Bureau of Indian Affairs                                                                                                            </t>
  </si>
  <si>
    <t xml:space="preserve">010-00-509110 National Wildlife Refuge Fund                                                                                                                                       </t>
  </si>
  <si>
    <t xml:space="preserve">010-00-510910 Recreation Enhancement Fee Program                                                                                                                                  </t>
  </si>
  <si>
    <t xml:space="preserve">010-00-511010 Recreation Enhancement Fee, National Park System                                                                                                                    </t>
  </si>
  <si>
    <t xml:space="preserve">010-00-512910 Payments to States and Counties from Land Sales                                                                                                                     </t>
  </si>
  <si>
    <t xml:space="preserve">010-00-513200 Grazing Fees for Range Improvements, Taylor Grazing Act, As Amended                                                                                                 </t>
  </si>
  <si>
    <t xml:space="preserve">010-00-516310 Rental Payments, Park Buildings Lease and Maintenance Fund                                                                                                          </t>
  </si>
  <si>
    <t xml:space="preserve">010-00-516510 Forest Ecosystem Health and Recovery, Disposal of Salvage Timber                                                                                                    </t>
  </si>
  <si>
    <t xml:space="preserve">010-00-516910 Concession Improvement Accounts Deposit                                                                                                                             </t>
  </si>
  <si>
    <t xml:space="preserve">010-00-519810 Natural Resources Damages from Legal Actions                                                                                                                        </t>
  </si>
  <si>
    <t xml:space="preserve">010-00-523210 Land Sales, Southern Nevada Public Land Management                                                                                                                  </t>
  </si>
  <si>
    <t xml:space="preserve">010-00-524010 Deposits, Operation and Maintenance, Indian Irrigation Systems                                                                                                      </t>
  </si>
  <si>
    <t xml:space="preserve">010-00-524310 National Forests Fund, Payments to States                                                                                                                           </t>
  </si>
  <si>
    <t xml:space="preserve">010-00-524710 User Fees for Filming and Photography on Public Lands                                                                                                               </t>
  </si>
  <si>
    <t xml:space="preserve">010-00-524810 Leases of Lands Acquired for Flood Control, Navigation, and Allied Purposes                                                                                         </t>
  </si>
  <si>
    <t xml:space="preserve">010-00-524910 Timber Sale Pipeline Restoration Fund                                                                                                                               </t>
  </si>
  <si>
    <t xml:space="preserve">010-00-525210 Recreation Enhancement Fee, Fish and Wildlife Service                                                                                                               </t>
  </si>
  <si>
    <t xml:space="preserve">010-00-526010 Surplus Land Sales, Federal Land Disposal Account                                                                                                                   </t>
  </si>
  <si>
    <t xml:space="preserve">010-00-526530 Interest on Investments in GSEs, Tribal Special Fund                                                                                                                </t>
  </si>
  <si>
    <t xml:space="preserve">010-00-541310 Recreation Enhancement Fee, BLM                                                                                                                                     </t>
  </si>
  <si>
    <t xml:space="preserve">010-00-543110 Park Concessions Franchise Fees                                                                                                                                     </t>
  </si>
  <si>
    <t xml:space="preserve">010-00-557310 Rent from Mineral Leases, Permit Processing Improvement Fund                                                                                                        </t>
  </si>
  <si>
    <t xml:space="preserve">010-00-557330 Oil and Gas Permit Processing Fee - 85%                                                                                                                             </t>
  </si>
  <si>
    <t xml:space="preserve">010-00-557410 Geothermal Lease Revenues, County Share                                                                                                                             </t>
  </si>
  <si>
    <t xml:space="preserve">010-00-559310 Reclamation Water Settlements Fund                                                                                                                                  </t>
  </si>
  <si>
    <t xml:space="preserve">010-00-564810 Power Revenues, Indian Irrigation Projects                                                                                                                          </t>
  </si>
  <si>
    <t xml:space="preserve">010-00-565610 Revenues, Colorado River Dam Fund, Boulder Canyon Project                                                                                                           </t>
  </si>
  <si>
    <t xml:space="preserve">010-00-588100 Sale of Public Lands and Materials                                                                                                                                  </t>
  </si>
  <si>
    <t xml:space="preserve">010-00-588200 Oregon and California Land-grant Fund                                                                                                                               </t>
  </si>
  <si>
    <t xml:space="preserve">010-00-588410 Deposits, Oregon and California Grant Lands                                                                                                                         </t>
  </si>
  <si>
    <t xml:space="preserve">010-00-589700 Coos Bay Wagon Road Grant Fund                                                                                                                                      </t>
  </si>
  <si>
    <t xml:space="preserve">010-00-803030 Interest on Investments in GSEs, Tribal Trust Fund                                                                                                                  </t>
  </si>
  <si>
    <t xml:space="preserve">010-00-803040 Return of Principal from Private Sector Investments, Tribal Trust Fund                                                                                              </t>
  </si>
  <si>
    <t xml:space="preserve">010-00-803050 Miscellaneous Sales of Assets, Tribal Trust Fund                                                                                                                    </t>
  </si>
  <si>
    <t xml:space="preserve">010-00-803710 Donations to National Park Service                                                                                                                                  </t>
  </si>
  <si>
    <t xml:space="preserve">010-00-806910 Contributions and Deposits, BLM                                                                                                                                     </t>
  </si>
  <si>
    <t xml:space="preserve">010-00-807010 Deposits, Reclamation Trust Funds                                                                                                                                   </t>
  </si>
  <si>
    <t xml:space="preserve">010-00-821610 Deposits, Contributed Funds, Fish and Wildlife Service                                                                                                              </t>
  </si>
  <si>
    <t xml:space="preserve">010-00-856210 Contributed Funds, Geological Survey                                                                                                                                </t>
  </si>
  <si>
    <t xml:space="preserve">010-00-548510 Funds Reserved, Title II Projects on Federal Lands                                                                                                                  </t>
  </si>
  <si>
    <t xml:space="preserve">010-00-563720 Earnings on Investments, High-Hazard Indian Dam Safety Deferred Maintenance Fund                                                                                    </t>
  </si>
  <si>
    <t xml:space="preserve">010-00-500025 Reclamation Fund, Sale of Timber and Other Products                                                                                                                 </t>
  </si>
  <si>
    <t xml:space="preserve">010-00-553710 San Joaquin River Restoration Fund Receipts                                                                                                                         </t>
  </si>
  <si>
    <t xml:space="preserve">010-00-562410 Repayment of Reimbursement Costs, Aging Infrastructure Account                                                                                                      </t>
  </si>
  <si>
    <t xml:space="preserve">010-00-836110 Receipts, Gifts and Donations                                                                                                                                       </t>
  </si>
  <si>
    <t xml:space="preserve">010-00-181200 Rent and Bonuses from Onshore Renewable Energy Development                                                                                                          </t>
  </si>
  <si>
    <t xml:space="preserve">010-00-561410 Proceeds from Forfeited Bonds and Settlements, Decommissioning Activities                                                                                           </t>
  </si>
  <si>
    <t xml:space="preserve">010-00-562110 Rents and Charges for Quarters, Bureau of Indian Education                                                                                                          </t>
  </si>
  <si>
    <t xml:space="preserve">010-00-836710 Gifts and Donations, Bureau of Indian Affairs                                                                                                                       </t>
  </si>
  <si>
    <t xml:space="preserve">011-00-143500 General Fund Proprietary Interest Receipts, not Otherwise Classified                                                                                                </t>
  </si>
  <si>
    <t xml:space="preserve">011-00-322000 All Other General Fund Proprietary Receipts Including Budget Clearing Accounts                                                                                      </t>
  </si>
  <si>
    <t xml:space="preserve">011-00-513110 Diversion Control Fee Account, DEA                                                                                                                                  </t>
  </si>
  <si>
    <t xml:space="preserve">011-00-513140 Diversion Control Fee OGV Proceeds, DEA                                                                                                                             </t>
  </si>
  <si>
    <t>1352 Offsetting governmental</t>
  </si>
  <si>
    <t xml:space="preserve">012-00-143500 General Fund Proprietary Interest Receipts, not Otherwise Classified                                                                                                </t>
  </si>
  <si>
    <t xml:space="preserve">012-00-322000 All Other General Fund Proprietary Receipts Including Budget Clearing Accounts                                                                                      </t>
  </si>
  <si>
    <t xml:space="preserve">012-00-804240 Interest on Unemployment Insurance Loans to States, Federal Unemployment Account, Unemployment Trust Fund                                                           </t>
  </si>
  <si>
    <t xml:space="preserve">012-00-814440 Miscellaneous Interest, Black Lung Disability Trust Fund                                                                                                            </t>
  </si>
  <si>
    <t xml:space="preserve">012-00-804214 CMIA Interest, Unemployment Trust Fund                                                                                                                              </t>
  </si>
  <si>
    <t xml:space="preserve">012-00-309900 Miscellaneous Recoveries and Refunds, not Otherwise Classified                                                                                                      </t>
  </si>
  <si>
    <t xml:space="preserve">014-00-143500 General Fund Proprietary Interest Receipts, not Otherwise Classified                                                                                                </t>
  </si>
  <si>
    <t xml:space="preserve">014-00-277630 Repatriation Loans, Downward Reestimate of Subsidies                                                                                                                </t>
  </si>
  <si>
    <t xml:space="preserve">014-00-322000 All Other General Fund Proprietary Receipts Including Budget Clearing Accounts                                                                                      </t>
  </si>
  <si>
    <t xml:space="preserve">014-00-515110 International Center, Washington, D.C., Sale and Rent of Real Property                                                                                              </t>
  </si>
  <si>
    <t xml:space="preserve">014-00-816720 Contributions, Educational and Cultural Exchange, USIA                                                                                                              </t>
  </si>
  <si>
    <t xml:space="preserve">014-00-882110 Unconditional Gift Fund                                                                                                                                             </t>
  </si>
  <si>
    <t xml:space="preserve">014-00-882210 Deposits, Conditional Gift Fund                                                                                                                                     </t>
  </si>
  <si>
    <t xml:space="preserve">021-00-085500 Hazardous Materials Transportation Registration, Filing, and Permit Fees, Administrative Costs                                                                      </t>
  </si>
  <si>
    <t xml:space="preserve">021-00-272830 Maritime (title XI) Loan Program, Downward Reestimates of Subsidies                                                                                                 </t>
  </si>
  <si>
    <t xml:space="preserve">021-00-276030 Downward Reestimates, Railroad Rehabilitation and Improvement Program                                                                                               </t>
  </si>
  <si>
    <t xml:space="preserve">021-00-276830 Transportation Infrastructure Finance and Innovation Program, Interest on Downward Reestimates                                                                      </t>
  </si>
  <si>
    <t xml:space="preserve">021-00-322000 All Other General Fund Proprietary Receipts Including Budget Clearing Accounts                                                                                      </t>
  </si>
  <si>
    <t xml:space="preserve">021-00-528210 Hazardous Materials Transportation Registration, Filing, and Permit Fees, Emergency Preparedness Grants                                                             </t>
  </si>
  <si>
    <t xml:space="preserve">021-00-542230 Property Disposal or Lease Proceeds, Aviation User Fee                                                                                                              </t>
  </si>
  <si>
    <t xml:space="preserve">021-00-805410 Advances from State Cooperating Agencies and Foreign Governments, FHA Miscellaneous Trust                                                                           </t>
  </si>
  <si>
    <t xml:space="preserve">021-00-850310 Gifts and Bequests, Maritime Administration, Transportation                                                                                                         </t>
  </si>
  <si>
    <t xml:space="preserve">021-00-810214 CMIA Interest, Highway Trust Fund (highway Account)                                                                                                                 </t>
  </si>
  <si>
    <t xml:space="preserve">021-00-143500 General Fund Proprietary Interest Receipts, not Otherwise Classified                                                                                                </t>
  </si>
  <si>
    <t xml:space="preserve">021-00-826410 Advances for Highway Research Program, Miscellaneous Trust                                                                                                          </t>
  </si>
  <si>
    <t xml:space="preserve">021-00-810710 Proceeds from Aircraft Sales, Facilities and Equipment                                                                                                              </t>
  </si>
  <si>
    <t>1352 Non-Federal sources</t>
  </si>
  <si>
    <t xml:space="preserve">021-00-815910 Licensing and Insuring Fees, Motor Carrier Safety Operations and Programs                                                                                           </t>
  </si>
  <si>
    <t xml:space="preserve">015-00-129900 Gifts to the United States, not Otherwise Classified                                                                                                                </t>
  </si>
  <si>
    <t xml:space="preserve">015-00-143500 General Fund Proprietary Interest Receipts, not Otherwise Classified                                                                                                </t>
  </si>
  <si>
    <t xml:space="preserve">015-00-145000 Interest Payments from States, Cash Management Improvement                                                                                                          </t>
  </si>
  <si>
    <t xml:space="preserve">015-00-146310 Interest on Quota in International Monetary Fund                                                                                                                    </t>
  </si>
  <si>
    <t xml:space="preserve">015-00-146320 Interest on Loans to International Monetary Fund                                                                                                                    </t>
  </si>
  <si>
    <t xml:space="preserve">015-00-149900 Interest Received from Credit Financing Accounts                                                                                                                    </t>
  </si>
  <si>
    <t xml:space="preserve">015-00-168200 Gain by Exchange on Foreign Currency Denominated Public Debt Securities                                                                                             </t>
  </si>
  <si>
    <t>901</t>
  </si>
  <si>
    <t xml:space="preserve">015-00-248500 GSE Fees Pursuant to P.L. 112-78 Sec. 401                                                                                                                           </t>
  </si>
  <si>
    <t xml:space="preserve">015-00-276330 Community Development Financial Institutions Fund, Downward Re-estimate of Subsidies                                                                                </t>
  </si>
  <si>
    <t xml:space="preserve">015-00-279030 GSE Mortgage-backed Securities Direct Loans, Downward Reestimates of Subsidies                                                                                      </t>
  </si>
  <si>
    <t xml:space="preserve">015-00-289100 Proceeds, Grants for Emergency Mortgage Relief Derived from Emergency Homeowners' Relief Fund                                                                       </t>
  </si>
  <si>
    <t xml:space="preserve">015-00-322000 All Other General Fund Proprietary Receipts                                                                                                                         </t>
  </si>
  <si>
    <t xml:space="preserve">015-00-387500 Budget Clearing Account (suspense)                                                                                                                                  </t>
  </si>
  <si>
    <t xml:space="preserve">015-00-508010 Gifts to the United States for Reduction of the Public Debt                                                                                                         </t>
  </si>
  <si>
    <t xml:space="preserve">015-00-543210 New Installment Agreements, IRS Miscellaneous Retained Fees                                                                                                         </t>
  </si>
  <si>
    <t xml:space="preserve">015-00-543230 Restructured Installment Agreements, IRS Miscellaneous Retained Fees                                                                                                </t>
  </si>
  <si>
    <t xml:space="preserve">015-00-543250 General User Fees, IRS Miscellaneous Retained Fees                                                                                                                  </t>
  </si>
  <si>
    <t xml:space="preserve">015-00-543270 Photocopying and Historical Conservation Easement Fees, IRS Miscellaneous Retained Fees                                                                             </t>
  </si>
  <si>
    <t xml:space="preserve">015-00-559020 Interest, Financial Research Fund                                                                                                                                   </t>
  </si>
  <si>
    <t xml:space="preserve">015-00-852440 Affordable Housing Allocation, Capital Magnet Fund                                                                                                                  </t>
  </si>
  <si>
    <t xml:space="preserve">015-00-269130 Economic Stabilization, Downward Reestimates of Subsidies                                                                                                           </t>
  </si>
  <si>
    <t xml:space="preserve">015-00-278430 Small Business Lending Fund Direct Loans, Downward Reestimates of Subsidies                                                                                         </t>
  </si>
  <si>
    <t xml:space="preserve">015-00-289700 Proceeds, Air Carrier Equity Related Transactions                                                                                                                   </t>
  </si>
  <si>
    <t xml:space="preserve">015-00-544510 Non Federal Fee, Debt Collection Fund                                                                                                                               </t>
  </si>
  <si>
    <t xml:space="preserve">015-00-879010 Gifts and Bequests, Office of the Secretary                                                                                                                         </t>
  </si>
  <si>
    <t xml:space="preserve">029-00-143500 General Fund Proprietary Interest Receipts, not Otherwise Classified                                                                                                </t>
  </si>
  <si>
    <t xml:space="preserve">029-00-247300 Contributions from Military Personnel, Veteran's Educational Assistance Act of 1984                                                                                 </t>
  </si>
  <si>
    <t xml:space="preserve">029-00-273330 Housing Downward Reestimates                                                                                                                                        </t>
  </si>
  <si>
    <t xml:space="preserve">029-00-275510 Housing Negative Subsidies                                                                                                                                          </t>
  </si>
  <si>
    <t xml:space="preserve">029-00-322000 All Other General Fund Proprietary Receipts Including Budget Clearing Accounts                                                                                      </t>
  </si>
  <si>
    <t xml:space="preserve">029-00-812910 Gifts and Donations, National Cemetery Gift Fund                                                                                                                    </t>
  </si>
  <si>
    <t xml:space="preserve">029-00-813210 NSLI Fund, Premium and Other Receipts                                                                                                                               </t>
  </si>
  <si>
    <t xml:space="preserve">029-00-818010 General Post Fund, National Homes, Deposits                                                                                                                         </t>
  </si>
  <si>
    <t xml:space="preserve">029-00-275130 Native American Direct Loans, Downward Reestimate of Subsidies                                                                                                      </t>
  </si>
  <si>
    <t xml:space="preserve">029-00-539210 Lease of Land Buildings, National Cemetery Administration Facilities Operation Fund                                                                                 </t>
  </si>
  <si>
    <t xml:space="preserve">202-00-143500 General Fund Proprietary Interest Receipts, not Otherwise Classified                                                                                                </t>
  </si>
  <si>
    <t xml:space="preserve">202-00-322000 All Other General Fund Proprietary Receipts Including Budget Clearing Accounts                                                                                      </t>
  </si>
  <si>
    <t xml:space="preserve">202-00-500700 Special Recreation Use Fees, Corps of Engineers                                                                                                                     </t>
  </si>
  <si>
    <t xml:space="preserve">202-00-509000 Receipts from Leases of Lands Acquired for Flood Control, Navigation, and Allied Purposes                                                                           </t>
  </si>
  <si>
    <t xml:space="preserve">202-00-549310 User Fees, Fund for Non-Federal Use of Disposal Facilities                                                                                                          </t>
  </si>
  <si>
    <t xml:space="preserve">202-00-557010 Fees, Interagency America the Beautiful Pass Revenues                                                                                                               </t>
  </si>
  <si>
    <t xml:space="preserve">202-00-560710 Fees, Special Use Permit Fees                                                                                                                                       </t>
  </si>
  <si>
    <t xml:space="preserve">202-00-886210 Contributions, Rivers and Harbors, Other Than Port and Harbor User Fees                                                                                             </t>
  </si>
  <si>
    <t>American Battle Monuments Commission</t>
  </si>
  <si>
    <t xml:space="preserve">200-15-856910 Contributions, American Battle Monuments Commission                                                                                                                 </t>
  </si>
  <si>
    <t xml:space="preserve">200-20-852240 Other Receipts, Armed Forces Retirement Home                                                                                                                        </t>
  </si>
  <si>
    <t xml:space="preserve">200-20-852260 Property Sales/Leases, Armed Forces Retirement Home                                                                                                                 </t>
  </si>
  <si>
    <t xml:space="preserve">200-25-560210 Concessions Fees, Army National Military Cemeteries                                                                                                                 </t>
  </si>
  <si>
    <t>Forest and Wildlife Conservation, Military Reservations</t>
  </si>
  <si>
    <t xml:space="preserve">200-30-509500 Sales of Hunting and Fishing Permits, Military Reservations                                                                                                         </t>
  </si>
  <si>
    <t xml:space="preserve">020-00-143500 General Fund Proprietary Interest Receipts, not Otherwise Classified                                                                                                </t>
  </si>
  <si>
    <t xml:space="preserve">020-00-322000 All Other General Fund Proprietary Receipts Including Budget Clearing Accounts                                                                                      </t>
  </si>
  <si>
    <t xml:space="preserve">020-00-322900 Cellulosic Biofuel Waiver Credits, Renewal Fuel Program                                                                                                             </t>
  </si>
  <si>
    <t xml:space="preserve">020-00-529500 Environmental Services                                                                                                                                              </t>
  </si>
  <si>
    <t xml:space="preserve">020-00-814540 Recoveries, Hazardous Substance Superfund                                                                                                                           </t>
  </si>
  <si>
    <t xml:space="preserve">020-00-814560 Future Clean Up Cost Settlements, Hazardous Substance Superfund Trust Fund                                                                                          </t>
  </si>
  <si>
    <t xml:space="preserve">020-00-268330 Water Infrastructure Finance and Innovation Downward Reestimate Receipt Account                                                                                     </t>
  </si>
  <si>
    <t xml:space="preserve">100-00-576610 Contributions from Australia, Submarine Security Activities                                                                                                         </t>
  </si>
  <si>
    <t xml:space="preserve">023-00-322000 All Other General Fund Proprietary Receipts Including Budget Clearing Accounts                                                                                      </t>
  </si>
  <si>
    <t xml:space="preserve">023-00-500520 Land and Water Conservation Fund, Surplus Property Sales                                                                                                            </t>
  </si>
  <si>
    <t xml:space="preserve">023-00-525000 Recoveries of Transportation Charges                                                                                                                                </t>
  </si>
  <si>
    <t xml:space="preserve">023-00-525410 Receipts of Rent, Leases and Lease Payments for Government Owned Real Property                                                                                      </t>
  </si>
  <si>
    <t xml:space="preserve">023-00-525420 Other Receipts, Surplus Real and Related Personal Property                                                                                                          </t>
  </si>
  <si>
    <t xml:space="preserve">023-00-525430 Transfers of Surplus Real and Related Personal Property Receipts                                                                                                    </t>
  </si>
  <si>
    <t xml:space="preserve">023-00-384000 Real Property Disposal, GSA                                                                                                                                         </t>
  </si>
  <si>
    <t xml:space="preserve">023-00-559410 Asset Proceeds, Asset Proceeds and Space Management Fund                                                                                                            </t>
  </si>
  <si>
    <t xml:space="preserve">184-05-272430 Foreign Military Financing, Downward Reestimates of Subsidies                                                                                                       </t>
  </si>
  <si>
    <t xml:space="preserve">184-10-269830 Clean Technology Fund Loans, Downward Reestimates                                                                                                                   </t>
  </si>
  <si>
    <t xml:space="preserve">184-15-143500 General Fund Proprietary Interest Receipts, not Otherwise Classified                                                                                                </t>
  </si>
  <si>
    <t xml:space="preserve">184-15-267630 Downward Reestimates, MENA Loan Guarantee Program                                                                                                                   </t>
  </si>
  <si>
    <t xml:space="preserve">184-15-272530 Loan Guarantees to Israel, Downward Reestimates of Subsidies                                                                                                        </t>
  </si>
  <si>
    <t xml:space="preserve">184-15-322000 All Other General Fund Proprietary Receipts Including Budget Clearing Accounts                                                                                      </t>
  </si>
  <si>
    <t xml:space="preserve">184-15-882410 Gifts and Donations, Agency for International Development                                                                                                           </t>
  </si>
  <si>
    <t xml:space="preserve">184-15-997100 Miscellaneous Trust Funds, AID                                                                                                                                      </t>
  </si>
  <si>
    <t xml:space="preserve">184-22-268930 United States International Development Finance Corporation Loans, Downward Reestimates of Subsidy                                                                  </t>
  </si>
  <si>
    <t xml:space="preserve">184-22-268730 Urban and Environmental Credit Program, Downward Reestimates of Subsidies                                                                                           </t>
  </si>
  <si>
    <t xml:space="preserve">184-22-268830 Insurance of Debt, Downward Reestimates                                                                                                                             </t>
  </si>
  <si>
    <t xml:space="preserve">184-35-388044 All Other General Fund Proprietary Receipts Including Budget Clearing Accounts                                                                                      </t>
  </si>
  <si>
    <t xml:space="preserve">184-35-997200 Miscellaneous Trust Funds, Peace Corps                                                                                                                              </t>
  </si>
  <si>
    <t>Inter-American Foundation</t>
  </si>
  <si>
    <t xml:space="preserve">184-40-824310 Gifts and Contributions, Inter-American Foundation                                                                                                                  </t>
  </si>
  <si>
    <t xml:space="preserve">184-50-823910 Gifts and Donations, African Development Foundation                                                                                                                 </t>
  </si>
  <si>
    <t xml:space="preserve">184-70-824210 Deposits, Advances, Foreign Military Sales Trust Fund                                                                                                               </t>
  </si>
  <si>
    <t xml:space="preserve">026-00-322000 All Other General Fund Proprietary Receipts Including Budget Clearing Accounts                                                                                      </t>
  </si>
  <si>
    <t xml:space="preserve">422-00-320000 Collections of Receivables from Canceled Accounts                                                                                                                   </t>
  </si>
  <si>
    <t xml:space="preserve">422-00-322000 All Other General Fund Proprietary Receipts Including Budget Clearing Accounts                                                                                      </t>
  </si>
  <si>
    <t xml:space="preserve">422-00-896010 Donations, National Science Foundation                                                                                                                              </t>
  </si>
  <si>
    <t xml:space="preserve">027-00-322000 All Other General Fund Proprietary Receipts Including Budget Clearing Accounts                                                                                      </t>
  </si>
  <si>
    <t xml:space="preserve">028-00-272130 Disaster Loan Program, Downward Reestimates of Subsidies                                                                                                            </t>
  </si>
  <si>
    <t xml:space="preserve">028-00-272230 Business Loan Program, Downward Reestimates of Subsidies                                                                                                            </t>
  </si>
  <si>
    <t xml:space="preserve">028-00-322000 All Other General Fund Proprietary Receipts Including Budget Clearing Accounts                                                                                      </t>
  </si>
  <si>
    <t xml:space="preserve">016-00-241700 SSI, Attorney Fees                                                                                                                                                  </t>
  </si>
  <si>
    <t xml:space="preserve">016-00-241800 Receipts from SSI Administrative Fee                                                                                                                                </t>
  </si>
  <si>
    <t xml:space="preserve">016-00-309600 Recovery of Beneficiary Overpayments from SSI Program                                                                                                               </t>
  </si>
  <si>
    <t xml:space="preserve">016-00-322000 All Other General Fund Proprietary Receipts Including Budget Clearing Accounts                                                                                      </t>
  </si>
  <si>
    <t xml:space="preserve">016-00-800628 FOASI, Non-Attorney Fees                                                                                                                                            </t>
  </si>
  <si>
    <t xml:space="preserve">016-00-800631 FOASI, Attorney Fees                                                                                                                                                </t>
  </si>
  <si>
    <t xml:space="preserve">016-00-800690 FOASI, Tax Refund Offset                                                                                                                                            </t>
  </si>
  <si>
    <t xml:space="preserve">016-00-800731 Attorney Fees, Federal Disability Insurance Trust Fund                                                                                                              </t>
  </si>
  <si>
    <t xml:space="preserve">016-00-800790 FDI, Tax Refund Offset                                                                                                                                              </t>
  </si>
  <si>
    <t xml:space="preserve">485-00-322055 All Other General Fund Proprietary Receipts Including Budget Clearing Accounts                                                                                      </t>
  </si>
  <si>
    <t xml:space="preserve">485-00-826710 Gifts and Contributions, National Service Trust Fund                                                                                                                </t>
  </si>
  <si>
    <t xml:space="preserve">485-00-898110 Gifts and Contributions                                                                                                                                             </t>
  </si>
  <si>
    <t xml:space="preserve">513-00-560510 Gifts and Donations, Denali Commission                                                                                                                              </t>
  </si>
  <si>
    <t xml:space="preserve">351-00-272730 Export-Import Bank Loans, Downward Reestimates of Subsidies                                                                                                         </t>
  </si>
  <si>
    <t xml:space="preserve">356-00-242900 Fees for Services                                                                                                                                                   </t>
  </si>
  <si>
    <t xml:space="preserve">356-00-322000 All Other General Fund Proprietary Receipts Including Budget Clearing Accounts                                                                                      </t>
  </si>
  <si>
    <t xml:space="preserve">370-00-322000 All Other General Fund Proprietary Receipts Including Budget Clearing Accounts                                                                                      </t>
  </si>
  <si>
    <t xml:space="preserve">487-00-861530 Donations, Morris K. Udall Scholarship Fund                                                                                                                         </t>
  </si>
  <si>
    <t xml:space="preserve">393-00-812710 Gifts and Bequests, National Archives Gift Fund                                                                                                                     </t>
  </si>
  <si>
    <t xml:space="preserve">393-00-812730 Interest and Dividends on Non-Federal Securities, National Archives Gift Fund                                                                                       </t>
  </si>
  <si>
    <t>909</t>
  </si>
  <si>
    <t xml:space="preserve">393-00-812750 Proceeds from Non-Federal Securities not Immediately Reinvested, National Archives Gift Fund                                                                        </t>
  </si>
  <si>
    <t xml:space="preserve">393-00-812740 Realized Gains on Non-Federal Securities, National Archives Gift Fund                                                                                               </t>
  </si>
  <si>
    <t xml:space="preserve">417-00-804010 Gifts and Donations, National Endowment for the Arts                                                                                                                </t>
  </si>
  <si>
    <t xml:space="preserve">418-00-805010 Gifts and Donations, National Endowment for the Humanities                                                                                                          </t>
  </si>
  <si>
    <t xml:space="preserve">429-00-322000 All Other General Fund Proprietary Receipts Including Budget Clearing Accounts                                                                                      </t>
  </si>
  <si>
    <t xml:space="preserve">446-00-811810 Gains and Losses on Non-Federal Securities, National Railroad Retirement Investment Trust                                                                           </t>
  </si>
  <si>
    <t xml:space="preserve">446-00-811830 Interest and Dividends on Non-Federal Securities, National Railroad Retirement Investment Trust                                                                     </t>
  </si>
  <si>
    <t xml:space="preserve">449-00-322000 All Other General Fund Proprietary Receipts Including Budget Clearing Accounts                                                                                      </t>
  </si>
  <si>
    <t>1520</t>
  </si>
  <si>
    <t>Federal Retirement Thrift Investment Board</t>
  </si>
  <si>
    <t xml:space="preserve">369-00-529000 Reimbursement for Program Expenses, Federal Retirement Thrift Investment Board                                                                                      </t>
  </si>
  <si>
    <t xml:space="preserve">526-00-537620 Interest on Investments                                                                                                                                             </t>
  </si>
  <si>
    <t>1560</t>
  </si>
  <si>
    <t>Securities Investor Protection Corporation</t>
  </si>
  <si>
    <t xml:space="preserve">576-00-560020 Earnings on Investments, SIPC                                                                                                                                       </t>
  </si>
  <si>
    <t xml:space="preserve">001-25-803121 Income from Donated Securities, Library of Congress Gift Fund                                                                                                       </t>
  </si>
  <si>
    <t xml:space="preserve">010-00-202000 Royalties on Outer Continental Shelf Lands                                                                                                                          </t>
  </si>
  <si>
    <t>953</t>
  </si>
  <si>
    <t xml:space="preserve">010-00-500570 Land and Water Conservation Fund, Rent Receipts, Outer Continental Shelf Lands                                                                                      </t>
  </si>
  <si>
    <t xml:space="preserve">010-00-500580 Land and Water Conservation Fund, Royalty Receipts, Outer Continental Shelf                                                                                         </t>
  </si>
  <si>
    <t xml:space="preserve">010-00-514010 Historic Preservation Fund, Rent Receipts, Outer Continental Shelf Lands                                                                                            </t>
  </si>
  <si>
    <t xml:space="preserve">010-00-553520 Outer Continental Shelf Royalties                                                                                                                                   </t>
  </si>
  <si>
    <t xml:space="preserve">100-00-551210 Spectrum Relocation Receipts                                                                                                                                        </t>
  </si>
  <si>
    <t>959</t>
  </si>
  <si>
    <t xml:space="preserve">010-00-202500 Arctic National Wildlife Refuge (ANWR) Oil and Gas Leasing Revenues, Federal Share                                                                                  </t>
  </si>
  <si>
    <t xml:space="preserve">010-00-548810 Arctic National Wildlife Refuge, Rent, Royalties and Bonuses, (Alaska Share)                                                                                        </t>
  </si>
  <si>
    <t xml:space="preserve">010-00-182000 Rent and Bonuses on Outer Continental Shelf Lands                                                                                                                   </t>
  </si>
  <si>
    <t xml:space="preserve">010-00-500501 Outer Continental Shelf Royalties, LWCF Share from Certain Leases, National Park Service                                                                            </t>
  </si>
  <si>
    <t xml:space="preserve">010-00-149300 Interest Received from Outer Continental Shelf Escrow Account                                                                                                       </t>
  </si>
  <si>
    <t xml:space="preserve">010-00-500590 Outer Continental Shelf Rents and Bonuses, LWCF Share from Certain Gulf of America Leases                                                                           </t>
  </si>
  <si>
    <t xml:space="preserve">010-00-553510 Outer Continental Shelf Rentals and Bonuses, State Share from Certain Gulf of America Leases                                                                        </t>
  </si>
  <si>
    <t>1670</t>
  </si>
  <si>
    <t>Miscellaneous Receipts Below the Reporting Threshold</t>
  </si>
  <si>
    <t xml:space="preserve">930-00-901000 Miscellaneous Unconverted Offsetting Receipts                                                                                                                       </t>
  </si>
  <si>
    <t>0760</t>
  </si>
  <si>
    <t>Federal Maritime Commission</t>
  </si>
  <si>
    <t xml:space="preserve">366-00-322000 All Other General Fund Proprietary Receipts Including Budget Clearing Accounts                                                                                      </t>
  </si>
  <si>
    <t xml:space="preserve">002-25-5100 Judiciary Filing Fees                                                                                                                                               </t>
  </si>
  <si>
    <t>4123 Non-Federal sources</t>
  </si>
  <si>
    <t xml:space="preserve">002-25-5114 Judiciary Information Technology Fund                                                                                                                               </t>
  </si>
  <si>
    <t xml:space="preserve">005-45-4050 Fee Funded Inspection, Weighing, and Examination Services                                                                                                           </t>
  </si>
  <si>
    <t xml:space="preserve">005-45-8412 Milk Market Orders Assessment Fund                                                                                                                                  </t>
  </si>
  <si>
    <t xml:space="preserve">005-49-4140 Agricultural Credit Insurance Fund Liquidating Account                                                                                                              </t>
  </si>
  <si>
    <t xml:space="preserve">005-49-8161 Tobacco Trust Fund                                                                                                                                                  </t>
  </si>
  <si>
    <t xml:space="preserve">005-49-1140 Agricultural Credit Insurance Fund Program Account                                                                                                                  </t>
  </si>
  <si>
    <t xml:space="preserve">005-65-3105 Rural Economic Development Grants                                                                                                                                   </t>
  </si>
  <si>
    <t>67</t>
  </si>
  <si>
    <t>Rural Utilities Service</t>
  </si>
  <si>
    <t xml:space="preserve">005-60-4155 Rural Development Insurance Fund Liquidating Account                                                                                                                </t>
  </si>
  <si>
    <t xml:space="preserve">005-60-4230 Rural Electrification and Telecommunications Liquidating Account                                                                                                    </t>
  </si>
  <si>
    <t xml:space="preserve">005-68-2274 Expenses, Public Law 480, Foreign Assistance Programs, Agriculture Liquidating Account                                                                              </t>
  </si>
  <si>
    <t xml:space="preserve">005-84-3539 Child Nutrition Programs                                                                                                                                            </t>
  </si>
  <si>
    <t xml:space="preserve">005-96-9921 Forest Service Permanent Appropriations                                                                                                                             </t>
  </si>
  <si>
    <t xml:space="preserve">005-96-9974 Forest Service Trust Funds                                                                                                                                          </t>
  </si>
  <si>
    <t xml:space="preserve">006-48-8470 Seafood Inspection Program                                                                                                                                          </t>
  </si>
  <si>
    <t>4124 Offsetting governmental</t>
  </si>
  <si>
    <t xml:space="preserve">006-60-4421 First Responder Network Authority                                                                                                                                   </t>
  </si>
  <si>
    <t xml:space="preserve">007-40-4555 National Defense Stockpile Transaction Fund                                                                                                                         </t>
  </si>
  <si>
    <t>Trust Funds</t>
  </si>
  <si>
    <t xml:space="preserve">007-55-8164 Commissary Stores Surcharge Program                                                                                                                                 </t>
  </si>
  <si>
    <t>Office of Postsecondary Education</t>
  </si>
  <si>
    <t xml:space="preserve">018-40-0242 College Housing and Academic Facilities Loans Liquidating Account                                                                                                   </t>
  </si>
  <si>
    <t xml:space="preserve">018-45-0230 Federal Family Education Loan Liquidating Account                                                                                                                   </t>
  </si>
  <si>
    <t xml:space="preserve">018-45-4299 Health Education Assistance Loans Liquidating Account                                                                                                               </t>
  </si>
  <si>
    <t xml:space="preserve">009-40-0320 Vaccine Injury Compensation                                                                                                                                         </t>
  </si>
  <si>
    <t xml:space="preserve">009-40-0946 World Trade Center Health Program Fund                                                                                                                              </t>
  </si>
  <si>
    <t xml:space="preserve">009-40-8175 Vaccine Injury Compensation Program Trust Fund                                                                                                                      </t>
  </si>
  <si>
    <t xml:space="preserve">009-10-4309 Revolving Fund for Certification and Other Services                                                                                                                 </t>
  </si>
  <si>
    <t xml:space="preserve">009-38-8004 Federal Supplementary Medical Insurance Trust Fund                                                                                                                  </t>
  </si>
  <si>
    <t xml:space="preserve">009-38-8005 Federal Hospital Insurance Trust Fund                                                                                                                               </t>
  </si>
  <si>
    <t xml:space="preserve">009-38-0515 Children's Health Insurance Fund                                                                                                                                    </t>
  </si>
  <si>
    <t xml:space="preserve">009-38-5735 Transitional Reinsurance Program                                                                                                                                    </t>
  </si>
  <si>
    <t xml:space="preserve">009-70-1545 Payments for Foster Care and Permanency                                                                                                                             </t>
  </si>
  <si>
    <t xml:space="preserve">009-70-1552 Temporary Assistance for Needy Families                                                                                                                             </t>
  </si>
  <si>
    <t xml:space="preserve">009-91-9971 Miscellaneous Trust Funds                                                                                                                                           </t>
  </si>
  <si>
    <t xml:space="preserve">009-91-0379 Retirement Pay and Medical Benefits for Commissioned Officers                                                                                                       </t>
  </si>
  <si>
    <t xml:space="preserve">024-70-5701 National Flood Insurance Reserve Fund                                                                                                                               </t>
  </si>
  <si>
    <t xml:space="preserve">025-09-4041 Rental Housing Assistance Fund                                                                                                                                      </t>
  </si>
  <si>
    <t xml:space="preserve">025-09-4070 FHA-Mutual Mortgage and Cooperative Housing Insurance Funds Liquidating Account                                                                                     </t>
  </si>
  <si>
    <t xml:space="preserve">025-09-4072 FHA-General and Special Risk Insurance Funds Liquidating Account                                                                                                    </t>
  </si>
  <si>
    <t xml:space="preserve">025-09-4115 Housing for the Elderly or Handicapped Fund Liquidating Account                                                                                                     </t>
  </si>
  <si>
    <t xml:space="preserve">010-10-0667 Bureau of Reclamation Loan Liquidating Account                                                                                                                      </t>
  </si>
  <si>
    <t xml:space="preserve">010-24-2645 Centennial Challenge                                                                                                                                                </t>
  </si>
  <si>
    <t xml:space="preserve">010-24-4488 Visitor Experience Improvements Fund                                                                                                                                </t>
  </si>
  <si>
    <t xml:space="preserve">010-24-9928 Recreation Fee Permanent Appropriations                                                                                                                             </t>
  </si>
  <si>
    <t xml:space="preserve">011-05-0311 Fees and Expenses of Witnesses                                                                                                                                      </t>
  </si>
  <si>
    <t xml:space="preserve">011-05-0139 Victims Compensation Fund                                                                                                                                           </t>
  </si>
  <si>
    <t xml:space="preserve">012-05-1800 Federal Additional Unemployment Compensation Program, Recovery                                                                                                      </t>
  </si>
  <si>
    <t xml:space="preserve">012-15-1524 Administrative Expenses, Energy Employees Occupational Illness Compensation Fund                                                                                    </t>
  </si>
  <si>
    <t xml:space="preserve">014-05-8186 Foreign Service Retirement and Disability Fund                                                                                                                      </t>
  </si>
  <si>
    <t xml:space="preserve">015-05-1894 Air Carrier Worker Support                                                                                                                                          </t>
  </si>
  <si>
    <t xml:space="preserve">015-05-0150 Emergency Rental Assistance                                                                                                                                         </t>
  </si>
  <si>
    <t xml:space="preserve">015-05-1892 Coronavirus Relief Fund                                                                                                                                             </t>
  </si>
  <si>
    <t xml:space="preserve">015-05-0124 Homeowner Assistance Fund                                                                                                                                           </t>
  </si>
  <si>
    <t xml:space="preserve">015-05-0161 Emergency Capital Investment Fund                                                                                                                                   </t>
  </si>
  <si>
    <t xml:space="preserve">015-12-4109 Check Forgery Insurance Fund                                                                                                                                        </t>
  </si>
  <si>
    <t xml:space="preserve">015-45-4413 Federal Tax Lien Revolving Fund                                                                                                                                     </t>
  </si>
  <si>
    <t xml:space="preserve">015-45-0949 Refundable Premium Tax Credit                                                                                                                                       </t>
  </si>
  <si>
    <t xml:space="preserve">015-45-0905 U.S. Coronavirus Payments                                                                                                                                           </t>
  </si>
  <si>
    <t xml:space="preserve">015-45-0922 Payment Where Child Tax Credit Exceeds Liability for Tax                                                                                                            </t>
  </si>
  <si>
    <t xml:space="preserve">015-45-0923 Payment Where Health Coverage Tax Credit Exceeds Liability for Tax                                                                                                  </t>
  </si>
  <si>
    <t xml:space="preserve">015-45-0936 U.S. Coronavirus Refundable Credits                                                                                                                                 </t>
  </si>
  <si>
    <t xml:space="preserve">015-45-0943 Child and Dependent Care Tax Credit                                                                                                                                 </t>
  </si>
  <si>
    <t xml:space="preserve">029-15-4014 Canteen Service Revolving Fund                                                                                                                                      </t>
  </si>
  <si>
    <t xml:space="preserve">029-25-0120 Veterans Insurance and Indemnities                                                                                                                                  </t>
  </si>
  <si>
    <t xml:space="preserve">029-25-4025 Housing Liquidating Account                                                                                                                                         </t>
  </si>
  <si>
    <t xml:space="preserve">029-25-8132 National Service Life Insurance Fund                                                                                                                                </t>
  </si>
  <si>
    <t xml:space="preserve">202-00-3128 Washington Aqueduct                                                                                                                                                 </t>
  </si>
  <si>
    <t xml:space="preserve">202-00-8862 Rivers and Harbors Contributed Funds                                                                                                                                </t>
  </si>
  <si>
    <t xml:space="preserve">200-30-5095 Wildlife Conservation                                                                                                                                               </t>
  </si>
  <si>
    <t xml:space="preserve">100-95-5766 Submarine Security Activities                                                                                                                                       </t>
  </si>
  <si>
    <t xml:space="preserve">184-05-4121 Foreign Military Loan Liquidating Account                                                                                                                           </t>
  </si>
  <si>
    <t xml:space="preserve">184-15-4175 Property Management Fund                                                                                                                                            </t>
  </si>
  <si>
    <t xml:space="preserve">184-22-4340 Housing and Other Credit Guaranty Programs Liquidating Account                                                                                                      </t>
  </si>
  <si>
    <t xml:space="preserve">184-22-0500 Equity Investments Account                                                                                                                                          </t>
  </si>
  <si>
    <t xml:space="preserve">184-70-8242 Foreign Military Sales Trust Fund                                                                                                                                   </t>
  </si>
  <si>
    <t xml:space="preserve">027-00-8135 Civil Service Retirement and Disability Fund                                                                                                                        </t>
  </si>
  <si>
    <t xml:space="preserve">028-00-4153 Disaster Loan Fund Liquidating Account                                                                                                                              </t>
  </si>
  <si>
    <t xml:space="preserve">028-00-4154 Business Loan Fund Liquidating Account                                                                                                                              </t>
  </si>
  <si>
    <t xml:space="preserve">028-00-0500 Emergency EIDL Grants                                                                                                                                               </t>
  </si>
  <si>
    <t xml:space="preserve">028-00-0700 Shuttered Venue Operators                                                                                                                                           </t>
  </si>
  <si>
    <t xml:space="preserve">028-00-0800 Restaurant Revitalization Fund                                                                                                                                      </t>
  </si>
  <si>
    <t xml:space="preserve">016-00-0406 Supplemental Security Income Program                                                                                                                                </t>
  </si>
  <si>
    <t xml:space="preserve">016-00-8006 Federal Old-age and Survivors Insurance Trust Fund                                                                                                                  </t>
  </si>
  <si>
    <t xml:space="preserve">016-00-8007 Federal Disability Insurance Trust Fund                                                                                                                             </t>
  </si>
  <si>
    <t xml:space="preserve">581-00-5578 Consumer Financial Civil Penalty Fund                                                                                                                               </t>
  </si>
  <si>
    <t xml:space="preserve">349-30-5511 District of Columbia Federal Pension Fund                                                                                                                           </t>
  </si>
  <si>
    <t xml:space="preserve">356-00-5183 Universal Service Fund                                                                                                                                              </t>
  </si>
  <si>
    <t xml:space="preserve">356-00-5700 Telecommunications Relay Services Fund, Federal Communications Commission                                                                                           </t>
  </si>
  <si>
    <t xml:space="preserve">446-00-8011 Rail Industry Pension Fund                                                                                                                                          </t>
  </si>
  <si>
    <t xml:space="preserve">446-00-8051 Railroad Unemployment Insurance Trust Fund                                                                                                                          </t>
  </si>
  <si>
    <t>1350</t>
  </si>
  <si>
    <t>Southeast Crescent Regional Commission</t>
  </si>
  <si>
    <t xml:space="preserve">574-00-3744 Southeast Crescent Regional Commission                                                                                                                              </t>
  </si>
  <si>
    <t>Grand Total</t>
  </si>
  <si>
    <t>Calfed Bay-Delta Crosscut</t>
  </si>
  <si>
    <t>Year</t>
  </si>
  <si>
    <t>Total</t>
  </si>
  <si>
    <t>Corps of Engineers</t>
  </si>
  <si>
    <t>USDA NRCS</t>
  </si>
  <si>
    <t>NOAA Fisheries (NMFS)</t>
  </si>
  <si>
    <t>Geological Survey</t>
  </si>
  <si>
    <t>Fish and Wildlife Service</t>
  </si>
  <si>
    <t xml:space="preserve">2021 </t>
  </si>
  <si>
    <t xml:space="preserve">2022 </t>
  </si>
  <si>
    <t xml:space="preserve">2023 </t>
  </si>
  <si>
    <t xml:space="preserve">2024 </t>
  </si>
  <si>
    <t>2025 Estimate</t>
  </si>
  <si>
    <t>2026 Estimate</t>
  </si>
  <si>
    <t>---   Enacted   ---</t>
  </si>
  <si>
    <t>Pres Bud</t>
  </si>
  <si>
    <t>FY 2012</t>
  </si>
  <si>
    <t>FY 2013</t>
  </si>
  <si>
    <t>FY 2014</t>
  </si>
  <si>
    <t>FY 2015</t>
  </si>
  <si>
    <t>FY 2016</t>
  </si>
  <si>
    <t>FY 2017</t>
  </si>
  <si>
    <t>FY 2018</t>
  </si>
  <si>
    <t>FY 2019</t>
  </si>
  <si>
    <t>FY 2020</t>
  </si>
  <si>
    <t>FY 2021</t>
  </si>
  <si>
    <t>FY 2022</t>
  </si>
  <si>
    <t>FY 2023</t>
  </si>
  <si>
    <t>FY 2024</t>
  </si>
  <si>
    <t>FY 2025</t>
  </si>
  <si>
    <t>FY 2026</t>
  </si>
  <si>
    <t>Total, All Agencies</t>
  </si>
  <si>
    <t>Renewed Federal Partnership</t>
  </si>
  <si>
    <t>Smarter Water Supply and Use</t>
  </si>
  <si>
    <t>Habitat Restoration</t>
  </si>
  <si>
    <t xml:space="preserve">Drought Floodplain and Management </t>
  </si>
  <si>
    <t>USDA - NRCS</t>
  </si>
  <si>
    <t xml:space="preserve">NOAA Fisheries </t>
  </si>
  <si>
    <t>Fish &amp; Wildlife Service</t>
  </si>
  <si>
    <t>EPA</t>
  </si>
  <si>
    <t>Note:  The Water and Related Resources Account (W&amp;RR) often receives additional funding for on-going work in Congressional appropriations that are above the President's Request, including funds that are subject to WIIN legislation.</t>
  </si>
  <si>
    <t>W&amp;RR</t>
  </si>
  <si>
    <t>Bureau Wide Drought</t>
  </si>
  <si>
    <t>Drought &amp; Floodplain Management</t>
  </si>
  <si>
    <t>California Bay-Delta Restoration, P.L.108-361</t>
  </si>
  <si>
    <t xml:space="preserve">Battle Creek Salmon And Steelhead Restoration Project </t>
  </si>
  <si>
    <t>Program to Meet Standards (PTMS)</t>
  </si>
  <si>
    <t>San Joaquin River Salinity Management</t>
  </si>
  <si>
    <t xml:space="preserve">RF, 3408(h) </t>
  </si>
  <si>
    <t>Land Retirement</t>
  </si>
  <si>
    <t>RF, 3406(d)(5)</t>
  </si>
  <si>
    <t>San Joaquin Basin Action Plan</t>
  </si>
  <si>
    <t>California Bay-Delta Restoration, P.L. 108-361</t>
  </si>
  <si>
    <t>Drainage Management Program</t>
  </si>
  <si>
    <t>Federal Science Task Force Studies</t>
  </si>
  <si>
    <t>CALFED Science Activities (POD)</t>
  </si>
  <si>
    <t>Interagency Ecological Program (IEP)</t>
  </si>
  <si>
    <t>Delta Mendota Canal/Intertie</t>
  </si>
  <si>
    <t>RF</t>
  </si>
  <si>
    <t>Real Time Operations</t>
  </si>
  <si>
    <t>Special Studies</t>
  </si>
  <si>
    <t>Status and Trend Monitoring and Synthesis</t>
  </si>
  <si>
    <t>Intervention</t>
  </si>
  <si>
    <t>Habitat and Facility Improvement</t>
  </si>
  <si>
    <t>South Delta Improvement Plan Coordination</t>
  </si>
  <si>
    <t>Frank's Tract Feasibility Study</t>
  </si>
  <si>
    <t>Yolo Bypass Implementation</t>
  </si>
  <si>
    <t>Tracy (Jones) Pumping Plant Mitigation Program</t>
  </si>
  <si>
    <t>RF, 3406(b)(16)</t>
  </si>
  <si>
    <t>Comp Assess &amp; Monitoring Program</t>
  </si>
  <si>
    <t>San Joaquin River Restoration Program(Discretionary Funding)</t>
  </si>
  <si>
    <t>RF, 3406(c)</t>
  </si>
  <si>
    <t>SJRR Settlement Act, Title X of P.L. 111-11 (Mandatory Funds)</t>
  </si>
  <si>
    <t>Bay-Delta Conservation Plan</t>
  </si>
  <si>
    <t>RF, 3406(b)(13)</t>
  </si>
  <si>
    <t>Spawning Gravel/Riparian Habitat</t>
  </si>
  <si>
    <t>RF, 3406(b)(12)</t>
  </si>
  <si>
    <t>Clear Creek Restoration</t>
  </si>
  <si>
    <t>RF, 3406(b)(2)</t>
  </si>
  <si>
    <t>Dedicated Project Yield</t>
  </si>
  <si>
    <t>RF, 3406(b)(3), 3406(d)(2)</t>
  </si>
  <si>
    <t>Water Acquisition / Conveyance</t>
  </si>
  <si>
    <t>RF, 3406(b)(21)</t>
  </si>
  <si>
    <t>Anadromous Fish Screen Program</t>
  </si>
  <si>
    <t>RF, 3406(b)(1)other</t>
  </si>
  <si>
    <t>Other CVP Impacts</t>
  </si>
  <si>
    <t>RF, 3406(b)(1)</t>
  </si>
  <si>
    <t>Anadromous Fish Restoration Program</t>
  </si>
  <si>
    <t>Suisun Marsh Protection</t>
  </si>
  <si>
    <t>San Luis Lowpoint Feasibility Study</t>
  </si>
  <si>
    <t>Shasta Enlargement</t>
  </si>
  <si>
    <t>Sites Reservoir</t>
  </si>
  <si>
    <t>Upper San Joaquin River Basin Storage Investigation</t>
  </si>
  <si>
    <t>Los Vaqueros Expansion Feasibility Study</t>
  </si>
  <si>
    <t>W&amp;RR,Title XVI, Lower Colorado Region</t>
  </si>
  <si>
    <t xml:space="preserve">Long Beach Area Recycling Project </t>
  </si>
  <si>
    <t>Long Beach Desalination Research and Development Project</t>
  </si>
  <si>
    <t xml:space="preserve">Calleguas Municipal Water District Recycling Project </t>
  </si>
  <si>
    <t>San Diego Area Reclamation Program</t>
  </si>
  <si>
    <t>W&amp;RR,Title XVI, Mid-Pacific Region</t>
  </si>
  <si>
    <t>San Jose Area Water Reclamation and Reuse Program</t>
  </si>
  <si>
    <t>Water Conservation Projects</t>
  </si>
  <si>
    <t>Smarter Water Supply &amp; Use</t>
  </si>
  <si>
    <t>CALFED Program Management, Oversight, and Coordination</t>
  </si>
  <si>
    <t>Renewed Federal State Partnership</t>
  </si>
  <si>
    <t>total</t>
  </si>
  <si>
    <t>sub</t>
  </si>
  <si>
    <t>FY 2022-FY 2024 include IIJA allocations for the projects.</t>
  </si>
  <si>
    <t>FY24 numbers reflect estimated allocations under FY24 annualized CR amount.</t>
  </si>
  <si>
    <t>West Sacramento, CA</t>
  </si>
  <si>
    <t xml:space="preserve">South San Francisco Bay Shoreline, CA (Sunnyvale) </t>
  </si>
  <si>
    <t xml:space="preserve">South San Francisco Bay Shoreline, CA (Palo Alto) </t>
  </si>
  <si>
    <t>South San Francisco Bay Shoreline, CA, Phase I</t>
  </si>
  <si>
    <t>Santa Ana River Basin, CA</t>
  </si>
  <si>
    <t>San Joaquin River Basin, Lower San Joaquin River, CA</t>
  </si>
  <si>
    <t>Sacramento-San Joaquin Delta Island &amp; Levee, CA</t>
  </si>
  <si>
    <t>Sacramento-San Joaquin Comprehensive Basins Study (Central Valley Integrated Flood Management), CA</t>
  </si>
  <si>
    <t>Sacramento River, Yolo Bypass, CA</t>
  </si>
  <si>
    <t>Sacramento River Bank Protection (GRR), CA (Investigations)</t>
  </si>
  <si>
    <t>Sacramento River Bank Protection, CA (Construction)</t>
  </si>
  <si>
    <t>New Melones Lake, CA</t>
  </si>
  <si>
    <t>New Hogan Lake, CA</t>
  </si>
  <si>
    <t>NCS, Lower Cache Creek, Yolo County, Woodland &amp; Vicinity, CA</t>
  </si>
  <si>
    <t>Merced County Streams, CA</t>
  </si>
  <si>
    <t>Lower San Joaquin (Lathrop &amp; Manteca), CA</t>
  </si>
  <si>
    <t>LA County Drainage Area, CA</t>
  </si>
  <si>
    <t>Inspection of Completed Works (ICW), CA</t>
  </si>
  <si>
    <t>Hidden Dam, Hensley Lake, CA</t>
  </si>
  <si>
    <t>Farmington Dam, CA</t>
  </si>
  <si>
    <t>Buchanan Dam - H.V. Eastman, CA</t>
  </si>
  <si>
    <t>Black Butte Lake, CA</t>
  </si>
  <si>
    <t>American River, Common Features, Natomas Basin, CA</t>
  </si>
  <si>
    <t>Yuba River, CA</t>
  </si>
  <si>
    <t>Yuba River Fish Passage (Daguerre Point &amp; Englebright Dams), CA</t>
  </si>
  <si>
    <t>San Pablo Bay Watershed and Suisun Marsh Ecosystem Restoration, CA</t>
  </si>
  <si>
    <t>Hamilton City, CA</t>
  </si>
  <si>
    <t>Prado Dam Ecosystem Restoration and Water Conservation Project</t>
  </si>
  <si>
    <t>CALFED Coordination</t>
  </si>
  <si>
    <t>FY  2012</t>
  </si>
  <si>
    <t>Environmental Quality Incentive Program (EQIP)</t>
  </si>
  <si>
    <t>Floodplain Easement Program (FPE)</t>
  </si>
  <si>
    <t>Cooperative Conservation Partnership Initiative (CCPI)</t>
  </si>
  <si>
    <t>Regional Conservation Partnership Program (RCPP)</t>
  </si>
  <si>
    <t>Wildlife Habitat Incentive Program (WHIP)</t>
  </si>
  <si>
    <t>Agricultural Conservation Easement Program (ACEP)</t>
  </si>
  <si>
    <t>Wetland Reserve Program (WRP)</t>
  </si>
  <si>
    <t>Agricultural Water Enhancement Program (AWEP)</t>
  </si>
  <si>
    <t>test</t>
  </si>
  <si>
    <t>Ecosystem Restoration (Screen E and R)</t>
  </si>
  <si>
    <t xml:space="preserve">Ecosystem Restoration (Program O and C) </t>
  </si>
  <si>
    <t>Oversight and Coordination (Water Operations)</t>
  </si>
  <si>
    <t>Science Program (IEP)</t>
  </si>
  <si>
    <t>Oversight and Coordination (General)</t>
  </si>
  <si>
    <t>Note:  FY 2012 and FY 2013 reflects reprogramming.</t>
  </si>
  <si>
    <t>Core Science Systems</t>
  </si>
  <si>
    <t>Water Resources</t>
  </si>
  <si>
    <t>Natural Hazards</t>
  </si>
  <si>
    <t>Energy, Minerals, and Environmental Health</t>
  </si>
  <si>
    <t>Land Resources</t>
  </si>
  <si>
    <t>Ecosystems</t>
  </si>
  <si>
    <t>Delta Science Program</t>
  </si>
  <si>
    <t>Recovery</t>
  </si>
  <si>
    <t>Environmental Contaminants Program</t>
  </si>
  <si>
    <t>Endangered Species Candidate Conservation</t>
  </si>
  <si>
    <t>Endangered Species Consultation Program</t>
  </si>
  <si>
    <t>Habitat Conservation/Conservation Planning Assistance</t>
  </si>
  <si>
    <t>Aquatic Habitat &amp; Species Conservation - Population Assessment/Coop. Mgmt</t>
  </si>
  <si>
    <t>Aquatic Habitat &amp; Species Conservation - Habitat Assessment and Restoration</t>
  </si>
  <si>
    <t xml:space="preserve">Note: Included above are those categories of funds EPA has traditionally reported in the cross-cut.  For the most part, they do not correspond to items in the IFAP. </t>
  </si>
  <si>
    <t>SF National Estuary Program</t>
  </si>
  <si>
    <t>SF Bay Delta geog progam</t>
  </si>
  <si>
    <t>Clean Water State Revolving Fund*</t>
  </si>
  <si>
    <t>Drinking Water State Revolving Fund*</t>
  </si>
  <si>
    <t>FY 2025 IIJA</t>
  </si>
  <si>
    <t>FY 2024 IIJA</t>
  </si>
  <si>
    <t>FY 2023 IIJA</t>
  </si>
  <si>
    <t>FY 2023 2</t>
  </si>
  <si>
    <t>FY 2022 IIJA</t>
  </si>
  <si>
    <t>FY 2022 1</t>
  </si>
  <si>
    <t>Department and Agency</t>
  </si>
  <si>
    <t>FY 2024 Actual</t>
  </si>
  <si>
    <t>FY 2025
Estimated</t>
  </si>
  <si>
    <t>FY 2026
Estimated</t>
  </si>
  <si>
    <r>
      <t>Department of Energy</t>
    </r>
    <r>
      <rPr>
        <b/>
        <vertAlign val="superscript"/>
        <sz val="12"/>
        <rFont val="Arial"/>
        <family val="2"/>
      </rPr>
      <t xml:space="preserve"> </t>
    </r>
  </si>
  <si>
    <t>Office of Environmental Management</t>
  </si>
  <si>
    <t>Bonneville Power Administration</t>
  </si>
  <si>
    <t>Subtotal, Department of Energy</t>
  </si>
  <si>
    <t>National Institure of Food and Agriculture</t>
  </si>
  <si>
    <t>Subtotal, Department of Agriculture</t>
  </si>
  <si>
    <r>
      <t xml:space="preserve">U.S. Environmental Protection Agency </t>
    </r>
    <r>
      <rPr>
        <b/>
        <vertAlign val="superscript"/>
        <sz val="12"/>
        <rFont val="Arial"/>
        <family val="2"/>
      </rPr>
      <t>1</t>
    </r>
  </si>
  <si>
    <r>
      <t>Department of Commerce</t>
    </r>
    <r>
      <rPr>
        <b/>
        <vertAlign val="superscript"/>
        <sz val="12"/>
        <rFont val="Arial"/>
        <family val="2"/>
      </rPr>
      <t xml:space="preserve"> 2</t>
    </r>
  </si>
  <si>
    <t>TBD</t>
  </si>
  <si>
    <t>Subtotal, Department of Commerce</t>
  </si>
  <si>
    <t xml:space="preserve">Department of the Interior </t>
  </si>
  <si>
    <t>---</t>
  </si>
  <si>
    <t>Subtotal, Department of the Interior</t>
  </si>
  <si>
    <t>U.S. Army Corps of Engineers</t>
  </si>
  <si>
    <t>Total, Columbia River Basin Protection and Restoration Funding</t>
  </si>
  <si>
    <t>Offsetting Collections and Offsetting Receipts, Detail</t>
  </si>
  <si>
    <r>
      <t>Environmental Protection Agency</t>
    </r>
    <r>
      <rPr>
        <b/>
        <vertAlign val="superscript"/>
        <sz val="12"/>
        <rFont val="Arial"/>
        <family val="2"/>
      </rPr>
      <t>2</t>
    </r>
  </si>
  <si>
    <r>
      <t>2009</t>
    </r>
    <r>
      <rPr>
        <vertAlign val="superscript"/>
        <sz val="12"/>
        <rFont val="Arial"/>
        <family val="2"/>
      </rPr>
      <t>1</t>
    </r>
  </si>
  <si>
    <r>
      <rPr>
        <vertAlign val="superscript"/>
        <sz val="12"/>
        <rFont val="Arial"/>
        <family val="2"/>
      </rPr>
      <t>1</t>
    </r>
    <r>
      <rPr>
        <sz val="12"/>
        <rFont val="Arial"/>
        <family val="2"/>
      </rPr>
      <t>The 2009 column includes American Recovery and Reinvestment Act projects and activities.</t>
    </r>
  </si>
  <si>
    <r>
      <t>2</t>
    </r>
    <r>
      <rPr>
        <sz val="12"/>
        <rFont val="Arial"/>
        <family val="2"/>
      </rPr>
      <t>Starting in 2010, the EPA figures include estimated projections of California's total State Revolving Fund (SRF) allocations.  Prior year columns do not.</t>
    </r>
  </si>
  <si>
    <t>CALFED BAY-DELTA CROSSCUT
(in millions of dollars)</t>
  </si>
  <si>
    <t>Columbia River Basin Protection and Restoration Funding</t>
  </si>
  <si>
    <t>Table of Contents</t>
  </si>
  <si>
    <t>Table Number</t>
  </si>
  <si>
    <t xml:space="preserve">Offsetting Collections and Offsetting Receipts </t>
  </si>
  <si>
    <t>4-6</t>
  </si>
  <si>
    <t>6-1</t>
  </si>
  <si>
    <t>6-2</t>
  </si>
  <si>
    <t>6-3</t>
  </si>
  <si>
    <t>Table Title</t>
  </si>
  <si>
    <t>Calfed Bay-Delta Federal Budget Crosscut Report</t>
  </si>
  <si>
    <t>Columbia River Basin Federal Crosscut Report</t>
  </si>
  <si>
    <t>Department/Agency</t>
  </si>
  <si>
    <t>FY 2026 President’s Budget</t>
  </si>
  <si>
    <t>Department of Agriculture:</t>
  </si>
  <si>
    <t xml:space="preserve"> </t>
  </si>
  <si>
    <t>U.S. Forest Service.......................................................................................................................</t>
  </si>
  <si>
    <t>Office of Rural Development.......................................................................................................................</t>
  </si>
  <si>
    <t xml:space="preserve">Total USDA................................................................................................................................ </t>
  </si>
  <si>
    <t xml:space="preserve">Court Services and Offender Supervision Agency for D.C. ....................................................... </t>
  </si>
  <si>
    <t>Department of Defense:</t>
  </si>
  <si>
    <t>Defense Security  Cooperation Agency………………………………………………………......................</t>
  </si>
  <si>
    <t>Drug Interdiction and  Counterdrug Activities  (incl. OPTEMPO)........................................</t>
  </si>
  <si>
    <t xml:space="preserve">Defense Health Program............................................................................................................. </t>
  </si>
  <si>
    <t xml:space="preserve">Total DOD................................................................................................................................ </t>
  </si>
  <si>
    <t xml:space="preserve">Administration for a Healthy America...................................................................................  </t>
  </si>
  <si>
    <t xml:space="preserve">Administration for Children and Families...................................................................................  </t>
  </si>
  <si>
    <t>Centers for Medicare and Medicaid Services............................................................................</t>
  </si>
  <si>
    <t>Food and Drug Administration………………...............................................................................</t>
  </si>
  <si>
    <t xml:space="preserve">Indian Health Service...................................................................................................................  </t>
  </si>
  <si>
    <t xml:space="preserve">Total HHS.................................................................................................................................  </t>
  </si>
  <si>
    <t xml:space="preserve">Customs and Border Protection...................................................................................................  </t>
  </si>
  <si>
    <t>Federal Emergency Management Agency...................................................................................</t>
  </si>
  <si>
    <t>Federal Law Enforcement Training Center..................................................................................</t>
  </si>
  <si>
    <t>Immigration and Customs Enforcement......................................................................................</t>
  </si>
  <si>
    <t>Science and Technology Directorate......................................................................................</t>
  </si>
  <si>
    <t>U.S. Coast Guard..........................................................................................................................</t>
  </si>
  <si>
    <t xml:space="preserve">Total DHS.................................................................................................................................  </t>
  </si>
  <si>
    <t>Department of the Interior:</t>
  </si>
  <si>
    <t xml:space="preserve">Bureau of Indian Affairs...............................................................................................................  </t>
  </si>
  <si>
    <t xml:space="preserve">Bureau of Land Management...................................................................................................... </t>
  </si>
  <si>
    <t xml:space="preserve">National Park Service................................................................................................................... </t>
  </si>
  <si>
    <t xml:space="preserve">Total DOI.................................................................................................................................  </t>
  </si>
  <si>
    <t>Department of Justice:</t>
  </si>
  <si>
    <t xml:space="preserve">Assets Forfeiture Program................................................................................................................. </t>
  </si>
  <si>
    <t>Bureau of Alcohol, Tobacco, Firearms and Explosives........................................................................................................................</t>
  </si>
  <si>
    <t>Bureau of Prisons........................................................................................................................</t>
  </si>
  <si>
    <t xml:space="preserve">Criminal Division.......................................................................................................................... </t>
  </si>
  <si>
    <t>Drug Enforcement Administration…………………...............................................................</t>
  </si>
  <si>
    <t>Federal Bureau of Investigation………………...........................................................................</t>
  </si>
  <si>
    <t xml:space="preserve">Office of Justice Programs..........................................................................................................  </t>
  </si>
  <si>
    <t xml:space="preserve">U.S. Attorneys.............................................................................................................................. </t>
  </si>
  <si>
    <t>U.S. Marshals Service..................................................................................................</t>
  </si>
  <si>
    <t xml:space="preserve">Total DOJ.................................................................................................................................  </t>
  </si>
  <si>
    <t>Department of Labor:</t>
  </si>
  <si>
    <t xml:space="preserve">Office of Inspector General.............................................................................................. </t>
  </si>
  <si>
    <t>Office of Workers' Compensation Programs.................................................................................. </t>
  </si>
  <si>
    <t xml:space="preserve">Total DOL.................................................................................................................................  </t>
  </si>
  <si>
    <t>Office of National Drug Control Policy:</t>
  </si>
  <si>
    <t>Salaries and Expenses..................................................................................................................................</t>
  </si>
  <si>
    <t xml:space="preserve">Total ONDCP...........................................................................................................................  </t>
  </si>
  <si>
    <t>Department of State:</t>
  </si>
  <si>
    <t xml:space="preserve">Bureau of International Narcotics and Law Enforcement Affairs...............................................  </t>
  </si>
  <si>
    <t xml:space="preserve">Total DOS................................................................................................................................ </t>
  </si>
  <si>
    <t>Department of the Transportation:</t>
  </si>
  <si>
    <t xml:space="preserve">Federal Aviation Administration.................................................................................................. </t>
  </si>
  <si>
    <t xml:space="preserve">National Highway Traffic Safety Administration......................................................................... </t>
  </si>
  <si>
    <t xml:space="preserve">Total Transportation................................................................................................................................. </t>
  </si>
  <si>
    <t>Department of the Treasury:</t>
  </si>
  <si>
    <t xml:space="preserve">Financial Crimes Enforcement Network................................................................................................................................ </t>
  </si>
  <si>
    <t xml:space="preserve">Internal Revenue Service................................................................................................................................ </t>
  </si>
  <si>
    <t xml:space="preserve">Office of Foreign Assets Control................................................................................................................................ </t>
  </si>
  <si>
    <t xml:space="preserve">Total Treasury................................................................................................................................. </t>
  </si>
  <si>
    <t>Department of Veterans Affairs:</t>
  </si>
  <si>
    <t>Veterans Health Administration..................................................................................................</t>
  </si>
  <si>
    <t xml:space="preserve">US Postal Inspection Service……………………............…………........................................................ </t>
  </si>
  <si>
    <t>Department of Homeland Security:</t>
  </si>
  <si>
    <t xml:space="preserve">EPA funding for the Columbia River Basin in FY 2026 is still being finalized. </t>
  </si>
  <si>
    <t xml:space="preserve">NOAA funding for the Columbia River Basin in FY 2024 and 2025 is still being finalized. </t>
  </si>
  <si>
    <t>FY 2026 Additional Crosscut Tables</t>
  </si>
  <si>
    <t>(In Millions of Dollars)</t>
  </si>
  <si>
    <t>Note: Starting in 2022, totals may include funding from the Infrastructure Investment and Jobs Act.</t>
  </si>
  <si>
    <r>
      <t xml:space="preserve">Interim Federal Action Plan (IFAP) 
Functional Areas / </t>
    </r>
    <r>
      <rPr>
        <b/>
        <i/>
        <sz val="12"/>
        <color indexed="8"/>
        <rFont val="Arial"/>
        <family val="2"/>
      </rPr>
      <t>Programs and Projects</t>
    </r>
  </si>
  <si>
    <r>
      <t>W&amp;RR</t>
    </r>
    <r>
      <rPr>
        <i/>
        <vertAlign val="superscript"/>
        <sz val="12"/>
        <rFont val="Arial"/>
        <family val="2"/>
      </rPr>
      <t>1</t>
    </r>
  </si>
  <si>
    <r>
      <t>Address Degraded Bay-Delta Ecosystem</t>
    </r>
    <r>
      <rPr>
        <b/>
        <vertAlign val="superscript"/>
        <sz val="12"/>
        <rFont val="Arial"/>
        <family val="2"/>
      </rPr>
      <t>2</t>
    </r>
  </si>
  <si>
    <r>
      <t>Red Bluff Diversion Dam, Fish Passage</t>
    </r>
    <r>
      <rPr>
        <vertAlign val="superscript"/>
        <sz val="12"/>
        <rFont val="Arial"/>
        <family val="2"/>
      </rPr>
      <t>3</t>
    </r>
  </si>
  <si>
    <r>
      <t>San Joaquin River Restoration Program (SJRRP)/San Joaquin River Basin Study</t>
    </r>
    <r>
      <rPr>
        <vertAlign val="superscript"/>
        <sz val="12"/>
        <rFont val="Arial"/>
        <family val="2"/>
      </rPr>
      <t>3</t>
    </r>
  </si>
  <si>
    <t>FY 2017 4/</t>
  </si>
  <si>
    <r>
      <t xml:space="preserve">Bureau of Reclamation Bay-Delta Totals
Fiscal Years 2012 through 2025
</t>
    </r>
    <r>
      <rPr>
        <b/>
        <sz val="11"/>
        <rFont val="Arial"/>
        <family val="2"/>
      </rPr>
      <t>(In Millions of Dollars)</t>
    </r>
  </si>
  <si>
    <t xml:space="preserve">Additional agency notes: Only a portion of some projects (O&amp;M) are applicable to the efforts in the Bay Delta IFAP, which is explained in the project descriptions.  </t>
  </si>
  <si>
    <r>
      <t xml:space="preserve">U.S. Army Corps of Engineers Bay-Delta Totals
Fiscal Years 2012 - 2025
</t>
    </r>
    <r>
      <rPr>
        <b/>
        <sz val="11"/>
        <rFont val="Arial"/>
        <family val="2"/>
      </rPr>
      <t>(In Millions of Dollars)</t>
    </r>
  </si>
  <si>
    <r>
      <t xml:space="preserve">USDA Natural Resources Conservation Service Bay-Delta Totals
Fiscal Years 2012 through 2025
</t>
    </r>
    <r>
      <rPr>
        <b/>
        <sz val="11"/>
        <color theme="1"/>
        <rFont val="Arial"/>
        <family val="2"/>
      </rPr>
      <t>(In Millions of Dollars)</t>
    </r>
  </si>
  <si>
    <r>
      <t xml:space="preserve">NOAA Fisheries Bay-Delta Totals
Fiscal Years 2012 through 2025
</t>
    </r>
    <r>
      <rPr>
        <b/>
        <sz val="11"/>
        <color indexed="8"/>
        <rFont val="Arial"/>
        <family val="2"/>
      </rPr>
      <t>(In Millions of Dollars)</t>
    </r>
  </si>
  <si>
    <r>
      <t xml:space="preserve">U. S. Geological Survey Bay-Delta Totals
Fiscal Years 2012 through 2025
</t>
    </r>
    <r>
      <rPr>
        <b/>
        <sz val="11"/>
        <color theme="1"/>
        <rFont val="Arial"/>
        <family val="2"/>
      </rPr>
      <t>(In Millions of Dollars)</t>
    </r>
  </si>
  <si>
    <r>
      <t xml:space="preserve">   </t>
    </r>
    <r>
      <rPr>
        <b/>
        <i/>
        <sz val="12"/>
        <color indexed="8"/>
        <rFont val="Arial"/>
        <family val="2"/>
      </rPr>
      <t>Conservation and Restoration</t>
    </r>
  </si>
  <si>
    <r>
      <t xml:space="preserve">   </t>
    </r>
    <r>
      <rPr>
        <b/>
        <i/>
        <sz val="12"/>
        <color indexed="8"/>
        <rFont val="Arial"/>
        <family val="2"/>
      </rPr>
      <t>Planning and Consultation</t>
    </r>
  </si>
  <si>
    <r>
      <t xml:space="preserve">Fish and Wildlife Service Bay-Delta Totals
Fiscal Years 2012 through 2025
</t>
    </r>
    <r>
      <rPr>
        <b/>
        <sz val="11"/>
        <color indexed="8"/>
        <rFont val="Arial"/>
        <family val="2"/>
      </rPr>
      <t>(In Millions of Dollars)</t>
    </r>
  </si>
  <si>
    <r>
      <t xml:space="preserve">*SRF figures a projection of estimated distribution of California's total allocation based on land area in the Bay-Delta watershed. </t>
    </r>
    <r>
      <rPr>
        <sz val="12"/>
        <color rgb="FFFF0000"/>
        <rFont val="Arial Narrow"/>
        <family val="2"/>
      </rPr>
      <t xml:space="preserve">DWSRF numbers for 2023 and 2024 are TBD because we are waiting for approval of our drinking water needs survey that will change the allocation formula for DWSRF. </t>
    </r>
  </si>
  <si>
    <r>
      <t xml:space="preserve">Environmental Protection Agency Bay-Delta Totals
Fiscal Years 2012 through 2025
</t>
    </r>
    <r>
      <rPr>
        <b/>
        <sz val="11"/>
        <color theme="1"/>
        <rFont val="Arial"/>
        <family val="2"/>
      </rPr>
      <t>(In Millions of Dollars)</t>
    </r>
  </si>
  <si>
    <t xml:space="preserve">Appalachian Regional Commission*………………………………………………………......................................................... </t>
  </si>
  <si>
    <t>Department of Health and Human Services:**</t>
  </si>
  <si>
    <t>*Appalachian Regional Commission’s 2026 drug control activities are funded by the commission’s 2026 Infrastructure Investment and Jobs Act advance appropriation.
**Estimated Drug Control Funding for HHS was not available at the time of publication of this chapter. ONDCP will publish an updated table at a later date.</t>
  </si>
  <si>
    <r>
      <t xml:space="preserve">Drug Control Funding
FY 2026
</t>
    </r>
    <r>
      <rPr>
        <sz val="12"/>
        <rFont val="Arial"/>
        <family val="2"/>
      </rPr>
      <t>(In Millions of Dollars)</t>
    </r>
  </si>
  <si>
    <r>
      <t>Total Federal Drug Budget</t>
    </r>
    <r>
      <rPr>
        <sz val="12"/>
        <rFont val="Arial"/>
        <family val="2"/>
      </rPr>
      <t>...........................................................................................................</t>
    </r>
  </si>
  <si>
    <t>Federal Drug Control Funding Table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</si>
</sst>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4">
    <numFmt numFmtId="8" formatCode="&quot;$&quot;#,##0.00_);[Red]\(&quot;$&quot;#,##0.00\)"/>
    <numFmt numFmtId="43" formatCode="_(* #,##0.00_);_(* \(#,##0.00\);_(* &quot;-&quot;??_);_(@_)"/>
    <numFmt numFmtId="164" formatCode="0.0"/>
    <numFmt numFmtId="165" formatCode="&quot;$&quot;#,##0.000"/>
    <numFmt numFmtId="166" formatCode="&quot;$&quot;#,##0.0"/>
    <numFmt numFmtId="167" formatCode="0.000"/>
    <numFmt numFmtId="168" formatCode="#,##0.0"/>
    <numFmt numFmtId="169" formatCode="#,##0.000"/>
    <numFmt numFmtId="170" formatCode="&quot;$&quot;#,##0.000_);[Red]\(&quot;$&quot;#,##0.000\)"/>
    <numFmt numFmtId="172" formatCode="@*._)"/>
    <numFmt numFmtId="173" formatCode="_(* #,##0_);_(* \(#,##0\);_(* &quot;-&quot;??_);_(@_)"/>
    <numFmt numFmtId="174" formatCode="@*."/>
    <numFmt numFmtId="175" formatCode="_(* #,##0.0_);_(* \(#,##0.0\);_(* &quot;-&quot;??_);_(@_)"/>
    <numFmt numFmtId="176" formatCode="&quot;$&quot;#,##0.00"/>
  </numFmts>
  <fonts count="4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4"/>
      <name val="Calibri"/>
      <family val="2"/>
      <scheme val="minor"/>
    </font>
    <font>
      <b/>
      <sz val="11"/>
      <color theme="4"/>
      <name val="Calibri"/>
      <family val="2"/>
      <scheme val="minor"/>
    </font>
    <font>
      <sz val="10"/>
      <name val="Arial"/>
      <family val="2"/>
    </font>
    <font>
      <sz val="10"/>
      <name val="Arial"/>
    </font>
    <font>
      <vertAlign val="superscript"/>
      <sz val="10"/>
      <name val="Arial Narrow"/>
      <family val="2"/>
    </font>
    <font>
      <sz val="10"/>
      <name val="Times New Roman"/>
      <family val="1"/>
    </font>
    <font>
      <b/>
      <sz val="12"/>
      <name val="Arial"/>
      <family val="2"/>
    </font>
    <font>
      <i/>
      <sz val="10"/>
      <name val="Times New Roman"/>
      <family val="1"/>
    </font>
    <font>
      <i/>
      <vertAlign val="superscript"/>
      <sz val="16"/>
      <name val="Times New Roman"/>
      <family val="1"/>
    </font>
    <font>
      <b/>
      <sz val="11"/>
      <name val="Arial"/>
      <family val="2"/>
    </font>
    <font>
      <i/>
      <sz val="10"/>
      <name val="Arial"/>
      <family val="2"/>
    </font>
    <font>
      <sz val="10"/>
      <color indexed="8"/>
      <name val="Arial"/>
      <family val="2"/>
    </font>
    <font>
      <b/>
      <sz val="14"/>
      <name val="Arial"/>
      <family val="2"/>
    </font>
    <font>
      <sz val="11"/>
      <color theme="1"/>
      <name val="Aharoni"/>
    </font>
    <font>
      <b/>
      <sz val="11"/>
      <color theme="1"/>
      <name val="Arial"/>
      <family val="2"/>
    </font>
    <font>
      <b/>
      <sz val="14"/>
      <color theme="1"/>
      <name val="Arial"/>
      <family val="2"/>
    </font>
    <font>
      <sz val="10"/>
      <color theme="0"/>
      <name val="Arial"/>
      <family val="2"/>
    </font>
    <font>
      <b/>
      <sz val="11"/>
      <color indexed="8"/>
      <name val="Arial"/>
      <family val="2"/>
    </font>
    <font>
      <b/>
      <sz val="14"/>
      <color indexed="8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sz val="12"/>
      <name val="Arial"/>
      <family val="2"/>
    </font>
    <font>
      <b/>
      <vertAlign val="superscript"/>
      <sz val="12"/>
      <name val="Arial"/>
      <family val="2"/>
    </font>
    <font>
      <vertAlign val="superscript"/>
      <sz val="12"/>
      <name val="Arial"/>
      <family val="2"/>
    </font>
    <font>
      <b/>
      <sz val="12"/>
      <color rgb="FFFF0000"/>
      <name val="Arial"/>
      <family val="2"/>
    </font>
    <font>
      <i/>
      <sz val="12"/>
      <name val="Arial"/>
      <family val="2"/>
    </font>
    <font>
      <sz val="14"/>
      <color indexed="8"/>
      <name val="Arial"/>
      <family val="2"/>
    </font>
    <font>
      <sz val="12"/>
      <color indexed="8"/>
      <name val="Arial"/>
      <family val="2"/>
    </font>
    <font>
      <u/>
      <sz val="11"/>
      <color theme="10"/>
      <name val="Calibri"/>
      <family val="2"/>
      <scheme val="minor"/>
    </font>
    <font>
      <b/>
      <sz val="12"/>
      <color indexed="8"/>
      <name val="Arial"/>
      <family val="2"/>
    </font>
    <font>
      <u/>
      <sz val="12"/>
      <color theme="10"/>
      <name val="Arial"/>
      <family val="2"/>
    </font>
    <font>
      <sz val="8"/>
      <name val="Calibri"/>
      <family val="2"/>
      <scheme val="minor"/>
    </font>
    <font>
      <sz val="12"/>
      <color rgb="FFFF0000"/>
      <name val="Arial"/>
      <family val="2"/>
    </font>
    <font>
      <sz val="11"/>
      <name val="Calibri"/>
      <family val="2"/>
      <scheme val="minor"/>
    </font>
    <font>
      <b/>
      <i/>
      <sz val="12"/>
      <color indexed="8"/>
      <name val="Arial"/>
      <family val="2"/>
    </font>
    <font>
      <i/>
      <vertAlign val="superscript"/>
      <sz val="12"/>
      <name val="Arial"/>
      <family val="2"/>
    </font>
    <font>
      <b/>
      <i/>
      <sz val="12"/>
      <name val="Arial"/>
      <family val="2"/>
    </font>
    <font>
      <i/>
      <sz val="12"/>
      <color theme="1"/>
      <name val="Arial"/>
      <family val="2"/>
    </font>
    <font>
      <sz val="12"/>
      <name val="Arial Narrow"/>
      <family val="2"/>
    </font>
    <font>
      <i/>
      <sz val="12"/>
      <color indexed="8"/>
      <name val="Arial"/>
      <family val="2"/>
    </font>
    <font>
      <sz val="12"/>
      <color rgb="FFFF0000"/>
      <name val="Arial Narrow"/>
      <family val="2"/>
    </font>
    <font>
      <b/>
      <sz val="8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6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theme="1"/>
      </left>
      <right/>
      <top style="thin">
        <color indexed="64"/>
      </top>
      <bottom style="medium">
        <color indexed="64"/>
      </bottom>
      <diagonal/>
    </border>
    <border>
      <left/>
      <right style="thin">
        <color theme="1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theme="1"/>
      </right>
      <top/>
      <bottom/>
      <diagonal/>
    </border>
    <border>
      <left style="thin">
        <color theme="1"/>
      </left>
      <right/>
      <top/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7">
    <xf numFmtId="0" fontId="0" fillId="0" borderId="0"/>
    <xf numFmtId="43" fontId="1" fillId="0" borderId="0" applyFont="0" applyFill="0" applyBorder="0" applyAlignment="0" applyProtection="0"/>
    <xf numFmtId="0" fontId="7" fillId="0" borderId="0"/>
    <xf numFmtId="0" fontId="8" fillId="0" borderId="0"/>
    <xf numFmtId="0" fontId="7" fillId="0" borderId="0"/>
    <xf numFmtId="0" fontId="16" fillId="0" borderId="0">
      <alignment wrapText="1"/>
    </xf>
    <xf numFmtId="0" fontId="33" fillId="0" borderId="0" applyNumberFormat="0" applyFill="0" applyBorder="0" applyAlignment="0" applyProtection="0"/>
  </cellStyleXfs>
  <cellXfs count="485">
    <xf numFmtId="0" fontId="0" fillId="0" borderId="0" xfId="0"/>
    <xf numFmtId="0" fontId="2" fillId="0" borderId="0" xfId="0" applyFont="1" applyAlignment="1">
      <alignment horizontal="center"/>
    </xf>
    <xf numFmtId="0" fontId="4" fillId="0" borderId="0" xfId="0" applyFont="1"/>
    <xf numFmtId="0" fontId="6" fillId="0" borderId="0" xfId="0" applyFont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wrapText="1"/>
    </xf>
    <xf numFmtId="0" fontId="3" fillId="0" borderId="1" xfId="0" applyFont="1" applyBorder="1"/>
    <xf numFmtId="0" fontId="4" fillId="0" borderId="0" xfId="0" applyFont="1" applyAlignment="1">
      <alignment horizontal="center"/>
    </xf>
    <xf numFmtId="0" fontId="4" fillId="0" borderId="0" xfId="0" applyFont="1" applyAlignment="1">
      <alignment horizontal="right" indent="1"/>
    </xf>
    <xf numFmtId="3" fontId="4" fillId="0" borderId="0" xfId="0" applyNumberFormat="1" applyFont="1"/>
    <xf numFmtId="0" fontId="8" fillId="0" borderId="0" xfId="3"/>
    <xf numFmtId="0" fontId="7" fillId="0" borderId="0" xfId="2"/>
    <xf numFmtId="0" fontId="10" fillId="0" borderId="0" xfId="3" applyFont="1" applyAlignment="1">
      <alignment horizontal="right"/>
    </xf>
    <xf numFmtId="0" fontId="7" fillId="0" borderId="0" xfId="2" applyProtection="1">
      <protection locked="0"/>
    </xf>
    <xf numFmtId="0" fontId="8" fillId="0" borderId="0" xfId="3" applyProtection="1">
      <protection locked="0"/>
    </xf>
    <xf numFmtId="169" fontId="7" fillId="0" borderId="0" xfId="2" applyNumberFormat="1" applyProtection="1">
      <protection locked="0"/>
    </xf>
    <xf numFmtId="0" fontId="7" fillId="0" borderId="0" xfId="2" applyAlignment="1" applyProtection="1">
      <alignment wrapText="1"/>
      <protection locked="0"/>
    </xf>
    <xf numFmtId="0" fontId="7" fillId="0" borderId="0" xfId="4" applyProtection="1">
      <protection locked="0"/>
    </xf>
    <xf numFmtId="0" fontId="7" fillId="0" borderId="33" xfId="4" applyBorder="1" applyProtection="1">
      <protection locked="0"/>
    </xf>
    <xf numFmtId="0" fontId="7" fillId="0" borderId="0" xfId="4" applyAlignment="1" applyProtection="1">
      <alignment wrapText="1"/>
      <protection locked="0"/>
    </xf>
    <xf numFmtId="0" fontId="21" fillId="0" borderId="0" xfId="4" applyFont="1" applyAlignment="1" applyProtection="1">
      <alignment wrapText="1"/>
      <protection locked="0"/>
    </xf>
    <xf numFmtId="165" fontId="7" fillId="0" borderId="0" xfId="4" applyNumberFormat="1" applyProtection="1">
      <protection locked="0"/>
    </xf>
    <xf numFmtId="0" fontId="15" fillId="0" borderId="0" xfId="3" applyFont="1" applyProtection="1">
      <protection locked="0"/>
    </xf>
    <xf numFmtId="0" fontId="25" fillId="0" borderId="0" xfId="0" applyFont="1"/>
    <xf numFmtId="0" fontId="11" fillId="0" borderId="1" xfId="0" applyFont="1" applyBorder="1" applyAlignment="1">
      <alignment horizontal="center" wrapText="1"/>
    </xf>
    <xf numFmtId="0" fontId="11" fillId="0" borderId="0" xfId="0" applyFont="1" applyAlignment="1">
      <alignment horizontal="center" wrapText="1"/>
    </xf>
    <xf numFmtId="0" fontId="11" fillId="0" borderId="0" xfId="0" applyFont="1"/>
    <xf numFmtId="0" fontId="11" fillId="0" borderId="1" xfId="0" applyFont="1" applyBorder="1"/>
    <xf numFmtId="1" fontId="26" fillId="0" borderId="1" xfId="0" applyNumberFormat="1" applyFont="1" applyBorder="1"/>
    <xf numFmtId="0" fontId="26" fillId="0" borderId="0" xfId="0" applyFont="1"/>
    <xf numFmtId="172" fontId="11" fillId="0" borderId="0" xfId="0" applyNumberFormat="1" applyFont="1"/>
    <xf numFmtId="1" fontId="11" fillId="0" borderId="0" xfId="0" applyNumberFormat="1" applyFont="1"/>
    <xf numFmtId="173" fontId="26" fillId="0" borderId="0" xfId="1" applyNumberFormat="1" applyFont="1" applyFill="1" applyBorder="1"/>
    <xf numFmtId="172" fontId="26" fillId="0" borderId="0" xfId="0" applyNumberFormat="1" applyFont="1" applyAlignment="1">
      <alignment horizontal="left"/>
    </xf>
    <xf numFmtId="0" fontId="11" fillId="0" borderId="6" xfId="0" applyFont="1" applyBorder="1"/>
    <xf numFmtId="173" fontId="11" fillId="0" borderId="6" xfId="1" applyNumberFormat="1" applyFont="1" applyFill="1" applyBorder="1"/>
    <xf numFmtId="174" fontId="11" fillId="0" borderId="0" xfId="0" applyNumberFormat="1" applyFont="1" applyAlignment="1">
      <alignment horizontal="center"/>
    </xf>
    <xf numFmtId="173" fontId="11" fillId="0" borderId="0" xfId="1" applyNumberFormat="1" applyFont="1" applyFill="1" applyBorder="1"/>
    <xf numFmtId="1" fontId="26" fillId="0" borderId="0" xfId="0" applyNumberFormat="1" applyFont="1"/>
    <xf numFmtId="1" fontId="11" fillId="0" borderId="54" xfId="1" applyNumberFormat="1" applyFont="1" applyFill="1" applyBorder="1" applyAlignment="1">
      <alignment horizontal="right"/>
    </xf>
    <xf numFmtId="0" fontId="26" fillId="0" borderId="0" xfId="3" applyFont="1"/>
    <xf numFmtId="0" fontId="26" fillId="0" borderId="0" xfId="2" applyFont="1"/>
    <xf numFmtId="0" fontId="11" fillId="0" borderId="2" xfId="2" applyFont="1" applyBorder="1" applyAlignment="1">
      <alignment horizontal="center" vertical="center"/>
    </xf>
    <xf numFmtId="0" fontId="11" fillId="0" borderId="2" xfId="2" applyFont="1" applyBorder="1" applyAlignment="1">
      <alignment horizontal="center" vertical="center" wrapText="1"/>
    </xf>
    <xf numFmtId="49" fontId="26" fillId="0" borderId="3" xfId="2" applyNumberFormat="1" applyFont="1" applyBorder="1"/>
    <xf numFmtId="164" fontId="26" fillId="0" borderId="3" xfId="2" applyNumberFormat="1" applyFont="1" applyBorder="1"/>
    <xf numFmtId="49" fontId="26" fillId="0" borderId="4" xfId="2" applyNumberFormat="1" applyFont="1" applyBorder="1"/>
    <xf numFmtId="164" fontId="26" fillId="0" borderId="4" xfId="2" applyNumberFormat="1" applyFont="1" applyBorder="1"/>
    <xf numFmtId="164" fontId="26" fillId="0" borderId="5" xfId="2" applyNumberFormat="1" applyFont="1" applyBorder="1"/>
    <xf numFmtId="49" fontId="26" fillId="0" borderId="5" xfId="2" applyNumberFormat="1" applyFont="1" applyBorder="1"/>
    <xf numFmtId="49" fontId="26" fillId="0" borderId="0" xfId="2" applyNumberFormat="1" applyFont="1"/>
    <xf numFmtId="164" fontId="26" fillId="0" borderId="0" xfId="2" applyNumberFormat="1" applyFont="1"/>
    <xf numFmtId="0" fontId="24" fillId="0" borderId="11" xfId="3" applyFont="1" applyBorder="1" applyAlignment="1">
      <alignment horizontal="center"/>
    </xf>
    <xf numFmtId="0" fontId="26" fillId="0" borderId="14" xfId="3" applyFont="1" applyBorder="1"/>
    <xf numFmtId="2" fontId="11" fillId="0" borderId="15" xfId="3" applyNumberFormat="1" applyFont="1" applyBorder="1" applyAlignment="1">
      <alignment horizontal="right"/>
    </xf>
    <xf numFmtId="0" fontId="30" fillId="0" borderId="7" xfId="3" applyFont="1" applyBorder="1"/>
    <xf numFmtId="2" fontId="26" fillId="0" borderId="13" xfId="3" applyNumberFormat="1" applyFont="1" applyBorder="1" applyAlignment="1">
      <alignment horizontal="right"/>
    </xf>
    <xf numFmtId="2" fontId="30" fillId="0" borderId="13" xfId="3" applyNumberFormat="1" applyFont="1" applyBorder="1" applyAlignment="1">
      <alignment horizontal="right"/>
    </xf>
    <xf numFmtId="0" fontId="26" fillId="0" borderId="14" xfId="3" applyFont="1" applyBorder="1" applyAlignment="1">
      <alignment wrapText="1" shrinkToFit="1"/>
    </xf>
    <xf numFmtId="0" fontId="26" fillId="0" borderId="15" xfId="3" applyFont="1" applyBorder="1" applyAlignment="1">
      <alignment wrapText="1" shrinkToFit="1"/>
    </xf>
    <xf numFmtId="2" fontId="30" fillId="0" borderId="16" xfId="3" applyNumberFormat="1" applyFont="1" applyBorder="1" applyAlignment="1">
      <alignment horizontal="right"/>
    </xf>
    <xf numFmtId="0" fontId="30" fillId="0" borderId="12" xfId="3" applyFont="1" applyBorder="1"/>
    <xf numFmtId="2" fontId="30" fillId="0" borderId="17" xfId="3" applyNumberFormat="1" applyFont="1" applyBorder="1" applyAlignment="1">
      <alignment horizontal="right"/>
    </xf>
    <xf numFmtId="0" fontId="26" fillId="0" borderId="0" xfId="3" applyFont="1" applyAlignment="1">
      <alignment horizontal="right"/>
    </xf>
    <xf numFmtId="0" fontId="16" fillId="0" borderId="0" xfId="5">
      <alignment wrapText="1"/>
    </xf>
    <xf numFmtId="0" fontId="32" fillId="0" borderId="0" xfId="5" applyFont="1" applyAlignment="1">
      <alignment horizontal="center"/>
    </xf>
    <xf numFmtId="0" fontId="7" fillId="0" borderId="0" xfId="5" applyFont="1" applyAlignment="1">
      <alignment vertical="top" wrapText="1"/>
    </xf>
    <xf numFmtId="0" fontId="16" fillId="0" borderId="0" xfId="5" applyAlignment="1">
      <alignment horizontal="center"/>
    </xf>
    <xf numFmtId="0" fontId="34" fillId="0" borderId="0" xfId="5" applyFont="1" applyAlignment="1">
      <alignment horizontal="center"/>
    </xf>
    <xf numFmtId="0" fontId="32" fillId="0" borderId="0" xfId="5" applyFont="1">
      <alignment wrapText="1"/>
    </xf>
    <xf numFmtId="0" fontId="26" fillId="0" borderId="0" xfId="5" applyFont="1" applyAlignment="1">
      <alignment horizontal="left" wrapText="1"/>
    </xf>
    <xf numFmtId="49" fontId="35" fillId="0" borderId="0" xfId="6" applyNumberFormat="1" applyFont="1" applyAlignment="1">
      <alignment horizontal="center"/>
    </xf>
    <xf numFmtId="0" fontId="26" fillId="0" borderId="0" xfId="5" applyFont="1" applyAlignment="1">
      <alignment horizontal="left"/>
    </xf>
    <xf numFmtId="0" fontId="7" fillId="0" borderId="0" xfId="2" applyBorder="1" applyProtection="1">
      <protection locked="0"/>
    </xf>
    <xf numFmtId="0" fontId="7" fillId="0" borderId="0" xfId="4" applyBorder="1" applyProtection="1">
      <protection locked="0"/>
    </xf>
    <xf numFmtId="0" fontId="8" fillId="0" borderId="0" xfId="3" applyBorder="1" applyProtection="1">
      <protection locked="0"/>
    </xf>
    <xf numFmtId="0" fontId="16" fillId="0" borderId="0" xfId="5">
      <alignment wrapText="1"/>
    </xf>
    <xf numFmtId="0" fontId="32" fillId="0" borderId="0" xfId="5" applyFont="1" applyAlignment="1">
      <alignment horizontal="center"/>
    </xf>
    <xf numFmtId="0" fontId="36" fillId="0" borderId="0" xfId="0" applyFont="1"/>
    <xf numFmtId="0" fontId="36" fillId="4" borderId="0" xfId="0" applyFont="1" applyFill="1"/>
    <xf numFmtId="49" fontId="26" fillId="4" borderId="7" xfId="0" applyNumberFormat="1" applyFont="1" applyFill="1" applyBorder="1" applyAlignment="1">
      <alignment horizontal="left" indent="1"/>
    </xf>
    <xf numFmtId="0" fontId="37" fillId="0" borderId="0" xfId="0" applyFont="1"/>
    <xf numFmtId="0" fontId="11" fillId="0" borderId="0" xfId="0" applyFont="1" applyAlignment="1">
      <alignment horizontal="center"/>
    </xf>
    <xf numFmtId="173" fontId="26" fillId="0" borderId="0" xfId="1" applyNumberFormat="1" applyFont="1"/>
    <xf numFmtId="0" fontId="26" fillId="0" borderId="1" xfId="0" applyFont="1" applyBorder="1"/>
    <xf numFmtId="43" fontId="26" fillId="0" borderId="1" xfId="0" quotePrefix="1" applyNumberFormat="1" applyFont="1" applyBorder="1" applyAlignment="1">
      <alignment horizontal="right"/>
    </xf>
    <xf numFmtId="173" fontId="11" fillId="0" borderId="0" xfId="1" applyNumberFormat="1" applyFont="1" applyAlignment="1">
      <alignment horizontal="right"/>
    </xf>
    <xf numFmtId="175" fontId="26" fillId="0" borderId="1" xfId="1" applyNumberFormat="1" applyFont="1" applyBorder="1"/>
    <xf numFmtId="173" fontId="11" fillId="0" borderId="0" xfId="1" applyNumberFormat="1" applyFont="1"/>
    <xf numFmtId="0" fontId="28" fillId="0" borderId="0" xfId="0" applyFont="1" applyAlignment="1">
      <alignment horizontal="left" vertical="top"/>
    </xf>
    <xf numFmtId="0" fontId="31" fillId="0" borderId="0" xfId="5" applyFont="1" applyAlignment="1">
      <alignment horizontal="center"/>
    </xf>
    <xf numFmtId="0" fontId="16" fillId="0" borderId="0" xfId="5">
      <alignment wrapText="1"/>
    </xf>
    <xf numFmtId="0" fontId="32" fillId="0" borderId="0" xfId="5" applyFont="1" applyAlignment="1">
      <alignment horizontal="center"/>
    </xf>
    <xf numFmtId="0" fontId="3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3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11" fillId="0" borderId="0" xfId="2" applyFont="1" applyAlignment="1">
      <alignment horizontal="center"/>
    </xf>
    <xf numFmtId="0" fontId="26" fillId="0" borderId="0" xfId="2" applyFont="1" applyAlignment="1">
      <alignment horizontal="center"/>
    </xf>
    <xf numFmtId="0" fontId="26" fillId="0" borderId="6" xfId="2" applyFont="1" applyBorder="1" applyAlignment="1">
      <alignment horizontal="left"/>
    </xf>
    <xf numFmtId="0" fontId="28" fillId="0" borderId="0" xfId="2" applyFont="1" applyAlignment="1">
      <alignment horizontal="left" wrapText="1"/>
    </xf>
    <xf numFmtId="0" fontId="26" fillId="0" borderId="0" xfId="2" applyFont="1" applyAlignment="1">
      <alignment horizontal="left"/>
    </xf>
    <xf numFmtId="0" fontId="24" fillId="0" borderId="8" xfId="3" quotePrefix="1" applyFont="1" applyBorder="1" applyAlignment="1">
      <alignment horizontal="center"/>
    </xf>
    <xf numFmtId="0" fontId="24" fillId="0" borderId="9" xfId="3" quotePrefix="1" applyFont="1" applyBorder="1" applyAlignment="1">
      <alignment horizontal="center"/>
    </xf>
    <xf numFmtId="0" fontId="24" fillId="0" borderId="10" xfId="3" quotePrefix="1" applyFont="1" applyBorder="1" applyAlignment="1">
      <alignment horizontal="center"/>
    </xf>
    <xf numFmtId="0" fontId="13" fillId="0" borderId="0" xfId="3" applyFont="1" applyAlignment="1">
      <alignment horizontal="left" vertical="top" wrapText="1"/>
    </xf>
    <xf numFmtId="0" fontId="12" fillId="0" borderId="0" xfId="3" applyFont="1" applyAlignment="1">
      <alignment horizontal="left" vertical="top" wrapText="1"/>
    </xf>
    <xf numFmtId="168" fontId="17" fillId="2" borderId="37" xfId="2" applyNumberFormat="1" applyFont="1" applyFill="1" applyBorder="1" applyAlignment="1" applyProtection="1">
      <alignment horizontal="center" vertical="center" wrapText="1" shrinkToFit="1"/>
      <protection locked="0"/>
    </xf>
    <xf numFmtId="0" fontId="17" fillId="3" borderId="1" xfId="2" applyFont="1" applyFill="1" applyBorder="1" applyAlignment="1" applyProtection="1">
      <alignment horizontal="center" vertical="center" wrapText="1"/>
      <protection locked="0"/>
    </xf>
    <xf numFmtId="0" fontId="20" fillId="3" borderId="37" xfId="2" applyFont="1" applyFill="1" applyBorder="1" applyAlignment="1" applyProtection="1">
      <alignment horizontal="center" vertical="center" wrapText="1"/>
      <protection locked="0"/>
    </xf>
    <xf numFmtId="0" fontId="18" fillId="0" borderId="0" xfId="2" applyFont="1" applyAlignment="1" applyProtection="1">
      <alignment wrapText="1"/>
      <protection locked="0"/>
    </xf>
    <xf numFmtId="0" fontId="23" fillId="3" borderId="37" xfId="4" applyFont="1" applyFill="1" applyBorder="1" applyAlignment="1" applyProtection="1">
      <alignment horizontal="center" vertical="center" wrapText="1"/>
      <protection locked="0"/>
    </xf>
    <xf numFmtId="0" fontId="20" fillId="3" borderId="12" xfId="3" applyFont="1" applyFill="1" applyBorder="1" applyAlignment="1" applyProtection="1">
      <alignment horizontal="center" vertical="center" wrapText="1"/>
      <protection locked="0"/>
    </xf>
    <xf numFmtId="0" fontId="20" fillId="3" borderId="37" xfId="3" applyFont="1" applyFill="1" applyBorder="1" applyAlignment="1" applyProtection="1">
      <alignment horizontal="center" vertical="center" wrapText="1"/>
      <protection locked="0"/>
    </xf>
    <xf numFmtId="0" fontId="15" fillId="0" borderId="6" xfId="3" applyFont="1" applyBorder="1" applyAlignment="1" applyProtection="1">
      <alignment horizontal="left"/>
      <protection locked="0"/>
    </xf>
    <xf numFmtId="0" fontId="23" fillId="3" borderId="37" xfId="2" applyFont="1" applyFill="1" applyBorder="1" applyAlignment="1" applyProtection="1">
      <alignment horizontal="center" vertical="center" wrapText="1"/>
      <protection locked="0"/>
    </xf>
    <xf numFmtId="0" fontId="20" fillId="3" borderId="37" xfId="4" applyFont="1" applyFill="1" applyBorder="1" applyAlignment="1" applyProtection="1">
      <alignment horizontal="center" vertical="center" wrapText="1"/>
      <protection locked="0"/>
    </xf>
    <xf numFmtId="0" fontId="26" fillId="0" borderId="55" xfId="0" applyFont="1" applyBorder="1" applyAlignment="1">
      <alignment horizontal="left"/>
    </xf>
    <xf numFmtId="0" fontId="26" fillId="0" borderId="0" xfId="0" applyFont="1" applyAlignment="1">
      <alignment horizontal="left" vertical="top" wrapText="1"/>
    </xf>
    <xf numFmtId="172" fontId="26" fillId="0" borderId="0" xfId="0" applyNumberFormat="1" applyFont="1" applyAlignment="1">
      <alignment horizontal="left"/>
    </xf>
    <xf numFmtId="172" fontId="26" fillId="0" borderId="1" xfId="0" applyNumberFormat="1" applyFont="1" applyBorder="1" applyAlignment="1">
      <alignment horizontal="left"/>
    </xf>
    <xf numFmtId="172" fontId="11" fillId="0" borderId="0" xfId="0" applyNumberFormat="1" applyFont="1" applyAlignment="1">
      <alignment horizontal="left"/>
    </xf>
    <xf numFmtId="0" fontId="26" fillId="0" borderId="0" xfId="0" applyFont="1" applyAlignment="1">
      <alignment wrapText="1"/>
    </xf>
    <xf numFmtId="0" fontId="38" fillId="0" borderId="0" xfId="0" applyFont="1" applyAlignment="1">
      <alignment wrapText="1"/>
    </xf>
    <xf numFmtId="172" fontId="11" fillId="0" borderId="54" xfId="0" applyNumberFormat="1" applyFont="1" applyBorder="1" applyAlignment="1">
      <alignment horizontal="left"/>
    </xf>
    <xf numFmtId="174" fontId="11" fillId="0" borderId="6" xfId="0" applyNumberFormat="1" applyFont="1" applyBorder="1" applyAlignment="1">
      <alignment horizontal="center"/>
    </xf>
    <xf numFmtId="0" fontId="11" fillId="0" borderId="0" xfId="0" applyFont="1" applyAlignment="1">
      <alignment horizontal="center"/>
    </xf>
    <xf numFmtId="0" fontId="26" fillId="0" borderId="0" xfId="0" applyFont="1" applyAlignment="1">
      <alignment horizontal="center"/>
    </xf>
    <xf numFmtId="0" fontId="11" fillId="0" borderId="1" xfId="0" applyFont="1" applyBorder="1" applyAlignment="1">
      <alignment horizontal="center"/>
    </xf>
    <xf numFmtId="164" fontId="26" fillId="0" borderId="25" xfId="2" applyNumberFormat="1" applyFont="1" applyBorder="1"/>
    <xf numFmtId="164" fontId="26" fillId="0" borderId="27" xfId="2" applyNumberFormat="1" applyFont="1" applyBorder="1"/>
    <xf numFmtId="0" fontId="11" fillId="0" borderId="0" xfId="3" applyFont="1" applyBorder="1" applyAlignment="1">
      <alignment horizontal="center" vertical="center" wrapText="1"/>
    </xf>
    <xf numFmtId="0" fontId="11" fillId="0" borderId="0" xfId="3" applyFont="1" applyBorder="1" applyAlignment="1">
      <alignment horizontal="center" vertical="center"/>
    </xf>
    <xf numFmtId="0" fontId="29" fillId="0" borderId="0" xfId="3" applyFont="1" applyBorder="1" applyAlignment="1">
      <alignment horizontal="center" vertical="center"/>
    </xf>
    <xf numFmtId="0" fontId="11" fillId="0" borderId="37" xfId="3" applyFont="1" applyBorder="1" applyAlignment="1">
      <alignment horizontal="center"/>
    </xf>
    <xf numFmtId="0" fontId="24" fillId="0" borderId="17" xfId="3" applyFont="1" applyBorder="1" applyAlignment="1">
      <alignment horizontal="center"/>
    </xf>
    <xf numFmtId="0" fontId="24" fillId="0" borderId="36" xfId="3" applyFont="1" applyBorder="1" applyAlignment="1" applyProtection="1">
      <alignment horizontal="left" vertical="center" wrapText="1"/>
      <protection locked="0"/>
    </xf>
    <xf numFmtId="0" fontId="24" fillId="0" borderId="31" xfId="3" applyFont="1" applyBorder="1" applyAlignment="1" applyProtection="1">
      <alignment horizontal="left" vertical="center" wrapText="1"/>
      <protection locked="0"/>
    </xf>
    <xf numFmtId="0" fontId="34" fillId="0" borderId="7" xfId="2" applyFont="1" applyBorder="1" applyAlignment="1" applyProtection="1">
      <alignment horizontal="left"/>
      <protection locked="0"/>
    </xf>
    <xf numFmtId="0" fontId="26" fillId="0" borderId="7" xfId="2" applyFont="1" applyBorder="1" applyAlignment="1" applyProtection="1">
      <alignment horizontal="left" vertical="top" wrapText="1" indent="1" shrinkToFit="1"/>
      <protection locked="0"/>
    </xf>
    <xf numFmtId="0" fontId="30" fillId="0" borderId="7" xfId="2" applyFont="1" applyBorder="1" applyAlignment="1" applyProtection="1">
      <alignment horizontal="left" vertical="top" wrapText="1" indent="2" shrinkToFit="1"/>
      <protection locked="0"/>
    </xf>
    <xf numFmtId="0" fontId="26" fillId="0" borderId="7" xfId="2" applyFont="1" applyBorder="1" applyAlignment="1" applyProtection="1">
      <alignment horizontal="left" vertical="top" wrapText="1" indent="1"/>
      <protection locked="0"/>
    </xf>
    <xf numFmtId="0" fontId="11" fillId="0" borderId="7" xfId="2" applyFont="1" applyBorder="1" applyAlignment="1" applyProtection="1">
      <alignment horizontal="left" vertical="top" wrapText="1" shrinkToFit="1"/>
      <protection locked="0"/>
    </xf>
    <xf numFmtId="166" fontId="30" fillId="0" borderId="7" xfId="2" applyNumberFormat="1" applyFont="1" applyBorder="1" applyAlignment="1" applyProtection="1">
      <alignment horizontal="left" vertical="top" wrapText="1" indent="2" shrinkToFit="1"/>
      <protection locked="0"/>
    </xf>
    <xf numFmtId="168" fontId="11" fillId="0" borderId="35" xfId="2" applyNumberFormat="1" applyFont="1" applyBorder="1" applyAlignment="1" applyProtection="1">
      <alignment horizontal="center" vertical="top" wrapText="1" shrinkToFit="1"/>
      <protection locked="0"/>
    </xf>
    <xf numFmtId="168" fontId="11" fillId="0" borderId="33" xfId="2" applyNumberFormat="1" applyFont="1" applyBorder="1" applyAlignment="1" applyProtection="1">
      <alignment horizontal="center" vertical="top" wrapText="1" shrinkToFit="1"/>
      <protection locked="0"/>
    </xf>
    <xf numFmtId="168" fontId="11" fillId="0" borderId="34" xfId="2" applyNumberFormat="1" applyFont="1" applyBorder="1" applyAlignment="1" applyProtection="1">
      <alignment horizontal="center" vertical="top" wrapText="1" shrinkToFit="1"/>
      <protection locked="0"/>
    </xf>
    <xf numFmtId="168" fontId="11" fillId="0" borderId="32" xfId="2" applyNumberFormat="1" applyFont="1" applyBorder="1" applyAlignment="1" applyProtection="1">
      <alignment horizontal="center" vertical="top" wrapText="1" shrinkToFit="1"/>
      <protection locked="0"/>
    </xf>
    <xf numFmtId="0" fontId="26" fillId="0" borderId="28" xfId="2" applyFont="1" applyBorder="1" applyAlignment="1" applyProtection="1">
      <alignment horizontal="center" vertical="top" wrapText="1"/>
      <protection locked="0"/>
    </xf>
    <xf numFmtId="0" fontId="32" fillId="0" borderId="1" xfId="3" applyFont="1" applyBorder="1" applyAlignment="1" applyProtection="1">
      <alignment horizontal="center" wrapText="1"/>
      <protection locked="0"/>
    </xf>
    <xf numFmtId="0" fontId="25" fillId="0" borderId="28" xfId="3" applyFont="1" applyBorder="1" applyAlignment="1" applyProtection="1">
      <alignment horizontal="center"/>
      <protection locked="0"/>
    </xf>
    <xf numFmtId="0" fontId="25" fillId="0" borderId="27" xfId="3" applyFont="1" applyBorder="1" applyAlignment="1" applyProtection="1">
      <alignment horizontal="center" wrapText="1"/>
      <protection locked="0"/>
    </xf>
    <xf numFmtId="0" fontId="32" fillId="0" borderId="27" xfId="3" applyFont="1" applyBorder="1" applyAlignment="1" applyProtection="1">
      <alignment horizontal="center" wrapText="1"/>
      <protection locked="0"/>
    </xf>
    <xf numFmtId="0" fontId="25" fillId="0" borderId="1" xfId="3" applyFont="1" applyBorder="1" applyAlignment="1" applyProtection="1">
      <alignment horizontal="center"/>
      <protection locked="0"/>
    </xf>
    <xf numFmtId="0" fontId="32" fillId="0" borderId="30" xfId="3" applyFont="1" applyBorder="1" applyAlignment="1" applyProtection="1">
      <alignment horizontal="center" wrapText="1"/>
      <protection locked="0"/>
    </xf>
    <xf numFmtId="165" fontId="11" fillId="0" borderId="26" xfId="2" applyNumberFormat="1" applyFont="1" applyBorder="1" applyAlignment="1" applyProtection="1">
      <alignment horizontal="center" wrapText="1"/>
      <protection locked="0"/>
    </xf>
    <xf numFmtId="165" fontId="26" fillId="0" borderId="26" xfId="2" applyNumberFormat="1" applyFont="1" applyBorder="1" applyProtection="1">
      <protection locked="0"/>
    </xf>
    <xf numFmtId="165" fontId="26" fillId="0" borderId="25" xfId="2" applyNumberFormat="1" applyFont="1" applyBorder="1" applyAlignment="1" applyProtection="1">
      <alignment wrapText="1"/>
      <protection locked="0"/>
    </xf>
    <xf numFmtId="165" fontId="26" fillId="0" borderId="29" xfId="2" applyNumberFormat="1" applyFont="1" applyBorder="1" applyAlignment="1" applyProtection="1">
      <alignment wrapText="1"/>
      <protection locked="0"/>
    </xf>
    <xf numFmtId="165" fontId="26" fillId="0" borderId="0" xfId="2" applyNumberFormat="1" applyFont="1" applyProtection="1">
      <protection locked="0"/>
    </xf>
    <xf numFmtId="2" fontId="26" fillId="0" borderId="26" xfId="2" applyNumberFormat="1" applyFont="1" applyBorder="1" applyProtection="1">
      <protection locked="0"/>
    </xf>
    <xf numFmtId="2" fontId="26" fillId="0" borderId="0" xfId="2" applyNumberFormat="1" applyFont="1" applyProtection="1">
      <protection locked="0"/>
    </xf>
    <xf numFmtId="165" fontId="26" fillId="0" borderId="0" xfId="2" applyNumberFormat="1" applyFont="1" applyBorder="1" applyAlignment="1" applyProtection="1">
      <alignment wrapText="1"/>
      <protection locked="0"/>
    </xf>
    <xf numFmtId="0" fontId="26" fillId="0" borderId="0" xfId="2" applyFont="1" applyBorder="1" applyProtection="1">
      <protection locked="0"/>
    </xf>
    <xf numFmtId="167" fontId="26" fillId="0" borderId="25" xfId="2" applyNumberFormat="1" applyFont="1" applyBorder="1" applyProtection="1">
      <protection locked="0"/>
    </xf>
    <xf numFmtId="0" fontId="26" fillId="0" borderId="26" xfId="2" applyFont="1" applyBorder="1" applyProtection="1">
      <protection locked="0"/>
    </xf>
    <xf numFmtId="0" fontId="41" fillId="0" borderId="26" xfId="2" applyFont="1" applyBorder="1" applyAlignment="1" applyProtection="1">
      <alignment horizontal="left" vertical="top" wrapText="1" shrinkToFit="1"/>
      <protection locked="0"/>
    </xf>
    <xf numFmtId="165" fontId="41" fillId="0" borderId="26" xfId="2" applyNumberFormat="1" applyFont="1" applyBorder="1" applyAlignment="1" applyProtection="1">
      <alignment vertical="top" wrapText="1" shrinkToFit="1"/>
      <protection locked="0"/>
    </xf>
    <xf numFmtId="165" fontId="26" fillId="0" borderId="25" xfId="2" applyNumberFormat="1" applyFont="1" applyBorder="1" applyAlignment="1" applyProtection="1">
      <alignment vertical="top" wrapText="1" shrinkToFit="1"/>
      <protection locked="0"/>
    </xf>
    <xf numFmtId="2" fontId="41" fillId="0" borderId="26" xfId="2" applyNumberFormat="1" applyFont="1" applyBorder="1" applyAlignment="1" applyProtection="1">
      <alignment vertical="top" wrapText="1" shrinkToFit="1"/>
      <protection locked="0"/>
    </xf>
    <xf numFmtId="2" fontId="26" fillId="0" borderId="25" xfId="2" applyNumberFormat="1" applyFont="1" applyBorder="1" applyAlignment="1" applyProtection="1">
      <alignment vertical="top" wrapText="1" shrinkToFit="1"/>
      <protection locked="0"/>
    </xf>
    <xf numFmtId="2" fontId="26" fillId="0" borderId="0" xfId="2" applyNumberFormat="1" applyFont="1" applyBorder="1" applyAlignment="1" applyProtection="1">
      <alignment vertical="top" wrapText="1" shrinkToFit="1"/>
      <protection locked="0"/>
    </xf>
    <xf numFmtId="0" fontId="26" fillId="0" borderId="25" xfId="2" applyFont="1" applyBorder="1" applyProtection="1">
      <protection locked="0"/>
    </xf>
    <xf numFmtId="165" fontId="30" fillId="0" borderId="26" xfId="2" applyNumberFormat="1" applyFont="1" applyBorder="1" applyAlignment="1" applyProtection="1">
      <alignment vertical="top" wrapText="1" shrinkToFit="1"/>
      <protection locked="0"/>
    </xf>
    <xf numFmtId="0" fontId="26" fillId="0" borderId="0" xfId="2" applyFont="1" applyProtection="1">
      <protection locked="0"/>
    </xf>
    <xf numFmtId="2" fontId="30" fillId="0" borderId="26" xfId="2" applyNumberFormat="1" applyFont="1" applyBorder="1" applyAlignment="1" applyProtection="1">
      <alignment vertical="top" wrapText="1" shrinkToFit="1"/>
      <protection locked="0"/>
    </xf>
    <xf numFmtId="2" fontId="26" fillId="0" borderId="25" xfId="2" applyNumberFormat="1" applyFont="1" applyBorder="1" applyProtection="1">
      <protection locked="0"/>
    </xf>
    <xf numFmtId="2" fontId="26" fillId="0" borderId="0" xfId="2" applyNumberFormat="1" applyFont="1" applyBorder="1" applyProtection="1">
      <protection locked="0"/>
    </xf>
    <xf numFmtId="2" fontId="26" fillId="0" borderId="25" xfId="2" applyNumberFormat="1" applyFont="1" applyBorder="1" applyAlignment="1" applyProtection="1">
      <alignment wrapText="1"/>
      <protection locked="0"/>
    </xf>
    <xf numFmtId="2" fontId="26" fillId="0" borderId="0" xfId="2" applyNumberFormat="1" applyFont="1" applyBorder="1" applyAlignment="1" applyProtection="1">
      <alignment wrapText="1"/>
      <protection locked="0"/>
    </xf>
    <xf numFmtId="0" fontId="41" fillId="0" borderId="26" xfId="2" applyFont="1" applyBorder="1" applyAlignment="1" applyProtection="1">
      <alignment vertical="top" wrapText="1" shrinkToFit="1"/>
      <protection locked="0"/>
    </xf>
    <xf numFmtId="0" fontId="41" fillId="0" borderId="26" xfId="2" applyFont="1" applyBorder="1" applyAlignment="1" applyProtection="1">
      <alignment horizontal="left" vertical="top" wrapText="1"/>
      <protection locked="0"/>
    </xf>
    <xf numFmtId="2" fontId="26" fillId="0" borderId="24" xfId="2" applyNumberFormat="1" applyFont="1" applyBorder="1" applyAlignment="1" applyProtection="1">
      <alignment wrapText="1"/>
      <protection locked="0"/>
    </xf>
    <xf numFmtId="0" fontId="11" fillId="0" borderId="26" xfId="2" applyFont="1" applyBorder="1" applyProtection="1">
      <protection locked="0"/>
    </xf>
    <xf numFmtId="2" fontId="26" fillId="0" borderId="24" xfId="2" applyNumberFormat="1" applyFont="1" applyBorder="1" applyAlignment="1" applyProtection="1">
      <alignment vertical="top" wrapText="1" shrinkToFit="1"/>
      <protection locked="0"/>
    </xf>
    <xf numFmtId="2" fontId="26" fillId="0" borderId="0" xfId="2" applyNumberFormat="1" applyFont="1" applyAlignment="1" applyProtection="1">
      <alignment wrapText="1"/>
      <protection locked="0"/>
    </xf>
    <xf numFmtId="165" fontId="30" fillId="0" borderId="28" xfId="2" applyNumberFormat="1" applyFont="1" applyBorder="1" applyAlignment="1" applyProtection="1">
      <alignment vertical="top" wrapText="1" shrinkToFit="1"/>
      <protection locked="0"/>
    </xf>
    <xf numFmtId="0" fontId="26" fillId="0" borderId="27" xfId="2" applyFont="1" applyBorder="1" applyProtection="1">
      <protection locked="0"/>
    </xf>
    <xf numFmtId="165" fontId="30" fillId="0" borderId="1" xfId="2" applyNumberFormat="1" applyFont="1" applyBorder="1" applyAlignment="1" applyProtection="1">
      <alignment vertical="top" wrapText="1" shrinkToFit="1"/>
      <protection locked="0"/>
    </xf>
    <xf numFmtId="0" fontId="26" fillId="0" borderId="1" xfId="2" applyFont="1" applyBorder="1" applyProtection="1">
      <protection locked="0"/>
    </xf>
    <xf numFmtId="0" fontId="26" fillId="0" borderId="0" xfId="2" applyFont="1" applyBorder="1" applyAlignment="1" applyProtection="1">
      <alignment horizontal="left" wrapText="1"/>
      <protection locked="0"/>
    </xf>
    <xf numFmtId="0" fontId="9" fillId="0" borderId="0" xfId="2" applyFont="1" applyBorder="1" applyAlignment="1" applyProtection="1">
      <alignment horizontal="left" wrapText="1"/>
      <protection locked="0"/>
    </xf>
    <xf numFmtId="165" fontId="26" fillId="0" borderId="0" xfId="2" applyNumberFormat="1" applyFont="1" applyBorder="1" applyProtection="1">
      <protection locked="0"/>
    </xf>
    <xf numFmtId="167" fontId="26" fillId="0" borderId="24" xfId="2" applyNumberFormat="1" applyFont="1" applyBorder="1" applyProtection="1">
      <protection locked="0"/>
    </xf>
    <xf numFmtId="165" fontId="26" fillId="0" borderId="0" xfId="2" applyNumberFormat="1" applyFont="1" applyBorder="1" applyAlignment="1" applyProtection="1">
      <alignment vertical="top" wrapText="1" shrinkToFit="1"/>
      <protection locked="0"/>
    </xf>
    <xf numFmtId="165" fontId="41" fillId="0" borderId="0" xfId="2" applyNumberFormat="1" applyFont="1" applyBorder="1" applyAlignment="1" applyProtection="1">
      <alignment vertical="top" wrapText="1" shrinkToFit="1"/>
      <protection locked="0"/>
    </xf>
    <xf numFmtId="2" fontId="41" fillId="0" borderId="0" xfId="2" applyNumberFormat="1" applyFont="1" applyBorder="1" applyAlignment="1" applyProtection="1">
      <alignment vertical="top" wrapText="1" shrinkToFit="1"/>
      <protection locked="0"/>
    </xf>
    <xf numFmtId="0" fontId="26" fillId="0" borderId="24" xfId="2" applyFont="1" applyBorder="1" applyProtection="1">
      <protection locked="0"/>
    </xf>
    <xf numFmtId="165" fontId="30" fillId="0" borderId="0" xfId="2" applyNumberFormat="1" applyFont="1" applyBorder="1" applyAlignment="1" applyProtection="1">
      <alignment vertical="top" wrapText="1" shrinkToFit="1"/>
      <protection locked="0"/>
    </xf>
    <xf numFmtId="2" fontId="30" fillId="0" borderId="0" xfId="2" applyNumberFormat="1" applyFont="1" applyBorder="1" applyAlignment="1" applyProtection="1">
      <alignment vertical="top" wrapText="1" shrinkToFit="1"/>
      <protection locked="0"/>
    </xf>
    <xf numFmtId="2" fontId="26" fillId="0" borderId="24" xfId="2" applyNumberFormat="1" applyFont="1" applyBorder="1" applyProtection="1">
      <protection locked="0"/>
    </xf>
    <xf numFmtId="0" fontId="11" fillId="2" borderId="47" xfId="2" applyFont="1" applyFill="1" applyBorder="1" applyAlignment="1" applyProtection="1">
      <alignment vertical="top" wrapText="1" shrinkToFit="1"/>
      <protection locked="0"/>
    </xf>
    <xf numFmtId="0" fontId="11" fillId="2" borderId="44" xfId="2" applyFont="1" applyFill="1" applyBorder="1" applyAlignment="1" applyProtection="1">
      <alignment vertical="top" wrapText="1" shrinkToFit="1"/>
      <protection locked="0"/>
    </xf>
    <xf numFmtId="176" fontId="11" fillId="2" borderId="41" xfId="2" applyNumberFormat="1" applyFont="1" applyFill="1" applyBorder="1" applyAlignment="1" applyProtection="1">
      <alignment vertical="top"/>
      <protection locked="0"/>
    </xf>
    <xf numFmtId="165" fontId="11" fillId="2" borderId="42" xfId="2" applyNumberFormat="1" applyFont="1" applyFill="1" applyBorder="1" applyAlignment="1" applyProtection="1">
      <alignment vertical="top"/>
      <protection locked="0"/>
    </xf>
    <xf numFmtId="176" fontId="11" fillId="2" borderId="42" xfId="2" applyNumberFormat="1" applyFont="1" applyFill="1" applyBorder="1" applyAlignment="1" applyProtection="1">
      <alignment vertical="top"/>
      <protection locked="0"/>
    </xf>
    <xf numFmtId="165" fontId="11" fillId="2" borderId="44" xfId="2" applyNumberFormat="1" applyFont="1" applyFill="1" applyBorder="1" applyAlignment="1" applyProtection="1">
      <alignment vertical="top"/>
      <protection locked="0"/>
    </xf>
    <xf numFmtId="2" fontId="11" fillId="2" borderId="44" xfId="2" applyNumberFormat="1" applyFont="1" applyFill="1" applyBorder="1" applyAlignment="1" applyProtection="1">
      <alignment vertical="top"/>
      <protection locked="0"/>
    </xf>
    <xf numFmtId="2" fontId="11" fillId="2" borderId="41" xfId="2" applyNumberFormat="1" applyFont="1" applyFill="1" applyBorder="1" applyAlignment="1" applyProtection="1">
      <alignment vertical="top"/>
      <protection locked="0"/>
    </xf>
    <xf numFmtId="2" fontId="11" fillId="2" borderId="42" xfId="2" applyNumberFormat="1" applyFont="1" applyFill="1" applyBorder="1" applyAlignment="1" applyProtection="1">
      <alignment vertical="top"/>
      <protection locked="0"/>
    </xf>
    <xf numFmtId="2" fontId="11" fillId="2" borderId="50" xfId="2" applyNumberFormat="1" applyFont="1" applyFill="1" applyBorder="1" applyAlignment="1" applyProtection="1">
      <alignment vertical="top"/>
      <protection locked="0"/>
    </xf>
    <xf numFmtId="167" fontId="26" fillId="0" borderId="24" xfId="2" applyNumberFormat="1" applyFont="1" applyBorder="1" applyAlignment="1" applyProtection="1">
      <alignment wrapText="1"/>
      <protection locked="0"/>
    </xf>
    <xf numFmtId="0" fontId="24" fillId="0" borderId="52" xfId="3" applyFont="1" applyBorder="1" applyAlignment="1" applyProtection="1">
      <alignment horizontal="left" vertical="center" wrapText="1"/>
      <protection locked="0"/>
    </xf>
    <xf numFmtId="0" fontId="11" fillId="0" borderId="26" xfId="2" applyFont="1" applyBorder="1" applyAlignment="1" applyProtection="1">
      <alignment horizontal="center" wrapText="1"/>
      <protection locked="0"/>
    </xf>
    <xf numFmtId="0" fontId="11" fillId="0" borderId="0" xfId="2" applyFont="1" applyBorder="1" applyAlignment="1" applyProtection="1">
      <alignment horizontal="center" wrapText="1"/>
      <protection locked="0"/>
    </xf>
    <xf numFmtId="169" fontId="11" fillId="0" borderId="26" xfId="2" applyNumberFormat="1" applyFont="1" applyBorder="1" applyAlignment="1" applyProtection="1">
      <alignment horizontal="center" wrapText="1"/>
      <protection locked="0"/>
    </xf>
    <xf numFmtId="169" fontId="11" fillId="0" borderId="25" xfId="2" applyNumberFormat="1" applyFont="1" applyBorder="1" applyAlignment="1" applyProtection="1">
      <alignment horizontal="center" wrapText="1"/>
      <protection locked="0"/>
    </xf>
    <xf numFmtId="169" fontId="11" fillId="0" borderId="0" xfId="2" applyNumberFormat="1" applyFont="1" applyBorder="1" applyAlignment="1" applyProtection="1">
      <alignment horizontal="center" wrapText="1"/>
      <protection locked="0"/>
    </xf>
    <xf numFmtId="169" fontId="11" fillId="0" borderId="24" xfId="2" applyNumberFormat="1" applyFont="1" applyBorder="1" applyAlignment="1" applyProtection="1">
      <alignment horizontal="center" wrapText="1"/>
      <protection locked="0"/>
    </xf>
    <xf numFmtId="0" fontId="26" fillId="0" borderId="28" xfId="2" applyFont="1" applyBorder="1" applyAlignment="1" applyProtection="1">
      <alignment horizontal="center" wrapText="1"/>
      <protection locked="0"/>
    </xf>
    <xf numFmtId="0" fontId="32" fillId="0" borderId="1" xfId="2" applyFont="1" applyBorder="1" applyAlignment="1" applyProtection="1">
      <alignment horizontal="center" wrapText="1"/>
      <protection locked="0"/>
    </xf>
    <xf numFmtId="0" fontId="25" fillId="0" borderId="27" xfId="2" applyFont="1" applyBorder="1" applyAlignment="1" applyProtection="1">
      <alignment horizontal="center" wrapText="1"/>
      <protection locked="0"/>
    </xf>
    <xf numFmtId="0" fontId="25" fillId="0" borderId="30" xfId="2" applyFont="1" applyBorder="1" applyAlignment="1" applyProtection="1">
      <alignment horizontal="center" wrapText="1"/>
      <protection locked="0"/>
    </xf>
    <xf numFmtId="0" fontId="11" fillId="0" borderId="7" xfId="2" applyFont="1" applyBorder="1" applyAlignment="1" applyProtection="1">
      <alignment horizontal="left" indent="1"/>
      <protection locked="0"/>
    </xf>
    <xf numFmtId="165" fontId="26" fillId="0" borderId="0" xfId="2" applyNumberFormat="1" applyFont="1" applyAlignment="1" applyProtection="1">
      <alignment horizontal="right" wrapText="1"/>
      <protection locked="0"/>
    </xf>
    <xf numFmtId="165" fontId="26" fillId="0" borderId="29" xfId="2" applyNumberFormat="1" applyFont="1" applyBorder="1" applyAlignment="1" applyProtection="1">
      <alignment horizontal="right" wrapText="1"/>
      <protection locked="0"/>
    </xf>
    <xf numFmtId="165" fontId="25" fillId="0" borderId="0" xfId="2" applyNumberFormat="1" applyFont="1" applyProtection="1">
      <protection locked="0"/>
    </xf>
    <xf numFmtId="165" fontId="25" fillId="0" borderId="29" xfId="2" applyNumberFormat="1" applyFont="1" applyBorder="1" applyProtection="1">
      <protection locked="0"/>
    </xf>
    <xf numFmtId="165" fontId="25" fillId="0" borderId="26" xfId="2" applyNumberFormat="1" applyFont="1" applyBorder="1" applyProtection="1">
      <protection locked="0"/>
    </xf>
    <xf numFmtId="0" fontId="30" fillId="0" borderId="7" xfId="2" applyFont="1" applyBorder="1" applyAlignment="1" applyProtection="1">
      <alignment horizontal="left" indent="3"/>
      <protection locked="0"/>
    </xf>
    <xf numFmtId="165" fontId="30" fillId="0" borderId="26" xfId="2" applyNumberFormat="1" applyFont="1" applyBorder="1" applyAlignment="1" applyProtection="1">
      <alignment horizontal="right" wrapText="1"/>
      <protection locked="0"/>
    </xf>
    <xf numFmtId="165" fontId="26" fillId="0" borderId="25" xfId="2" applyNumberFormat="1" applyFont="1" applyBorder="1" applyProtection="1">
      <protection locked="0"/>
    </xf>
    <xf numFmtId="165" fontId="42" fillId="0" borderId="0" xfId="2" applyNumberFormat="1" applyFont="1" applyAlignment="1" applyProtection="1">
      <alignment horizontal="right" wrapText="1"/>
      <protection locked="0"/>
    </xf>
    <xf numFmtId="165" fontId="26" fillId="0" borderId="25" xfId="2" applyNumberFormat="1" applyFont="1" applyBorder="1" applyAlignment="1" applyProtection="1">
      <alignment horizontal="right" wrapText="1"/>
      <protection locked="0"/>
    </xf>
    <xf numFmtId="165" fontId="25" fillId="0" borderId="25" xfId="2" applyNumberFormat="1" applyFont="1" applyBorder="1" applyProtection="1">
      <protection locked="0"/>
    </xf>
    <xf numFmtId="165" fontId="41" fillId="0" borderId="26" xfId="2" applyNumberFormat="1" applyFont="1" applyBorder="1" applyAlignment="1" applyProtection="1">
      <alignment horizontal="center" wrapText="1"/>
      <protection locked="0"/>
    </xf>
    <xf numFmtId="165" fontId="30" fillId="0" borderId="26" xfId="2" applyNumberFormat="1" applyFont="1" applyBorder="1" applyProtection="1">
      <protection locked="0"/>
    </xf>
    <xf numFmtId="165" fontId="42" fillId="0" borderId="0" xfId="2" applyNumberFormat="1" applyFont="1" applyProtection="1">
      <protection locked="0"/>
    </xf>
    <xf numFmtId="165" fontId="30" fillId="0" borderId="26" xfId="2" applyNumberFormat="1" applyFont="1" applyBorder="1" applyAlignment="1" applyProtection="1">
      <alignment horizontal="center" wrapText="1"/>
      <protection locked="0"/>
    </xf>
    <xf numFmtId="165" fontId="42" fillId="0" borderId="25" xfId="2" applyNumberFormat="1" applyFont="1" applyBorder="1" applyProtection="1">
      <protection locked="0"/>
    </xf>
    <xf numFmtId="165" fontId="30" fillId="0" borderId="26" xfId="2" applyNumberFormat="1" applyFont="1" applyBorder="1" applyAlignment="1" applyProtection="1">
      <alignment vertical="center" wrapText="1"/>
      <protection locked="0"/>
    </xf>
    <xf numFmtId="165" fontId="42" fillId="0" borderId="0" xfId="2" applyNumberFormat="1" applyFont="1" applyAlignment="1" applyProtection="1">
      <alignment vertical="center" wrapText="1"/>
      <protection locked="0"/>
    </xf>
    <xf numFmtId="165" fontId="37" fillId="0" borderId="25" xfId="2" applyNumberFormat="1" applyFont="1" applyBorder="1" applyProtection="1">
      <protection locked="0"/>
    </xf>
    <xf numFmtId="0" fontId="25" fillId="0" borderId="0" xfId="2" applyFont="1" applyProtection="1">
      <protection locked="0"/>
    </xf>
    <xf numFmtId="0" fontId="30" fillId="0" borderId="7" xfId="2" applyFont="1" applyBorder="1" applyAlignment="1" applyProtection="1">
      <alignment horizontal="left" wrapText="1" indent="3"/>
      <protection locked="0"/>
    </xf>
    <xf numFmtId="165" fontId="30" fillId="0" borderId="26" xfId="2" applyNumberFormat="1" applyFont="1" applyBorder="1" applyAlignment="1" applyProtection="1">
      <alignment horizontal="right"/>
      <protection locked="0"/>
    </xf>
    <xf numFmtId="165" fontId="25" fillId="0" borderId="27" xfId="2" applyNumberFormat="1" applyFont="1" applyBorder="1" applyProtection="1">
      <protection locked="0"/>
    </xf>
    <xf numFmtId="165" fontId="26" fillId="0" borderId="27" xfId="2" applyNumberFormat="1" applyFont="1" applyBorder="1" applyProtection="1">
      <protection locked="0"/>
    </xf>
    <xf numFmtId="0" fontId="11" fillId="3" borderId="18" xfId="2" applyFont="1" applyFill="1" applyBorder="1" applyAlignment="1" applyProtection="1">
      <alignment horizontal="left"/>
      <protection locked="0"/>
    </xf>
    <xf numFmtId="165" fontId="11" fillId="3" borderId="43" xfId="2" applyNumberFormat="1" applyFont="1" applyFill="1" applyBorder="1" applyAlignment="1" applyProtection="1">
      <alignment horizontal="center" wrapText="1"/>
      <protection locked="0"/>
    </xf>
    <xf numFmtId="165" fontId="11" fillId="3" borderId="29" xfId="2" applyNumberFormat="1" applyFont="1" applyFill="1" applyBorder="1" applyAlignment="1" applyProtection="1">
      <alignment horizontal="right" wrapText="1"/>
      <protection locked="0"/>
    </xf>
    <xf numFmtId="165" fontId="11" fillId="3" borderId="6" xfId="2" applyNumberFormat="1" applyFont="1" applyFill="1" applyBorder="1" applyProtection="1">
      <protection locked="0"/>
    </xf>
    <xf numFmtId="165" fontId="11" fillId="3" borderId="43" xfId="2" applyNumberFormat="1" applyFont="1" applyFill="1" applyBorder="1" applyProtection="1">
      <protection locked="0"/>
    </xf>
    <xf numFmtId="165" fontId="11" fillId="3" borderId="42" xfId="2" applyNumberFormat="1" applyFont="1" applyFill="1" applyBorder="1" applyProtection="1">
      <protection locked="0"/>
    </xf>
    <xf numFmtId="165" fontId="11" fillId="3" borderId="41" xfId="2" applyNumberFormat="1" applyFont="1" applyFill="1" applyBorder="1" applyAlignment="1" applyProtection="1">
      <alignment horizontal="right" wrapText="1"/>
      <protection locked="0"/>
    </xf>
    <xf numFmtId="165" fontId="11" fillId="3" borderId="40" xfId="2" applyNumberFormat="1" applyFont="1" applyFill="1" applyBorder="1" applyAlignment="1" applyProtection="1">
      <alignment horizontal="right" wrapText="1"/>
      <protection locked="0"/>
    </xf>
    <xf numFmtId="165" fontId="11" fillId="3" borderId="47" xfId="2" applyNumberFormat="1" applyFont="1" applyFill="1" applyBorder="1" applyProtection="1">
      <protection locked="0"/>
    </xf>
    <xf numFmtId="165" fontId="11" fillId="3" borderId="50" xfId="2" applyNumberFormat="1" applyFont="1" applyFill="1" applyBorder="1" applyAlignment="1" applyProtection="1">
      <alignment horizontal="right" wrapText="1"/>
      <protection locked="0"/>
    </xf>
    <xf numFmtId="0" fontId="43" fillId="0" borderId="39" xfId="2" applyFont="1" applyBorder="1" applyAlignment="1" applyProtection="1">
      <alignment horizontal="left" vertical="center" wrapText="1"/>
      <protection locked="0"/>
    </xf>
    <xf numFmtId="0" fontId="43" fillId="0" borderId="33" xfId="2" applyFont="1" applyBorder="1" applyAlignment="1" applyProtection="1">
      <alignment horizontal="left" vertical="center" wrapText="1"/>
      <protection locked="0"/>
    </xf>
    <xf numFmtId="0" fontId="43" fillId="0" borderId="32" xfId="2" applyFont="1" applyBorder="1" applyAlignment="1" applyProtection="1">
      <alignment horizontal="left" vertical="center" wrapText="1"/>
      <protection locked="0"/>
    </xf>
    <xf numFmtId="0" fontId="43" fillId="0" borderId="7" xfId="2" applyFont="1" applyBorder="1" applyAlignment="1" applyProtection="1">
      <alignment horizontal="left" vertical="center" wrapText="1"/>
      <protection locked="0"/>
    </xf>
    <xf numFmtId="0" fontId="43" fillId="0" borderId="0" xfId="2" applyFont="1" applyBorder="1" applyAlignment="1" applyProtection="1">
      <alignment horizontal="left" vertical="center" wrapText="1"/>
      <protection locked="0"/>
    </xf>
    <xf numFmtId="0" fontId="43" fillId="0" borderId="24" xfId="2" applyFont="1" applyBorder="1" applyAlignment="1" applyProtection="1">
      <alignment horizontal="left" vertical="center" wrapText="1"/>
      <protection locked="0"/>
    </xf>
    <xf numFmtId="0" fontId="43" fillId="0" borderId="12" xfId="2" applyFont="1" applyBorder="1" applyAlignment="1" applyProtection="1">
      <alignment horizontal="left" vertical="center" wrapText="1"/>
      <protection locked="0"/>
    </xf>
    <xf numFmtId="0" fontId="43" fillId="0" borderId="37" xfId="2" applyFont="1" applyBorder="1" applyAlignment="1" applyProtection="1">
      <alignment horizontal="left" vertical="center" wrapText="1"/>
      <protection locked="0"/>
    </xf>
    <xf numFmtId="0" fontId="43" fillId="0" borderId="38" xfId="2" applyFont="1" applyBorder="1" applyAlignment="1" applyProtection="1">
      <alignment horizontal="left" vertical="center" wrapText="1"/>
      <protection locked="0"/>
    </xf>
    <xf numFmtId="0" fontId="24" fillId="0" borderId="35" xfId="2" applyFont="1" applyBorder="1" applyAlignment="1" applyProtection="1">
      <alignment horizontal="center" wrapText="1"/>
      <protection locked="0"/>
    </xf>
    <xf numFmtId="0" fontId="24" fillId="0" borderId="34" xfId="2" applyFont="1" applyBorder="1" applyAlignment="1" applyProtection="1">
      <alignment horizontal="center" wrapText="1"/>
      <protection locked="0"/>
    </xf>
    <xf numFmtId="169" fontId="11" fillId="0" borderId="33" xfId="2" applyNumberFormat="1" applyFont="1" applyBorder="1" applyAlignment="1" applyProtection="1">
      <alignment horizontal="center" wrapText="1"/>
      <protection locked="0"/>
    </xf>
    <xf numFmtId="169" fontId="11" fillId="0" borderId="35" xfId="2" applyNumberFormat="1" applyFont="1" applyBorder="1" applyAlignment="1" applyProtection="1">
      <alignment horizontal="center" wrapText="1"/>
      <protection locked="0"/>
    </xf>
    <xf numFmtId="169" fontId="11" fillId="0" borderId="34" xfId="2" applyNumberFormat="1" applyFont="1" applyBorder="1" applyAlignment="1" applyProtection="1">
      <alignment horizontal="center" wrapText="1"/>
      <protection locked="0"/>
    </xf>
    <xf numFmtId="169" fontId="11" fillId="0" borderId="32" xfId="2" applyNumberFormat="1" applyFont="1" applyBorder="1" applyAlignment="1" applyProtection="1">
      <alignment horizontal="center" wrapText="1"/>
      <protection locked="0"/>
    </xf>
    <xf numFmtId="0" fontId="25" fillId="0" borderId="28" xfId="2" applyFont="1" applyBorder="1" applyAlignment="1" applyProtection="1">
      <alignment horizontal="center" wrapText="1"/>
      <protection locked="0"/>
    </xf>
    <xf numFmtId="0" fontId="32" fillId="0" borderId="27" xfId="2" applyFont="1" applyBorder="1" applyAlignment="1" applyProtection="1">
      <alignment horizontal="center" wrapText="1"/>
      <protection locked="0"/>
    </xf>
    <xf numFmtId="0" fontId="32" fillId="0" borderId="30" xfId="2" applyFont="1" applyBorder="1" applyAlignment="1" applyProtection="1">
      <alignment horizontal="center" wrapText="1"/>
      <protection locked="0"/>
    </xf>
    <xf numFmtId="0" fontId="24" fillId="0" borderId="7" xfId="2" applyFont="1" applyBorder="1" applyAlignment="1" applyProtection="1">
      <alignment horizontal="left" indent="1"/>
      <protection locked="0"/>
    </xf>
    <xf numFmtId="2" fontId="11" fillId="0" borderId="26" xfId="2" applyNumberFormat="1" applyFont="1" applyBorder="1" applyAlignment="1" applyProtection="1">
      <alignment horizontal="center" wrapText="1"/>
      <protection locked="0"/>
    </xf>
    <xf numFmtId="0" fontId="42" fillId="0" borderId="7" xfId="2" applyFont="1" applyBorder="1" applyAlignment="1" applyProtection="1">
      <alignment horizontal="left" indent="3"/>
      <protection locked="0"/>
    </xf>
    <xf numFmtId="2" fontId="30" fillId="0" borderId="26" xfId="2" applyNumberFormat="1" applyFont="1" applyBorder="1" applyAlignment="1" applyProtection="1">
      <alignment wrapText="1"/>
      <protection locked="0"/>
    </xf>
    <xf numFmtId="2" fontId="30" fillId="0" borderId="0" xfId="2" applyNumberFormat="1" applyFont="1" applyAlignment="1" applyProtection="1">
      <alignment wrapText="1"/>
      <protection locked="0"/>
    </xf>
    <xf numFmtId="2" fontId="41" fillId="0" borderId="26" xfId="2" applyNumberFormat="1" applyFont="1" applyBorder="1" applyAlignment="1" applyProtection="1">
      <alignment horizontal="center" wrapText="1"/>
      <protection locked="0"/>
    </xf>
    <xf numFmtId="2" fontId="30" fillId="0" borderId="26" xfId="2" applyNumberFormat="1" applyFont="1" applyBorder="1" applyProtection="1">
      <protection locked="0"/>
    </xf>
    <xf numFmtId="2" fontId="30" fillId="0" borderId="0" xfId="2" applyNumberFormat="1" applyFont="1" applyProtection="1">
      <protection locked="0"/>
    </xf>
    <xf numFmtId="2" fontId="26" fillId="0" borderId="26" xfId="2" applyNumberFormat="1" applyFont="1" applyBorder="1" applyAlignment="1" applyProtection="1">
      <alignment horizontal="center" wrapText="1"/>
      <protection locked="0"/>
    </xf>
    <xf numFmtId="2" fontId="26" fillId="0" borderId="48" xfId="2" applyNumberFormat="1" applyFont="1" applyBorder="1" applyAlignment="1" applyProtection="1">
      <alignment wrapText="1"/>
      <protection locked="0"/>
    </xf>
    <xf numFmtId="2" fontId="26" fillId="0" borderId="49" xfId="2" applyNumberFormat="1" applyFont="1" applyBorder="1" applyProtection="1">
      <protection locked="0"/>
    </xf>
    <xf numFmtId="2" fontId="26" fillId="0" borderId="27" xfId="2" applyNumberFormat="1" applyFont="1" applyBorder="1" applyAlignment="1" applyProtection="1">
      <alignment wrapText="1"/>
      <protection locked="0"/>
    </xf>
    <xf numFmtId="2" fontId="26" fillId="0" borderId="28" xfId="2" applyNumberFormat="1" applyFont="1" applyBorder="1" applyProtection="1">
      <protection locked="0"/>
    </xf>
    <xf numFmtId="2" fontId="26" fillId="0" borderId="1" xfId="2" applyNumberFormat="1" applyFont="1" applyBorder="1" applyProtection="1">
      <protection locked="0"/>
    </xf>
    <xf numFmtId="0" fontId="24" fillId="3" borderId="47" xfId="2" applyFont="1" applyFill="1" applyBorder="1" applyAlignment="1" applyProtection="1">
      <alignment horizontal="left"/>
      <protection locked="0"/>
    </xf>
    <xf numFmtId="2" fontId="24" fillId="3" borderId="44" xfId="2" applyNumberFormat="1" applyFont="1" applyFill="1" applyBorder="1" applyAlignment="1" applyProtection="1">
      <alignment horizontal="center" wrapText="1"/>
      <protection locked="0"/>
    </xf>
    <xf numFmtId="2" fontId="24" fillId="3" borderId="37" xfId="2" applyNumberFormat="1" applyFont="1" applyFill="1" applyBorder="1" applyAlignment="1" applyProtection="1">
      <alignment horizontal="right" wrapText="1"/>
      <protection locked="0"/>
    </xf>
    <xf numFmtId="2" fontId="26" fillId="3" borderId="44" xfId="2" applyNumberFormat="1" applyFont="1" applyFill="1" applyBorder="1" applyProtection="1">
      <protection locked="0"/>
    </xf>
    <xf numFmtId="2" fontId="24" fillId="3" borderId="42" xfId="2" applyNumberFormat="1" applyFont="1" applyFill="1" applyBorder="1" applyAlignment="1" applyProtection="1">
      <alignment horizontal="right" wrapText="1"/>
      <protection locked="0"/>
    </xf>
    <xf numFmtId="2" fontId="24" fillId="3" borderId="41" xfId="2" applyNumberFormat="1" applyFont="1" applyFill="1" applyBorder="1" applyAlignment="1" applyProtection="1">
      <alignment horizontal="right" wrapText="1"/>
      <protection locked="0"/>
    </xf>
    <xf numFmtId="2" fontId="26" fillId="3" borderId="42" xfId="2" applyNumberFormat="1" applyFont="1" applyFill="1" applyBorder="1" applyProtection="1">
      <protection locked="0"/>
    </xf>
    <xf numFmtId="2" fontId="24" fillId="3" borderId="46" xfId="2" applyNumberFormat="1" applyFont="1" applyFill="1" applyBorder="1" applyAlignment="1" applyProtection="1">
      <alignment horizontal="right" wrapText="1"/>
      <protection locked="0"/>
    </xf>
    <xf numFmtId="2" fontId="26" fillId="3" borderId="45" xfId="2" applyNumberFormat="1" applyFont="1" applyFill="1" applyBorder="1" applyProtection="1">
      <protection locked="0"/>
    </xf>
    <xf numFmtId="2" fontId="24" fillId="3" borderId="59" xfId="2" applyNumberFormat="1" applyFont="1" applyFill="1" applyBorder="1" applyAlignment="1" applyProtection="1">
      <alignment horizontal="right" wrapText="1"/>
      <protection locked="0"/>
    </xf>
    <xf numFmtId="0" fontId="34" fillId="0" borderId="26" xfId="4" applyFont="1" applyBorder="1" applyAlignment="1" applyProtection="1">
      <alignment horizontal="center" wrapText="1"/>
      <protection locked="0"/>
    </xf>
    <xf numFmtId="0" fontId="34" fillId="0" borderId="25" xfId="4" applyFont="1" applyBorder="1" applyAlignment="1" applyProtection="1">
      <alignment horizontal="center" wrapText="1"/>
      <protection locked="0"/>
    </xf>
    <xf numFmtId="0" fontId="11" fillId="0" borderId="26" xfId="3" applyFont="1" applyBorder="1" applyAlignment="1" applyProtection="1">
      <alignment horizontal="center" wrapText="1"/>
      <protection locked="0"/>
    </xf>
    <xf numFmtId="0" fontId="11" fillId="0" borderId="0" xfId="3" applyFont="1" applyAlignment="1" applyProtection="1">
      <alignment horizontal="center" wrapText="1"/>
      <protection locked="0"/>
    </xf>
    <xf numFmtId="0" fontId="11" fillId="0" borderId="35" xfId="3" applyFont="1" applyBorder="1" applyAlignment="1" applyProtection="1">
      <alignment horizontal="center" wrapText="1"/>
      <protection locked="0"/>
    </xf>
    <xf numFmtId="0" fontId="11" fillId="0" borderId="34" xfId="3" applyFont="1" applyBorder="1" applyAlignment="1" applyProtection="1">
      <alignment horizontal="center" wrapText="1"/>
      <protection locked="0"/>
    </xf>
    <xf numFmtId="0" fontId="24" fillId="0" borderId="33" xfId="3" applyFont="1" applyBorder="1" applyAlignment="1" applyProtection="1">
      <alignment horizontal="center" wrapText="1"/>
      <protection locked="0"/>
    </xf>
    <xf numFmtId="0" fontId="24" fillId="0" borderId="34" xfId="3" applyFont="1" applyBorder="1" applyAlignment="1" applyProtection="1">
      <alignment horizontal="center" wrapText="1"/>
      <protection locked="0"/>
    </xf>
    <xf numFmtId="0" fontId="24" fillId="0" borderId="35" xfId="3" applyFont="1" applyBorder="1" applyAlignment="1" applyProtection="1">
      <alignment horizontal="center" wrapText="1"/>
      <protection locked="0"/>
    </xf>
    <xf numFmtId="0" fontId="32" fillId="0" borderId="28" xfId="4" applyFont="1" applyBorder="1" applyAlignment="1" applyProtection="1">
      <alignment horizontal="center" wrapText="1"/>
      <protection locked="0"/>
    </xf>
    <xf numFmtId="0" fontId="32" fillId="0" borderId="27" xfId="4" applyFont="1" applyBorder="1" applyAlignment="1" applyProtection="1">
      <alignment horizontal="center" wrapText="1"/>
      <protection locked="0"/>
    </xf>
    <xf numFmtId="0" fontId="25" fillId="0" borderId="1" xfId="4" applyFont="1" applyBorder="1" applyAlignment="1" applyProtection="1">
      <alignment horizontal="center" wrapText="1"/>
      <protection locked="0"/>
    </xf>
    <xf numFmtId="0" fontId="25" fillId="0" borderId="27" xfId="4" applyFont="1" applyBorder="1" applyAlignment="1" applyProtection="1">
      <alignment horizontal="center" wrapText="1"/>
      <protection locked="0"/>
    </xf>
    <xf numFmtId="0" fontId="34" fillId="0" borderId="7" xfId="4" applyFont="1" applyBorder="1" applyAlignment="1" applyProtection="1">
      <alignment horizontal="left" indent="1"/>
      <protection locked="0"/>
    </xf>
    <xf numFmtId="176" fontId="26" fillId="0" borderId="26" xfId="4" applyNumberFormat="1" applyFont="1" applyBorder="1" applyAlignment="1" applyProtection="1">
      <alignment horizontal="center" wrapText="1"/>
      <protection locked="0"/>
    </xf>
    <xf numFmtId="176" fontId="26" fillId="0" borderId="25" xfId="4" applyNumberFormat="1" applyFont="1" applyBorder="1" applyAlignment="1" applyProtection="1">
      <alignment horizontal="right"/>
      <protection locked="0"/>
    </xf>
    <xf numFmtId="176" fontId="26" fillId="0" borderId="26" xfId="4" applyNumberFormat="1" applyFont="1" applyBorder="1" applyProtection="1">
      <protection locked="0"/>
    </xf>
    <xf numFmtId="176" fontId="26" fillId="0" borderId="0" xfId="4" applyNumberFormat="1" applyFont="1" applyProtection="1">
      <protection locked="0"/>
    </xf>
    <xf numFmtId="176" fontId="25" fillId="0" borderId="43" xfId="4" applyNumberFormat="1" applyFont="1" applyBorder="1" applyProtection="1">
      <protection locked="0"/>
    </xf>
    <xf numFmtId="176" fontId="25" fillId="0" borderId="29" xfId="4" applyNumberFormat="1" applyFont="1" applyBorder="1" applyProtection="1">
      <protection locked="0"/>
    </xf>
    <xf numFmtId="176" fontId="25" fillId="0" borderId="26" xfId="4" applyNumberFormat="1" applyFont="1" applyBorder="1" applyProtection="1">
      <protection locked="0"/>
    </xf>
    <xf numFmtId="176" fontId="25" fillId="0" borderId="25" xfId="4" applyNumberFormat="1" applyFont="1" applyBorder="1" applyProtection="1">
      <protection locked="0"/>
    </xf>
    <xf numFmtId="176" fontId="25" fillId="0" borderId="0" xfId="4" applyNumberFormat="1" applyFont="1" applyProtection="1">
      <protection locked="0"/>
    </xf>
    <xf numFmtId="0" fontId="30" fillId="0" borderId="7" xfId="4" applyFont="1" applyBorder="1" applyAlignment="1" applyProtection="1">
      <alignment horizontal="left" indent="2"/>
      <protection locked="0"/>
    </xf>
    <xf numFmtId="176" fontId="30" fillId="0" borderId="26" xfId="4" applyNumberFormat="1" applyFont="1" applyBorder="1" applyProtection="1">
      <protection locked="0"/>
    </xf>
    <xf numFmtId="176" fontId="42" fillId="0" borderId="26" xfId="4" applyNumberFormat="1" applyFont="1" applyBorder="1" applyProtection="1">
      <protection locked="0"/>
    </xf>
    <xf numFmtId="176" fontId="42" fillId="0" borderId="0" xfId="4" applyNumberFormat="1" applyFont="1" applyProtection="1">
      <protection locked="0"/>
    </xf>
    <xf numFmtId="0" fontId="11" fillId="0" borderId="7" xfId="4" applyFont="1" applyBorder="1" applyAlignment="1" applyProtection="1">
      <alignment horizontal="left" indent="1"/>
      <protection locked="0"/>
    </xf>
    <xf numFmtId="176" fontId="30" fillId="0" borderId="26" xfId="4" applyNumberFormat="1" applyFont="1" applyBorder="1" applyAlignment="1" applyProtection="1">
      <alignment horizontal="center" wrapText="1"/>
      <protection locked="0"/>
    </xf>
    <xf numFmtId="176" fontId="26" fillId="0" borderId="25" xfId="4" applyNumberFormat="1" applyFont="1" applyBorder="1" applyAlignment="1" applyProtection="1">
      <alignment horizontal="right" wrapText="1"/>
      <protection locked="0"/>
    </xf>
    <xf numFmtId="176" fontId="26" fillId="0" borderId="1" xfId="4" applyNumberFormat="1" applyFont="1" applyBorder="1" applyProtection="1">
      <protection locked="0"/>
    </xf>
    <xf numFmtId="176" fontId="26" fillId="0" borderId="27" xfId="4" applyNumberFormat="1" applyFont="1" applyBorder="1" applyProtection="1">
      <protection locked="0"/>
    </xf>
    <xf numFmtId="176" fontId="26" fillId="0" borderId="28" xfId="4" applyNumberFormat="1" applyFont="1" applyBorder="1" applyProtection="1">
      <protection locked="0"/>
    </xf>
    <xf numFmtId="176" fontId="26" fillId="0" borderId="25" xfId="4" applyNumberFormat="1" applyFont="1" applyBorder="1" applyProtection="1">
      <protection locked="0"/>
    </xf>
    <xf numFmtId="0" fontId="34" fillId="3" borderId="47" xfId="4" applyFont="1" applyFill="1" applyBorder="1" applyAlignment="1" applyProtection="1">
      <alignment horizontal="left"/>
      <protection locked="0"/>
    </xf>
    <xf numFmtId="176" fontId="34" fillId="3" borderId="44" xfId="4" applyNumberFormat="1" applyFont="1" applyFill="1" applyBorder="1" applyAlignment="1" applyProtection="1">
      <alignment horizontal="center" wrapText="1"/>
      <protection locked="0"/>
    </xf>
    <xf numFmtId="176" fontId="11" fillId="3" borderId="42" xfId="4" applyNumberFormat="1" applyFont="1" applyFill="1" applyBorder="1" applyProtection="1">
      <protection locked="0"/>
    </xf>
    <xf numFmtId="176" fontId="11" fillId="3" borderId="44" xfId="4" applyNumberFormat="1" applyFont="1" applyFill="1" applyBorder="1" applyProtection="1">
      <protection locked="0"/>
    </xf>
    <xf numFmtId="176" fontId="11" fillId="3" borderId="37" xfId="4" applyNumberFormat="1" applyFont="1" applyFill="1" applyBorder="1" applyProtection="1">
      <protection locked="0"/>
    </xf>
    <xf numFmtId="176" fontId="11" fillId="3" borderId="51" xfId="4" applyNumberFormat="1" applyFont="1" applyFill="1" applyBorder="1" applyProtection="1">
      <protection locked="0"/>
    </xf>
    <xf numFmtId="176" fontId="11" fillId="3" borderId="41" xfId="4" applyNumberFormat="1" applyFont="1" applyFill="1" applyBorder="1" applyProtection="1">
      <protection locked="0"/>
    </xf>
    <xf numFmtId="0" fontId="24" fillId="0" borderId="7" xfId="3" applyFont="1" applyBorder="1" applyAlignment="1" applyProtection="1">
      <alignment horizontal="left" indent="1"/>
      <protection locked="0"/>
    </xf>
    <xf numFmtId="49" fontId="30" fillId="0" borderId="7" xfId="3" applyNumberFormat="1" applyFont="1" applyBorder="1" applyAlignment="1" applyProtection="1">
      <alignment horizontal="left" vertical="top" wrapText="1" indent="2"/>
      <protection locked="0"/>
    </xf>
    <xf numFmtId="0" fontId="24" fillId="3" borderId="18" xfId="3" applyFont="1" applyFill="1" applyBorder="1" applyAlignment="1" applyProtection="1">
      <alignment horizontal="left"/>
      <protection locked="0"/>
    </xf>
    <xf numFmtId="176" fontId="11" fillId="0" borderId="26" xfId="3" applyNumberFormat="1" applyFont="1" applyBorder="1" applyAlignment="1" applyProtection="1">
      <alignment horizontal="center" wrapText="1"/>
      <protection locked="0"/>
    </xf>
    <xf numFmtId="176" fontId="11" fillId="0" borderId="25" xfId="3" applyNumberFormat="1" applyFont="1" applyBorder="1" applyAlignment="1" applyProtection="1">
      <alignment horizontal="center" wrapText="1"/>
      <protection locked="0"/>
    </xf>
    <xf numFmtId="176" fontId="11" fillId="0" borderId="0" xfId="3" applyNumberFormat="1" applyFont="1" applyAlignment="1" applyProtection="1">
      <alignment horizontal="center" wrapText="1"/>
      <protection locked="0"/>
    </xf>
    <xf numFmtId="176" fontId="11" fillId="0" borderId="35" xfId="3" applyNumberFormat="1" applyFont="1" applyBorder="1" applyAlignment="1" applyProtection="1">
      <alignment horizontal="center" wrapText="1"/>
      <protection locked="0"/>
    </xf>
    <xf numFmtId="176" fontId="11" fillId="0" borderId="34" xfId="3" applyNumberFormat="1" applyFont="1" applyBorder="1" applyAlignment="1" applyProtection="1">
      <alignment horizontal="center" wrapText="1"/>
      <protection locked="0"/>
    </xf>
    <xf numFmtId="176" fontId="11" fillId="0" borderId="33" xfId="3" applyNumberFormat="1" applyFont="1" applyBorder="1" applyAlignment="1" applyProtection="1">
      <alignment horizontal="center" wrapText="1"/>
      <protection locked="0"/>
    </xf>
    <xf numFmtId="176" fontId="11" fillId="0" borderId="32" xfId="3" applyNumberFormat="1" applyFont="1" applyBorder="1" applyAlignment="1" applyProtection="1">
      <alignment horizontal="center" wrapText="1"/>
      <protection locked="0"/>
    </xf>
    <xf numFmtId="176" fontId="25" fillId="0" borderId="28" xfId="3" applyNumberFormat="1" applyFont="1" applyBorder="1" applyAlignment="1" applyProtection="1">
      <alignment horizontal="center" wrapText="1"/>
      <protection locked="0"/>
    </xf>
    <xf numFmtId="176" fontId="25" fillId="0" borderId="27" xfId="3" applyNumberFormat="1" applyFont="1" applyBorder="1" applyAlignment="1" applyProtection="1">
      <alignment horizontal="center" wrapText="1"/>
      <protection locked="0"/>
    </xf>
    <xf numFmtId="176" fontId="25" fillId="0" borderId="1" xfId="3" applyNumberFormat="1" applyFont="1" applyBorder="1" applyAlignment="1" applyProtection="1">
      <alignment horizontal="center" wrapText="1"/>
      <protection locked="0"/>
    </xf>
    <xf numFmtId="176" fontId="25" fillId="0" borderId="30" xfId="3" applyNumberFormat="1" applyFont="1" applyBorder="1" applyAlignment="1" applyProtection="1">
      <alignment horizontal="center" wrapText="1"/>
      <protection locked="0"/>
    </xf>
    <xf numFmtId="176" fontId="26" fillId="0" borderId="26" xfId="3" applyNumberFormat="1" applyFont="1" applyBorder="1" applyAlignment="1" applyProtection="1">
      <alignment horizontal="center" wrapText="1"/>
      <protection locked="0"/>
    </xf>
    <xf numFmtId="176" fontId="26" fillId="0" borderId="0" xfId="3" applyNumberFormat="1" applyFont="1" applyAlignment="1" applyProtection="1">
      <alignment wrapText="1"/>
      <protection locked="0"/>
    </xf>
    <xf numFmtId="176" fontId="26" fillId="0" borderId="43" xfId="3" applyNumberFormat="1" applyFont="1" applyBorder="1" applyProtection="1">
      <protection locked="0"/>
    </xf>
    <xf numFmtId="176" fontId="26" fillId="0" borderId="25" xfId="3" applyNumberFormat="1" applyFont="1" applyBorder="1" applyAlignment="1" applyProtection="1">
      <alignment wrapText="1"/>
      <protection locked="0"/>
    </xf>
    <xf numFmtId="176" fontId="25" fillId="0" borderId="6" xfId="3" applyNumberFormat="1" applyFont="1" applyBorder="1" applyProtection="1">
      <protection locked="0"/>
    </xf>
    <xf numFmtId="176" fontId="25" fillId="0" borderId="25" xfId="3" applyNumberFormat="1" applyFont="1" applyBorder="1" applyAlignment="1" applyProtection="1">
      <alignment wrapText="1"/>
      <protection locked="0"/>
    </xf>
    <xf numFmtId="176" fontId="25" fillId="0" borderId="43" xfId="3" applyNumberFormat="1" applyFont="1" applyBorder="1" applyProtection="1">
      <protection locked="0"/>
    </xf>
    <xf numFmtId="176" fontId="25" fillId="0" borderId="24" xfId="3" applyNumberFormat="1" applyFont="1" applyBorder="1" applyAlignment="1" applyProtection="1">
      <alignment wrapText="1"/>
      <protection locked="0"/>
    </xf>
    <xf numFmtId="176" fontId="26" fillId="0" borderId="26" xfId="3" applyNumberFormat="1" applyFont="1" applyBorder="1" applyProtection="1">
      <protection locked="0"/>
    </xf>
    <xf numFmtId="176" fontId="25" fillId="0" borderId="0" xfId="3" applyNumberFormat="1" applyFont="1" applyProtection="1">
      <protection locked="0"/>
    </xf>
    <xf numFmtId="176" fontId="25" fillId="0" borderId="26" xfId="3" applyNumberFormat="1" applyFont="1" applyBorder="1" applyProtection="1">
      <protection locked="0"/>
    </xf>
    <xf numFmtId="176" fontId="30" fillId="0" borderId="26" xfId="3" applyNumberFormat="1" applyFont="1" applyBorder="1" applyProtection="1">
      <protection locked="0"/>
    </xf>
    <xf numFmtId="176" fontId="26" fillId="0" borderId="0" xfId="3" applyNumberFormat="1" applyFont="1" applyProtection="1">
      <protection locked="0"/>
    </xf>
    <xf numFmtId="176" fontId="26" fillId="0" borderId="25" xfId="3" applyNumberFormat="1" applyFont="1" applyBorder="1" applyProtection="1">
      <protection locked="0"/>
    </xf>
    <xf numFmtId="176" fontId="42" fillId="0" borderId="0" xfId="3" applyNumberFormat="1" applyFont="1" applyProtection="1">
      <protection locked="0"/>
    </xf>
    <xf numFmtId="176" fontId="25" fillId="0" borderId="25" xfId="3" applyNumberFormat="1" applyFont="1" applyBorder="1" applyProtection="1">
      <protection locked="0"/>
    </xf>
    <xf numFmtId="176" fontId="42" fillId="0" borderId="26" xfId="3" applyNumberFormat="1" applyFont="1" applyBorder="1" applyProtection="1">
      <protection locked="0"/>
    </xf>
    <xf numFmtId="176" fontId="25" fillId="0" borderId="24" xfId="3" applyNumberFormat="1" applyFont="1" applyBorder="1" applyProtection="1">
      <protection locked="0"/>
    </xf>
    <xf numFmtId="176" fontId="26" fillId="0" borderId="28" xfId="3" applyNumberFormat="1" applyFont="1" applyBorder="1" applyProtection="1">
      <protection locked="0"/>
    </xf>
    <xf numFmtId="176" fontId="26" fillId="0" borderId="1" xfId="3" applyNumberFormat="1" applyFont="1" applyBorder="1" applyProtection="1">
      <protection locked="0"/>
    </xf>
    <xf numFmtId="176" fontId="26" fillId="0" borderId="24" xfId="3" applyNumberFormat="1" applyFont="1" applyBorder="1" applyAlignment="1" applyProtection="1">
      <alignment wrapText="1"/>
      <protection locked="0"/>
    </xf>
    <xf numFmtId="176" fontId="24" fillId="3" borderId="43" xfId="3" applyNumberFormat="1" applyFont="1" applyFill="1" applyBorder="1" applyAlignment="1" applyProtection="1">
      <alignment horizontal="center" wrapText="1"/>
      <protection locked="0"/>
    </xf>
    <xf numFmtId="176" fontId="24" fillId="3" borderId="6" xfId="3" applyNumberFormat="1" applyFont="1" applyFill="1" applyBorder="1" applyAlignment="1" applyProtection="1">
      <alignment horizontal="right" wrapText="1"/>
      <protection locked="0"/>
    </xf>
    <xf numFmtId="176" fontId="26" fillId="3" borderId="43" xfId="3" applyNumberFormat="1" applyFont="1" applyFill="1" applyBorder="1" applyProtection="1">
      <protection locked="0"/>
    </xf>
    <xf numFmtId="176" fontId="24" fillId="3" borderId="29" xfId="3" applyNumberFormat="1" applyFont="1" applyFill="1" applyBorder="1" applyAlignment="1" applyProtection="1">
      <alignment horizontal="right" wrapText="1"/>
      <protection locked="0"/>
    </xf>
    <xf numFmtId="176" fontId="26" fillId="3" borderId="22" xfId="3" applyNumberFormat="1" applyFont="1" applyFill="1" applyBorder="1" applyProtection="1">
      <protection locked="0"/>
    </xf>
    <xf numFmtId="176" fontId="24" fillId="3" borderId="21" xfId="3" applyNumberFormat="1" applyFont="1" applyFill="1" applyBorder="1" applyAlignment="1" applyProtection="1">
      <alignment horizontal="right" wrapText="1"/>
      <protection locked="0"/>
    </xf>
    <xf numFmtId="176" fontId="26" fillId="3" borderId="6" xfId="3" applyNumberFormat="1" applyFont="1" applyFill="1" applyBorder="1" applyProtection="1">
      <protection locked="0"/>
    </xf>
    <xf numFmtId="176" fontId="26" fillId="3" borderId="20" xfId="3" applyNumberFormat="1" applyFont="1" applyFill="1" applyBorder="1" applyProtection="1">
      <protection locked="0"/>
    </xf>
    <xf numFmtId="176" fontId="24" fillId="3" borderId="19" xfId="3" applyNumberFormat="1" applyFont="1" applyFill="1" applyBorder="1" applyAlignment="1" applyProtection="1">
      <alignment horizontal="right" wrapText="1"/>
      <protection locked="0"/>
    </xf>
    <xf numFmtId="0" fontId="30" fillId="0" borderId="18" xfId="3" applyFont="1" applyBorder="1" applyAlignment="1" applyProtection="1">
      <alignment horizontal="left"/>
      <protection locked="0"/>
    </xf>
    <xf numFmtId="0" fontId="34" fillId="0" borderId="26" xfId="2" applyFont="1" applyBorder="1" applyAlignment="1" applyProtection="1">
      <alignment horizontal="center" wrapText="1"/>
      <protection locked="0"/>
    </xf>
    <xf numFmtId="0" fontId="34" fillId="0" borderId="25" xfId="2" applyFont="1" applyBorder="1" applyAlignment="1" applyProtection="1">
      <alignment horizontal="center" wrapText="1"/>
      <protection locked="0"/>
    </xf>
    <xf numFmtId="169" fontId="11" fillId="0" borderId="0" xfId="2" applyNumberFormat="1" applyFont="1" applyAlignment="1" applyProtection="1">
      <alignment horizontal="center" wrapText="1"/>
      <protection locked="0"/>
    </xf>
    <xf numFmtId="0" fontId="32" fillId="0" borderId="28" xfId="2" applyFont="1" applyBorder="1" applyAlignment="1" applyProtection="1">
      <alignment horizontal="center" wrapText="1"/>
      <protection locked="0"/>
    </xf>
    <xf numFmtId="0" fontId="25" fillId="0" borderId="1" xfId="2" applyFont="1" applyBorder="1" applyAlignment="1" applyProtection="1">
      <alignment horizontal="center" wrapText="1"/>
      <protection locked="0"/>
    </xf>
    <xf numFmtId="0" fontId="34" fillId="0" borderId="7" xfId="2" applyFont="1" applyBorder="1" applyAlignment="1" applyProtection="1">
      <alignment horizontal="left" indent="1"/>
      <protection locked="0"/>
    </xf>
    <xf numFmtId="0" fontId="44" fillId="0" borderId="7" xfId="4" applyFont="1" applyBorder="1" applyAlignment="1" applyProtection="1">
      <alignment horizontal="left" indent="2"/>
      <protection locked="0"/>
    </xf>
    <xf numFmtId="0" fontId="34" fillId="3" borderId="47" xfId="2" applyFont="1" applyFill="1" applyBorder="1" applyAlignment="1" applyProtection="1">
      <alignment horizontal="left"/>
      <protection locked="0"/>
    </xf>
    <xf numFmtId="0" fontId="26" fillId="0" borderId="0" xfId="2" applyFont="1" applyAlignment="1" applyProtection="1">
      <alignment wrapText="1"/>
      <protection locked="0"/>
    </xf>
    <xf numFmtId="176" fontId="11" fillId="0" borderId="26" xfId="2" applyNumberFormat="1" applyFont="1" applyBorder="1" applyAlignment="1" applyProtection="1">
      <alignment horizontal="center" wrapText="1"/>
      <protection locked="0"/>
    </xf>
    <xf numFmtId="176" fontId="26" fillId="0" borderId="25" xfId="2" applyNumberFormat="1" applyFont="1" applyBorder="1" applyAlignment="1" applyProtection="1">
      <alignment wrapText="1"/>
      <protection locked="0"/>
    </xf>
    <xf numFmtId="176" fontId="26" fillId="0" borderId="26" xfId="2" applyNumberFormat="1" applyFont="1" applyBorder="1" applyProtection="1">
      <protection locked="0"/>
    </xf>
    <xf numFmtId="176" fontId="26" fillId="0" borderId="0" xfId="2" applyNumberFormat="1" applyFont="1" applyAlignment="1" applyProtection="1">
      <alignment wrapText="1"/>
      <protection locked="0"/>
    </xf>
    <xf numFmtId="176" fontId="25" fillId="0" borderId="26" xfId="2" applyNumberFormat="1" applyFont="1" applyBorder="1" applyProtection="1">
      <protection locked="0"/>
    </xf>
    <xf numFmtId="176" fontId="25" fillId="0" borderId="0" xfId="2" applyNumberFormat="1" applyFont="1" applyAlignment="1" applyProtection="1">
      <alignment wrapText="1"/>
      <protection locked="0"/>
    </xf>
    <xf numFmtId="176" fontId="25" fillId="0" borderId="25" xfId="2" applyNumberFormat="1" applyFont="1" applyBorder="1" applyAlignment="1" applyProtection="1">
      <alignment wrapText="1"/>
      <protection locked="0"/>
    </xf>
    <xf numFmtId="176" fontId="25" fillId="0" borderId="24" xfId="2" applyNumberFormat="1" applyFont="1" applyBorder="1" applyAlignment="1" applyProtection="1">
      <alignment wrapText="1"/>
      <protection locked="0"/>
    </xf>
    <xf numFmtId="176" fontId="42" fillId="0" borderId="26" xfId="2" applyNumberFormat="1" applyFont="1" applyBorder="1" applyProtection="1">
      <protection locked="0"/>
    </xf>
    <xf numFmtId="176" fontId="30" fillId="0" borderId="26" xfId="2" applyNumberFormat="1" applyFont="1" applyBorder="1" applyAlignment="1" applyProtection="1">
      <alignment wrapText="1"/>
      <protection locked="0"/>
    </xf>
    <xf numFmtId="176" fontId="26" fillId="0" borderId="25" xfId="2" applyNumberFormat="1" applyFont="1" applyBorder="1" applyProtection="1">
      <protection locked="0"/>
    </xf>
    <xf numFmtId="176" fontId="26" fillId="0" borderId="0" xfId="2" applyNumberFormat="1" applyFont="1" applyProtection="1">
      <protection locked="0"/>
    </xf>
    <xf numFmtId="176" fontId="42" fillId="0" borderId="26" xfId="2" applyNumberFormat="1" applyFont="1" applyBorder="1" applyAlignment="1" applyProtection="1">
      <alignment wrapText="1"/>
      <protection locked="0"/>
    </xf>
    <xf numFmtId="176" fontId="25" fillId="0" borderId="0" xfId="2" applyNumberFormat="1" applyFont="1" applyProtection="1">
      <protection locked="0"/>
    </xf>
    <xf numFmtId="176" fontId="25" fillId="0" borderId="25" xfId="2" applyNumberFormat="1" applyFont="1" applyBorder="1" applyProtection="1">
      <protection locked="0"/>
    </xf>
    <xf numFmtId="176" fontId="25" fillId="0" borderId="24" xfId="2" applyNumberFormat="1" applyFont="1" applyBorder="1" applyProtection="1">
      <protection locked="0"/>
    </xf>
    <xf numFmtId="176" fontId="34" fillId="3" borderId="44" xfId="2" applyNumberFormat="1" applyFont="1" applyFill="1" applyBorder="1" applyAlignment="1" applyProtection="1">
      <alignment horizontal="center" wrapText="1"/>
      <protection locked="0"/>
    </xf>
    <xf numFmtId="176" fontId="34" fillId="3" borderId="41" xfId="2" applyNumberFormat="1" applyFont="1" applyFill="1" applyBorder="1" applyAlignment="1" applyProtection="1">
      <alignment horizontal="right" wrapText="1"/>
      <protection locked="0"/>
    </xf>
    <xf numFmtId="176" fontId="26" fillId="3" borderId="44" xfId="2" applyNumberFormat="1" applyFont="1" applyFill="1" applyBorder="1" applyProtection="1">
      <protection locked="0"/>
    </xf>
    <xf numFmtId="176" fontId="34" fillId="3" borderId="42" xfId="2" applyNumberFormat="1" applyFont="1" applyFill="1" applyBorder="1" applyAlignment="1" applyProtection="1">
      <alignment horizontal="right" wrapText="1"/>
      <protection locked="0"/>
    </xf>
    <xf numFmtId="176" fontId="26" fillId="3" borderId="42" xfId="2" applyNumberFormat="1" applyFont="1" applyFill="1" applyBorder="1" applyProtection="1">
      <protection locked="0"/>
    </xf>
    <xf numFmtId="176" fontId="34" fillId="3" borderId="50" xfId="2" applyNumberFormat="1" applyFont="1" applyFill="1" applyBorder="1" applyAlignment="1" applyProtection="1">
      <alignment horizontal="right" wrapText="1"/>
      <protection locked="0"/>
    </xf>
    <xf numFmtId="0" fontId="25" fillId="0" borderId="28" xfId="4" applyFont="1" applyBorder="1" applyAlignment="1" applyProtection="1">
      <alignment horizontal="center" wrapText="1"/>
      <protection locked="0"/>
    </xf>
    <xf numFmtId="0" fontId="25" fillId="0" borderId="0" xfId="3" applyFont="1" applyAlignment="1" applyProtection="1">
      <alignment horizontal="center"/>
      <protection locked="0"/>
    </xf>
    <xf numFmtId="0" fontId="25" fillId="0" borderId="26" xfId="3" applyFont="1" applyBorder="1" applyAlignment="1" applyProtection="1">
      <alignment horizontal="center"/>
      <protection locked="0"/>
    </xf>
    <xf numFmtId="0" fontId="25" fillId="0" borderId="30" xfId="4" applyFont="1" applyBorder="1" applyAlignment="1" applyProtection="1">
      <alignment horizontal="center" wrapText="1"/>
      <protection locked="0"/>
    </xf>
    <xf numFmtId="0" fontId="24" fillId="0" borderId="53" xfId="4" applyFont="1" applyBorder="1" applyAlignment="1" applyProtection="1">
      <alignment horizontal="left" indent="1"/>
      <protection locked="0"/>
    </xf>
    <xf numFmtId="0" fontId="24" fillId="0" borderId="52" xfId="4" applyFont="1" applyBorder="1" applyAlignment="1" applyProtection="1">
      <alignment horizontal="left" indent="1"/>
      <protection locked="0"/>
    </xf>
    <xf numFmtId="0" fontId="42" fillId="0" borderId="52" xfId="4" applyFont="1" applyBorder="1" applyAlignment="1" applyProtection="1">
      <alignment horizontal="left" indent="2"/>
      <protection locked="0"/>
    </xf>
    <xf numFmtId="0" fontId="24" fillId="0" borderId="31" xfId="4" applyFont="1" applyBorder="1" applyAlignment="1" applyProtection="1">
      <alignment horizontal="left" indent="1"/>
      <protection locked="0"/>
    </xf>
    <xf numFmtId="0" fontId="24" fillId="3" borderId="23" xfId="4" applyFont="1" applyFill="1" applyBorder="1" applyAlignment="1" applyProtection="1">
      <alignment horizontal="left"/>
      <protection locked="0"/>
    </xf>
    <xf numFmtId="0" fontId="43" fillId="0" borderId="18" xfId="4" applyFont="1" applyBorder="1" applyAlignment="1" applyProtection="1">
      <alignment horizontal="left" wrapText="1"/>
      <protection locked="0"/>
    </xf>
    <xf numFmtId="0" fontId="43" fillId="0" borderId="6" xfId="4" applyFont="1" applyBorder="1" applyAlignment="1" applyProtection="1">
      <alignment horizontal="left" wrapText="1"/>
      <protection locked="0"/>
    </xf>
    <xf numFmtId="0" fontId="43" fillId="0" borderId="40" xfId="4" applyFont="1" applyBorder="1" applyAlignment="1" applyProtection="1">
      <alignment horizontal="left" wrapText="1"/>
      <protection locked="0"/>
    </xf>
    <xf numFmtId="0" fontId="43" fillId="0" borderId="12" xfId="4" applyFont="1" applyBorder="1" applyAlignment="1" applyProtection="1">
      <alignment horizontal="left" wrapText="1"/>
      <protection locked="0"/>
    </xf>
    <xf numFmtId="0" fontId="43" fillId="0" borderId="37" xfId="4" applyFont="1" applyBorder="1" applyAlignment="1" applyProtection="1">
      <alignment horizontal="left" wrapText="1"/>
      <protection locked="0"/>
    </xf>
    <xf numFmtId="0" fontId="43" fillId="0" borderId="38" xfId="4" applyFont="1" applyBorder="1" applyAlignment="1" applyProtection="1">
      <alignment horizontal="left" wrapText="1"/>
      <protection locked="0"/>
    </xf>
    <xf numFmtId="176" fontId="26" fillId="0" borderId="43" xfId="4" applyNumberFormat="1" applyFont="1" applyBorder="1" applyAlignment="1" applyProtection="1">
      <alignment horizontal="center" wrapText="1"/>
      <protection locked="0"/>
    </xf>
    <xf numFmtId="176" fontId="26" fillId="0" borderId="29" xfId="4" applyNumberFormat="1" applyFont="1" applyBorder="1" applyProtection="1">
      <protection locked="0"/>
    </xf>
    <xf numFmtId="176" fontId="26" fillId="0" borderId="43" xfId="4" applyNumberFormat="1" applyFont="1" applyBorder="1" applyProtection="1">
      <protection locked="0"/>
    </xf>
    <xf numFmtId="176" fontId="26" fillId="0" borderId="6" xfId="4" applyNumberFormat="1" applyFont="1" applyBorder="1" applyProtection="1">
      <protection locked="0"/>
    </xf>
    <xf numFmtId="176" fontId="25" fillId="0" borderId="6" xfId="4" applyNumberFormat="1" applyFont="1" applyBorder="1" applyProtection="1">
      <protection locked="0"/>
    </xf>
    <xf numFmtId="176" fontId="25" fillId="0" borderId="40" xfId="4" applyNumberFormat="1" applyFont="1" applyBorder="1" applyProtection="1">
      <protection locked="0"/>
    </xf>
    <xf numFmtId="176" fontId="25" fillId="0" borderId="24" xfId="4" applyNumberFormat="1" applyFont="1" applyBorder="1" applyProtection="1">
      <protection locked="0"/>
    </xf>
    <xf numFmtId="176" fontId="26" fillId="0" borderId="28" xfId="4" applyNumberFormat="1" applyFont="1" applyBorder="1" applyAlignment="1" applyProtection="1">
      <alignment horizontal="center" wrapText="1"/>
      <protection locked="0"/>
    </xf>
    <xf numFmtId="176" fontId="26" fillId="0" borderId="30" xfId="4" applyNumberFormat="1" applyFont="1" applyBorder="1" applyProtection="1">
      <protection locked="0"/>
    </xf>
    <xf numFmtId="176" fontId="24" fillId="3" borderId="22" xfId="4" applyNumberFormat="1" applyFont="1" applyFill="1" applyBorder="1" applyAlignment="1" applyProtection="1">
      <alignment horizontal="center" wrapText="1"/>
      <protection locked="0"/>
    </xf>
    <xf numFmtId="176" fontId="11" fillId="3" borderId="20" xfId="4" applyNumberFormat="1" applyFont="1" applyFill="1" applyBorder="1" applyProtection="1">
      <protection locked="0"/>
    </xf>
    <xf numFmtId="176" fontId="26" fillId="3" borderId="22" xfId="4" applyNumberFormat="1" applyFont="1" applyFill="1" applyBorder="1" applyProtection="1">
      <protection locked="0"/>
    </xf>
    <xf numFmtId="176" fontId="11" fillId="3" borderId="21" xfId="4" applyNumberFormat="1" applyFont="1" applyFill="1" applyBorder="1" applyProtection="1">
      <protection locked="0"/>
    </xf>
    <xf numFmtId="176" fontId="26" fillId="3" borderId="20" xfId="4" applyNumberFormat="1" applyFont="1" applyFill="1" applyBorder="1" applyProtection="1">
      <protection locked="0"/>
    </xf>
    <xf numFmtId="0" fontId="46" fillId="4" borderId="0" xfId="0" applyFont="1" applyFill="1" applyAlignment="1">
      <alignment horizontal="center" vertical="center" wrapText="1"/>
    </xf>
    <xf numFmtId="0" fontId="36" fillId="4" borderId="7" xfId="0" applyFont="1" applyFill="1" applyBorder="1"/>
    <xf numFmtId="169" fontId="36" fillId="0" borderId="0" xfId="0" applyNumberFormat="1" applyFont="1"/>
    <xf numFmtId="170" fontId="36" fillId="0" borderId="0" xfId="0" applyNumberFormat="1" applyFont="1"/>
    <xf numFmtId="168" fontId="36" fillId="0" borderId="0" xfId="0" applyNumberFormat="1" applyFont="1"/>
    <xf numFmtId="8" fontId="36" fillId="0" borderId="0" xfId="0" applyNumberFormat="1" applyFont="1"/>
    <xf numFmtId="166" fontId="36" fillId="0" borderId="0" xfId="0" applyNumberFormat="1" applyFont="1"/>
    <xf numFmtId="165" fontId="36" fillId="0" borderId="0" xfId="0" applyNumberFormat="1" applyFont="1"/>
    <xf numFmtId="176" fontId="36" fillId="0" borderId="0" xfId="0" applyNumberFormat="1" applyFont="1"/>
    <xf numFmtId="49" fontId="11" fillId="4" borderId="39" xfId="0" applyNumberFormat="1" applyFont="1" applyFill="1" applyBorder="1" applyAlignment="1">
      <alignment horizontal="centerContinuous" vertical="center" wrapText="1"/>
    </xf>
    <xf numFmtId="49" fontId="11" fillId="4" borderId="33" xfId="0" applyNumberFormat="1" applyFont="1" applyFill="1" applyBorder="1" applyAlignment="1">
      <alignment horizontal="centerContinuous" vertical="center" wrapText="1"/>
    </xf>
    <xf numFmtId="49" fontId="11" fillId="4" borderId="32" xfId="0" applyNumberFormat="1" applyFont="1" applyFill="1" applyBorder="1" applyAlignment="1">
      <alignment horizontal="centerContinuous" vertical="center" wrapText="1"/>
    </xf>
    <xf numFmtId="49" fontId="11" fillId="4" borderId="8" xfId="0" applyNumberFormat="1" applyFont="1" applyFill="1" applyBorder="1" applyAlignment="1">
      <alignment horizontal="center" vertical="center"/>
    </xf>
    <xf numFmtId="49" fontId="11" fillId="4" borderId="56" xfId="0" applyNumberFormat="1" applyFont="1" applyFill="1" applyBorder="1" applyAlignment="1">
      <alignment horizontal="center" vertical="center"/>
    </xf>
    <xf numFmtId="49" fontId="11" fillId="4" borderId="57" xfId="0" applyNumberFormat="1" applyFont="1" applyFill="1" applyBorder="1" applyAlignment="1">
      <alignment horizontal="center" vertical="center" wrapText="1"/>
    </xf>
    <xf numFmtId="49" fontId="11" fillId="4" borderId="7" xfId="0" applyNumberFormat="1" applyFont="1" applyFill="1" applyBorder="1"/>
    <xf numFmtId="49" fontId="11" fillId="4" borderId="25" xfId="0" applyNumberFormat="1" applyFont="1" applyFill="1" applyBorder="1" applyAlignment="1">
      <alignment horizontal="center" vertical="center"/>
    </xf>
    <xf numFmtId="49" fontId="11" fillId="4" borderId="25" xfId="0" applyNumberFormat="1" applyFont="1" applyFill="1" applyBorder="1"/>
    <xf numFmtId="49" fontId="11" fillId="4" borderId="7" xfId="0" applyNumberFormat="1" applyFont="1" applyFill="1" applyBorder="1" applyAlignment="1">
      <alignment horizontal="left" indent="2"/>
    </xf>
    <xf numFmtId="49" fontId="26" fillId="5" borderId="7" xfId="0" applyNumberFormat="1" applyFont="1" applyFill="1" applyBorder="1" applyAlignment="1">
      <alignment horizontal="left" indent="1"/>
    </xf>
    <xf numFmtId="49" fontId="11" fillId="5" borderId="25" xfId="0" applyNumberFormat="1" applyFont="1" applyFill="1" applyBorder="1"/>
    <xf numFmtId="49" fontId="11" fillId="5" borderId="7" xfId="0" applyNumberFormat="1" applyFont="1" applyFill="1" applyBorder="1" applyAlignment="1">
      <alignment horizontal="left" indent="2"/>
    </xf>
    <xf numFmtId="49" fontId="26" fillId="4" borderId="8" xfId="0" applyNumberFormat="1" applyFont="1" applyFill="1" applyBorder="1" applyAlignment="1">
      <alignment horizontal="left" vertical="top" wrapText="1"/>
    </xf>
    <xf numFmtId="49" fontId="26" fillId="4" borderId="9" xfId="0" applyNumberFormat="1" applyFont="1" applyFill="1" applyBorder="1" applyAlignment="1">
      <alignment horizontal="left" vertical="top" wrapText="1"/>
    </xf>
    <xf numFmtId="49" fontId="26" fillId="4" borderId="10" xfId="0" applyNumberFormat="1" applyFont="1" applyFill="1" applyBorder="1" applyAlignment="1">
      <alignment horizontal="left" vertical="top" wrapText="1"/>
    </xf>
    <xf numFmtId="168" fontId="11" fillId="4" borderId="58" xfId="0" applyNumberFormat="1" applyFont="1" applyFill="1" applyBorder="1"/>
    <xf numFmtId="168" fontId="26" fillId="4" borderId="58" xfId="0" applyNumberFormat="1" applyFont="1" applyFill="1" applyBorder="1"/>
    <xf numFmtId="168" fontId="26" fillId="4" borderId="58" xfId="0" applyNumberFormat="1" applyFont="1" applyFill="1" applyBorder="1" applyAlignment="1">
      <alignment horizontal="right"/>
    </xf>
    <xf numFmtId="168" fontId="26" fillId="4" borderId="60" xfId="0" applyNumberFormat="1" applyFont="1" applyFill="1" applyBorder="1" applyAlignment="1">
      <alignment horizontal="right"/>
    </xf>
    <xf numFmtId="168" fontId="11" fillId="4" borderId="58" xfId="0" applyNumberFormat="1" applyFont="1" applyFill="1" applyBorder="1" applyAlignment="1">
      <alignment horizontal="right"/>
    </xf>
    <xf numFmtId="168" fontId="26" fillId="5" borderId="58" xfId="0" applyNumberFormat="1" applyFont="1" applyFill="1" applyBorder="1" applyAlignment="1">
      <alignment horizontal="right"/>
    </xf>
    <xf numFmtId="168" fontId="11" fillId="5" borderId="58" xfId="0" applyNumberFormat="1" applyFont="1" applyFill="1" applyBorder="1" applyAlignment="1">
      <alignment horizontal="right"/>
    </xf>
    <xf numFmtId="168" fontId="11" fillId="4" borderId="60" xfId="0" applyNumberFormat="1" applyFont="1" applyFill="1" applyBorder="1" applyAlignment="1">
      <alignment horizontal="right"/>
    </xf>
    <xf numFmtId="166" fontId="11" fillId="4" borderId="61" xfId="0" applyNumberFormat="1" applyFont="1" applyFill="1" applyBorder="1" applyAlignment="1">
      <alignment horizontal="right"/>
    </xf>
    <xf numFmtId="176" fontId="25" fillId="0" borderId="0" xfId="2" applyNumberFormat="1" applyFont="1" applyBorder="1" applyProtection="1">
      <protection locked="0"/>
    </xf>
    <xf numFmtId="176" fontId="42" fillId="0" borderId="0" xfId="2" applyNumberFormat="1" applyFont="1" applyBorder="1" applyProtection="1">
      <protection locked="0"/>
    </xf>
    <xf numFmtId="176" fontId="42" fillId="0" borderId="0" xfId="2" applyNumberFormat="1" applyFont="1" applyBorder="1" applyAlignment="1" applyProtection="1">
      <alignment wrapText="1"/>
      <protection locked="0"/>
    </xf>
    <xf numFmtId="176" fontId="30" fillId="0" borderId="0" xfId="2" applyNumberFormat="1" applyFont="1" applyBorder="1" applyAlignment="1" applyProtection="1">
      <alignment wrapText="1"/>
      <protection locked="0"/>
    </xf>
  </cellXfs>
  <cellStyles count="7">
    <cellStyle name="Comma" xfId="1" builtinId="3"/>
    <cellStyle name="Hyperlink" xfId="6" builtinId="8"/>
    <cellStyle name="Normal" xfId="0" builtinId="0"/>
    <cellStyle name="Normal 2" xfId="3" xr:uid="{9005109D-5A8F-46B9-A068-1F6F4A033C2A}"/>
    <cellStyle name="Normal 2 2" xfId="2" xr:uid="{5596359B-A748-49CB-BF95-E6D10458470D}"/>
    <cellStyle name="Normal 3" xfId="4" xr:uid="{6F7D850E-02C9-405E-A339-3BFA80417029}"/>
    <cellStyle name="Normal 4" xfId="5" xr:uid="{1FB9382A-B6F9-4482-B945-290DE1E86369}"/>
  </cellStyles>
  <dxfs count="35">
    <dxf>
      <alignment horizontal="right" indent="1" readingOrder="0"/>
    </dxf>
    <dxf>
      <alignment horizontal="left" relativeIndent="1" readingOrder="0"/>
    </dxf>
    <dxf>
      <alignment horizontal="center" readingOrder="0"/>
    </dxf>
    <dxf>
      <numFmt numFmtId="3" formatCode="#,##0"/>
    </dxf>
    <dxf>
      <numFmt numFmtId="3" formatCode="#,##0"/>
    </dxf>
    <dxf>
      <numFmt numFmtId="3" formatCode="#,##0"/>
    </dxf>
    <dxf>
      <alignment horizontal="center" readingOrder="0"/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border diagonalUp="0" diagonalDown="0">
        <left/>
        <right/>
        <top/>
        <bottom/>
        <vertical/>
        <horizontal/>
      </border>
    </dxf>
  </dxfs>
  <tableStyles count="1" defaultTableStyle="TableStyleMedium2" defaultPivotStyle="PivotStyleLight16">
    <tableStyle name="PivotTable Style 1" table="0" count="1" xr9:uid="{D7EDC3F2-219F-4F6C-B3BF-A2F21DB8925F}">
      <tableStyleElement type="wholeTable" dxfId="34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pivotCacheDefinition" Target="pivotCache/pivotCacheDefinition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ommunity-dc.max.gov/plugins/servlet/confluence/editinword/2633368866/attachments/ocauth/1c58d27c-e9eb-4b7e-9386-a8bf7f534dcc/9-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Agency Summary"/>
      <sheetName val="Component Summary"/>
      <sheetName val="CALFED (pre FY12)"/>
      <sheetName val="BOR 12-20"/>
      <sheetName val="USACE 12-20"/>
      <sheetName val="NRCS 12-20"/>
      <sheetName val="NOAA 12-20"/>
      <sheetName val="USGS 12-20"/>
      <sheetName val="USGS2011"/>
      <sheetName val="USGS 2010"/>
      <sheetName val="F&amp;WS 12-20"/>
      <sheetName val="EPA 12-20"/>
      <sheetName val="EPA 2011"/>
      <sheetName val="USEPA 2010"/>
      <sheetName val="NOAA 2011"/>
      <sheetName val="NOAA 2010"/>
      <sheetName val="USF&amp;WS 2010"/>
      <sheetName val="F&amp;WS 2011"/>
      <sheetName val="BOR 2011"/>
      <sheetName val="USBR 2010"/>
      <sheetName val="USACE 2011"/>
      <sheetName val="USACE 2010"/>
      <sheetName val="NRCS 2011"/>
      <sheetName val="NRCS 2010"/>
    </sheetNames>
    <sheetDataSet>
      <sheetData sheetId="0" refreshError="1"/>
      <sheetData sheetId="1"/>
      <sheetData sheetId="2"/>
      <sheetData sheetId="3" refreshError="1"/>
      <sheetData sheetId="4">
        <row r="5">
          <cell r="D5">
            <v>2</v>
          </cell>
          <cell r="F5">
            <v>1.8</v>
          </cell>
          <cell r="H5">
            <v>1.7</v>
          </cell>
          <cell r="J5">
            <v>1.7</v>
          </cell>
          <cell r="L5">
            <v>1.7</v>
          </cell>
          <cell r="N5">
            <v>2.2000000000000002</v>
          </cell>
          <cell r="P5">
            <v>2.19</v>
          </cell>
          <cell r="R5">
            <v>1.7</v>
          </cell>
          <cell r="T5">
            <v>1.7</v>
          </cell>
          <cell r="V5">
            <v>1.7</v>
          </cell>
          <cell r="X5">
            <v>1.7</v>
          </cell>
          <cell r="Z5">
            <v>1.9</v>
          </cell>
          <cell r="AB5">
            <v>2.6</v>
          </cell>
          <cell r="AD5">
            <v>2.6</v>
          </cell>
          <cell r="AF5">
            <v>2.6</v>
          </cell>
        </row>
        <row r="8">
          <cell r="F8">
            <v>11.045000000000002</v>
          </cell>
          <cell r="H8">
            <v>14.85</v>
          </cell>
          <cell r="J8">
            <v>7.9499999999999993</v>
          </cell>
          <cell r="L8">
            <v>7.1999999999999993</v>
          </cell>
          <cell r="N8">
            <v>5.81</v>
          </cell>
          <cell r="P8">
            <v>5.2700000000000005</v>
          </cell>
          <cell r="R8">
            <v>3.8499999999999996</v>
          </cell>
          <cell r="T8">
            <v>2.25</v>
          </cell>
          <cell r="V8">
            <v>32.1</v>
          </cell>
          <cell r="X8">
            <v>32.1</v>
          </cell>
          <cell r="Z8">
            <v>2.25</v>
          </cell>
          <cell r="AB8">
            <v>137.58000000000001</v>
          </cell>
          <cell r="AD8">
            <v>3.58</v>
          </cell>
          <cell r="AF8">
            <v>3.58</v>
          </cell>
        </row>
        <row r="35">
          <cell r="D35">
            <v>185.19800000000001</v>
          </cell>
          <cell r="F35">
            <v>145.76299999999998</v>
          </cell>
          <cell r="H35">
            <v>173.43099999999998</v>
          </cell>
          <cell r="J35">
            <v>164.19399999999999</v>
          </cell>
          <cell r="L35">
            <v>158.303</v>
          </cell>
          <cell r="N35">
            <v>156.70000000000002</v>
          </cell>
          <cell r="P35">
            <v>152.88000000000002</v>
          </cell>
          <cell r="R35">
            <v>174.45</v>
          </cell>
          <cell r="T35">
            <v>357.25700000000018</v>
          </cell>
          <cell r="V35">
            <v>375.5979999999999</v>
          </cell>
          <cell r="X35">
            <v>375.59999999999997</v>
          </cell>
          <cell r="Z35">
            <v>159.02000000000001</v>
          </cell>
          <cell r="AB35">
            <v>158.78299999999999</v>
          </cell>
          <cell r="AD35">
            <v>202.946</v>
          </cell>
          <cell r="AF35">
            <v>182.08500000000001</v>
          </cell>
        </row>
        <row r="118">
          <cell r="AF118">
            <v>0</v>
          </cell>
        </row>
        <row r="120">
          <cell r="AB120">
            <v>298.96299999999997</v>
          </cell>
          <cell r="AD120">
            <v>209.126</v>
          </cell>
          <cell r="AF120">
            <v>188.26500000000001</v>
          </cell>
        </row>
      </sheetData>
      <sheetData sheetId="5">
        <row r="5">
          <cell r="D5">
            <v>0.20699999999999999</v>
          </cell>
          <cell r="F5">
            <v>0.12</v>
          </cell>
          <cell r="H5">
            <v>0.115</v>
          </cell>
          <cell r="J5">
            <v>0.09</v>
          </cell>
          <cell r="L5">
            <v>9.6000000000000002E-2</v>
          </cell>
          <cell r="N5">
            <v>4.5999999999999999E-2</v>
          </cell>
          <cell r="P5">
            <v>1.9E-2</v>
          </cell>
          <cell r="R5">
            <v>3.0000000000000001E-3</v>
          </cell>
          <cell r="T5">
            <v>4.048479E-2</v>
          </cell>
          <cell r="V5">
            <v>1.368773E-2</v>
          </cell>
          <cell r="X5">
            <v>1.9047999999999999E-2</v>
          </cell>
          <cell r="Z5">
            <v>1.1936190000000001E-2</v>
          </cell>
          <cell r="AB5">
            <v>7.0000000000000001E-3</v>
          </cell>
          <cell r="AD5">
            <v>0</v>
          </cell>
          <cell r="AF5">
            <v>0</v>
          </cell>
        </row>
        <row r="7">
          <cell r="D7">
            <v>0</v>
          </cell>
          <cell r="F7">
            <v>1.6871500000000001E-2</v>
          </cell>
          <cell r="H7">
            <v>0.24900058</v>
          </cell>
          <cell r="J7">
            <v>1.1582999999999999E-3</v>
          </cell>
          <cell r="L7">
            <v>0</v>
          </cell>
          <cell r="N7">
            <v>0</v>
          </cell>
          <cell r="P7">
            <v>5.6500600000000002E-3</v>
          </cell>
          <cell r="R7">
            <v>0.17253964999999999</v>
          </cell>
          <cell r="T7">
            <v>0</v>
          </cell>
          <cell r="V7">
            <v>2.1378930000000001E-2</v>
          </cell>
          <cell r="X7">
            <v>0</v>
          </cell>
          <cell r="Z7">
            <v>0</v>
          </cell>
          <cell r="AB7">
            <v>0</v>
          </cell>
          <cell r="AD7">
            <v>0</v>
          </cell>
          <cell r="AF7">
            <v>0</v>
          </cell>
        </row>
        <row r="9">
          <cell r="D9">
            <v>0.68799999999999994</v>
          </cell>
          <cell r="F9">
            <v>0.38900000000000001</v>
          </cell>
          <cell r="H9">
            <v>1.2749999999999999</v>
          </cell>
          <cell r="J9">
            <v>10.091999999999999</v>
          </cell>
          <cell r="L9">
            <v>8.8529999999999998</v>
          </cell>
          <cell r="N9">
            <v>12.982999999999999</v>
          </cell>
          <cell r="P9">
            <v>8.86</v>
          </cell>
          <cell r="R9">
            <v>13.341999999999999</v>
          </cell>
          <cell r="T9">
            <v>10.330669819999997</v>
          </cell>
          <cell r="V9">
            <v>12.947766720000001</v>
          </cell>
          <cell r="X9">
            <v>3.4847359999999998</v>
          </cell>
          <cell r="Z9">
            <v>3.6298522900000001</v>
          </cell>
          <cell r="AB9">
            <v>3.0999999999999996</v>
          </cell>
          <cell r="AD9">
            <v>3.113</v>
          </cell>
          <cell r="AF9">
            <v>1.9750000000000001</v>
          </cell>
        </row>
        <row r="14">
          <cell r="D14">
            <v>35.046126740000005</v>
          </cell>
          <cell r="F14">
            <v>31.689935130000006</v>
          </cell>
          <cell r="H14">
            <v>35.983313269999996</v>
          </cell>
          <cell r="J14">
            <v>30.346701740000004</v>
          </cell>
          <cell r="L14">
            <v>39.839282140000002</v>
          </cell>
          <cell r="N14">
            <v>71.977274900000012</v>
          </cell>
          <cell r="P14">
            <v>77.287676000000005</v>
          </cell>
          <cell r="R14">
            <v>115.73117160999996</v>
          </cell>
          <cell r="T14">
            <v>137.96081691999998</v>
          </cell>
          <cell r="V14">
            <v>109.92509984000002</v>
          </cell>
          <cell r="X14">
            <v>132.38647300000002</v>
          </cell>
          <cell r="Z14">
            <v>175.56657575000003</v>
          </cell>
          <cell r="AB14">
            <v>160.10800000000003</v>
          </cell>
          <cell r="AD14">
            <v>187.17099999999999</v>
          </cell>
          <cell r="AF14">
            <v>38.587000000000003</v>
          </cell>
        </row>
      </sheetData>
      <sheetData sheetId="6">
        <row r="5">
          <cell r="D5">
            <v>0</v>
          </cell>
          <cell r="F5">
            <v>0</v>
          </cell>
          <cell r="H5">
            <v>0</v>
          </cell>
          <cell r="J5">
            <v>0</v>
          </cell>
          <cell r="L5">
            <v>0</v>
          </cell>
          <cell r="N5">
            <v>0</v>
          </cell>
          <cell r="P5">
            <v>0</v>
          </cell>
          <cell r="R5">
            <v>0</v>
          </cell>
          <cell r="T5">
            <v>0</v>
          </cell>
          <cell r="V5">
            <v>0</v>
          </cell>
          <cell r="AB5">
            <v>0</v>
          </cell>
          <cell r="AD5">
            <v>0</v>
          </cell>
        </row>
        <row r="6">
          <cell r="D6">
            <v>35.591999999999999</v>
          </cell>
          <cell r="F6">
            <v>27.503</v>
          </cell>
          <cell r="H6">
            <v>17.672999999999998</v>
          </cell>
          <cell r="J6">
            <v>41.095999999999997</v>
          </cell>
          <cell r="L6">
            <v>38.636000000000003</v>
          </cell>
          <cell r="N6">
            <v>29.113</v>
          </cell>
          <cell r="P6">
            <v>72.007000000000005</v>
          </cell>
          <cell r="R6">
            <v>46.154000000000003</v>
          </cell>
          <cell r="T6">
            <v>33.491</v>
          </cell>
          <cell r="V6">
            <v>36.552999999999997</v>
          </cell>
          <cell r="X6">
            <v>43.421999999999997</v>
          </cell>
          <cell r="Z6">
            <v>43.375</v>
          </cell>
          <cell r="AB6">
            <v>24.535</v>
          </cell>
          <cell r="AD6">
            <v>20.09</v>
          </cell>
          <cell r="AF6">
            <v>20.09</v>
          </cell>
        </row>
        <row r="11">
          <cell r="D11">
            <v>20.483000000000001</v>
          </cell>
          <cell r="F11">
            <v>17.405999999999999</v>
          </cell>
          <cell r="H11">
            <v>4.484</v>
          </cell>
          <cell r="J11">
            <v>11.878</v>
          </cell>
          <cell r="L11">
            <v>7.3740000000000006</v>
          </cell>
          <cell r="N11">
            <v>4.6769999999999996</v>
          </cell>
          <cell r="P11">
            <v>8.5739999999999998</v>
          </cell>
          <cell r="R11">
            <v>7.5389999999999997</v>
          </cell>
          <cell r="T11">
            <v>22.501999999999999</v>
          </cell>
          <cell r="V11">
            <v>27.5</v>
          </cell>
          <cell r="X11">
            <v>23.59</v>
          </cell>
          <cell r="Z11">
            <v>21.966000000000001</v>
          </cell>
          <cell r="AB11">
            <v>22.916</v>
          </cell>
          <cell r="AD11">
            <v>21.622</v>
          </cell>
          <cell r="AF11">
            <v>17.137</v>
          </cell>
        </row>
        <row r="18">
          <cell r="D18">
            <v>0</v>
          </cell>
          <cell r="F18">
            <v>0</v>
          </cell>
          <cell r="H18">
            <v>30</v>
          </cell>
          <cell r="J18">
            <v>0</v>
          </cell>
          <cell r="L18">
            <v>0</v>
          </cell>
          <cell r="N18">
            <v>0</v>
          </cell>
          <cell r="P18">
            <v>0</v>
          </cell>
          <cell r="R18">
            <v>0</v>
          </cell>
          <cell r="T18">
            <v>0</v>
          </cell>
          <cell r="V18">
            <v>22.542999999999999</v>
          </cell>
          <cell r="X18">
            <v>10.042</v>
          </cell>
          <cell r="Z18">
            <v>9.452</v>
          </cell>
          <cell r="AB18">
            <v>9.3870000000000005</v>
          </cell>
          <cell r="AD18">
            <v>9</v>
          </cell>
          <cell r="AF18">
            <v>9</v>
          </cell>
        </row>
      </sheetData>
      <sheetData sheetId="7">
        <row r="5">
          <cell r="D5">
            <v>0.18</v>
          </cell>
          <cell r="F5">
            <v>0.16866</v>
          </cell>
          <cell r="H5">
            <v>0.18</v>
          </cell>
          <cell r="J5">
            <v>0.26</v>
          </cell>
          <cell r="L5">
            <v>0.40500000000000003</v>
          </cell>
          <cell r="N5">
            <v>0.41599999999999998</v>
          </cell>
          <cell r="P5">
            <v>0.38</v>
          </cell>
          <cell r="R5">
            <v>0.309</v>
          </cell>
          <cell r="T5">
            <v>0.45600000000000002</v>
          </cell>
          <cell r="V5">
            <v>0.45099999999999996</v>
          </cell>
          <cell r="X5">
            <v>0.495</v>
          </cell>
          <cell r="Z5">
            <v>0.53800000000000003</v>
          </cell>
          <cell r="AB5">
            <v>0.44</v>
          </cell>
          <cell r="AD5">
            <v>0.376</v>
          </cell>
          <cell r="AF5">
            <v>0.221</v>
          </cell>
        </row>
        <row r="8">
          <cell r="D8">
            <v>1</v>
          </cell>
          <cell r="F8">
            <v>0.93700000000000006</v>
          </cell>
          <cell r="H8">
            <v>1</v>
          </cell>
          <cell r="J8">
            <v>1.1830000000000001</v>
          </cell>
          <cell r="L8">
            <v>1.1060000000000001</v>
          </cell>
          <cell r="N8">
            <v>1.028</v>
          </cell>
          <cell r="P8">
            <v>0.98199999999999998</v>
          </cell>
          <cell r="R8">
            <v>1.0589999999999999</v>
          </cell>
          <cell r="T8">
            <v>0.89</v>
          </cell>
          <cell r="V8">
            <v>0.94099999999999995</v>
          </cell>
          <cell r="X8">
            <v>0.87</v>
          </cell>
          <cell r="Z8">
            <v>0.78600000000000003</v>
          </cell>
          <cell r="AB8">
            <v>0.91100000000000003</v>
          </cell>
          <cell r="AD8">
            <v>0.77900000000000003</v>
          </cell>
          <cell r="AF8">
            <v>0.54500000000000004</v>
          </cell>
        </row>
        <row r="10">
          <cell r="D10">
            <v>0.21000000000000002</v>
          </cell>
          <cell r="F10">
            <v>0.19677000000000003</v>
          </cell>
          <cell r="H10">
            <v>0.21000000000000002</v>
          </cell>
          <cell r="J10">
            <v>7.2999999999999995E-2</v>
          </cell>
          <cell r="L10">
            <v>0.13300000000000001</v>
          </cell>
          <cell r="N10">
            <v>0.13</v>
          </cell>
          <cell r="P10">
            <v>0.14799999999999999</v>
          </cell>
          <cell r="R10">
            <v>0.151</v>
          </cell>
          <cell r="T10">
            <v>0.20200000000000001</v>
          </cell>
          <cell r="V10">
            <v>0.11699999999999999</v>
          </cell>
          <cell r="X10">
            <v>0.16499999999999998</v>
          </cell>
          <cell r="Z10">
            <v>0.20299999999999999</v>
          </cell>
          <cell r="AB10">
            <v>0.20699999999999999</v>
          </cell>
          <cell r="AD10">
            <v>2.5000000000000001E-2</v>
          </cell>
          <cell r="AF10">
            <v>2.7E-2</v>
          </cell>
        </row>
        <row r="13">
          <cell r="F13">
            <v>0</v>
          </cell>
          <cell r="H13">
            <v>0</v>
          </cell>
          <cell r="J13">
            <v>0</v>
          </cell>
          <cell r="L13">
            <v>0</v>
          </cell>
          <cell r="N13">
            <v>0</v>
          </cell>
          <cell r="P13">
            <v>0</v>
          </cell>
        </row>
      </sheetData>
      <sheetData sheetId="8">
        <row r="5">
          <cell r="D5">
            <v>0</v>
          </cell>
          <cell r="F5">
            <v>0</v>
          </cell>
          <cell r="H5">
            <v>0</v>
          </cell>
          <cell r="J5">
            <v>0</v>
          </cell>
          <cell r="L5">
            <v>0</v>
          </cell>
          <cell r="N5">
            <v>0</v>
          </cell>
          <cell r="P5">
            <v>0</v>
          </cell>
          <cell r="R5">
            <v>0</v>
          </cell>
          <cell r="T5">
            <v>0</v>
          </cell>
          <cell r="V5">
            <v>0</v>
          </cell>
          <cell r="X5">
            <v>0</v>
          </cell>
          <cell r="Z5">
            <v>0</v>
          </cell>
          <cell r="AB5">
            <v>0</v>
          </cell>
          <cell r="AD5">
            <v>0</v>
          </cell>
          <cell r="AF5">
            <v>0</v>
          </cell>
        </row>
        <row r="6">
          <cell r="D6">
            <v>0</v>
          </cell>
          <cell r="F6">
            <v>0</v>
          </cell>
          <cell r="H6">
            <v>0</v>
          </cell>
          <cell r="J6">
            <v>0</v>
          </cell>
          <cell r="L6">
            <v>0</v>
          </cell>
          <cell r="N6">
            <v>0</v>
          </cell>
          <cell r="P6">
            <v>0</v>
          </cell>
          <cell r="R6">
            <v>0</v>
          </cell>
          <cell r="T6">
            <v>0</v>
          </cell>
          <cell r="V6">
            <v>0</v>
          </cell>
          <cell r="X6">
            <v>0</v>
          </cell>
          <cell r="Z6">
            <v>0</v>
          </cell>
          <cell r="AB6">
            <v>0</v>
          </cell>
          <cell r="AD6">
            <v>0</v>
          </cell>
          <cell r="AF6">
            <v>0</v>
          </cell>
        </row>
        <row r="7">
          <cell r="D7">
            <v>8.136000000000001</v>
          </cell>
          <cell r="F7">
            <v>6.8839999999999995</v>
          </cell>
          <cell r="H7">
            <v>6.0430000000000001</v>
          </cell>
          <cell r="J7">
            <v>8.6259999999999994</v>
          </cell>
          <cell r="L7">
            <v>7.5720000000000001</v>
          </cell>
          <cell r="N7">
            <v>11.056000000000001</v>
          </cell>
          <cell r="P7">
            <v>8.1760000000000002</v>
          </cell>
          <cell r="R7">
            <v>7.801000000000001</v>
          </cell>
          <cell r="T7">
            <v>7.9480000000000004</v>
          </cell>
          <cell r="V7">
            <v>7.2549999999999999</v>
          </cell>
          <cell r="X7">
            <v>7.2590000000000003</v>
          </cell>
          <cell r="Z7">
            <v>7.2590000000000003</v>
          </cell>
          <cell r="AB7">
            <v>7.2590000000000003</v>
          </cell>
          <cell r="AD7">
            <v>7.0790000000000006</v>
          </cell>
          <cell r="AF7">
            <v>3.8570000000000002</v>
          </cell>
        </row>
        <row r="15">
          <cell r="D15">
            <v>0</v>
          </cell>
          <cell r="F15">
            <v>0</v>
          </cell>
          <cell r="H15">
            <v>0</v>
          </cell>
          <cell r="J15">
            <v>0</v>
          </cell>
          <cell r="L15">
            <v>0</v>
          </cell>
          <cell r="N15">
            <v>0</v>
          </cell>
          <cell r="P15">
            <v>0</v>
          </cell>
        </row>
        <row r="16">
          <cell r="AB16">
            <v>7.2590000000000003</v>
          </cell>
          <cell r="AD16">
            <v>7.0790000000000006</v>
          </cell>
          <cell r="AF16">
            <v>3.8570000000000002</v>
          </cell>
        </row>
      </sheetData>
      <sheetData sheetId="9" refreshError="1"/>
      <sheetData sheetId="10" refreshError="1"/>
      <sheetData sheetId="11">
        <row r="5">
          <cell r="D5">
            <v>0.79300000000000004</v>
          </cell>
          <cell r="F5">
            <v>0.79300000000000004</v>
          </cell>
          <cell r="H5">
            <v>0.79300000000000004</v>
          </cell>
          <cell r="J5">
            <v>0.79300000000000004</v>
          </cell>
          <cell r="L5">
            <v>0.79300000000000004</v>
          </cell>
          <cell r="N5">
            <v>0.79300000000000004</v>
          </cell>
          <cell r="P5">
            <v>0.79</v>
          </cell>
          <cell r="R5">
            <v>0.80099999999999993</v>
          </cell>
          <cell r="T5">
            <v>0.80099999999999993</v>
          </cell>
          <cell r="V5">
            <v>0.80099999999999993</v>
          </cell>
          <cell r="X5">
            <v>0.80099999999999993</v>
          </cell>
          <cell r="Z5">
            <v>0.80099999999999993</v>
          </cell>
          <cell r="AB5">
            <v>0.80099999999999993</v>
          </cell>
          <cell r="AD5">
            <v>0.80099999999999993</v>
          </cell>
          <cell r="AF5">
            <v>0</v>
          </cell>
        </row>
        <row r="15">
          <cell r="D15">
            <v>0.9870000000000001</v>
          </cell>
          <cell r="F15">
            <v>0.9870000000000001</v>
          </cell>
          <cell r="H15">
            <v>0.9870000000000001</v>
          </cell>
          <cell r="J15">
            <v>0.9870000000000001</v>
          </cell>
          <cell r="L15">
            <v>0.98699999999999999</v>
          </cell>
          <cell r="N15">
            <v>0.98699999999999999</v>
          </cell>
          <cell r="P15">
            <v>0.98199999999999998</v>
          </cell>
          <cell r="R15">
            <v>0.98699999999999999</v>
          </cell>
          <cell r="T15">
            <v>0.98699999999999999</v>
          </cell>
          <cell r="V15">
            <v>0.95699999999999996</v>
          </cell>
          <cell r="X15">
            <v>0.95699999999999996</v>
          </cell>
          <cell r="Z15">
            <v>0.95699999999999996</v>
          </cell>
          <cell r="AB15">
            <v>0.95699999999999996</v>
          </cell>
          <cell r="AD15">
            <v>0.95699999999999996</v>
          </cell>
          <cell r="AF15">
            <v>0</v>
          </cell>
        </row>
        <row r="23">
          <cell r="D23">
            <v>2.9369999999999998</v>
          </cell>
          <cell r="F23">
            <v>2.9369999999999998</v>
          </cell>
          <cell r="H23">
            <v>2.9369999999999998</v>
          </cell>
          <cell r="J23">
            <v>2.9369999999999998</v>
          </cell>
          <cell r="L23">
            <v>4.0369999999999999</v>
          </cell>
          <cell r="N23">
            <v>4.0369999999999999</v>
          </cell>
          <cell r="P23">
            <v>4.0229999999999997</v>
          </cell>
          <cell r="R23">
            <v>4.0369999999999999</v>
          </cell>
          <cell r="T23">
            <v>4.0369999999999999</v>
          </cell>
          <cell r="V23">
            <v>4.0369999999999999</v>
          </cell>
          <cell r="X23">
            <v>4.0369999999999999</v>
          </cell>
          <cell r="Z23">
            <v>4.0369999999999999</v>
          </cell>
          <cell r="AB23">
            <v>4.0369999999999999</v>
          </cell>
          <cell r="AD23">
            <v>4.0369999999999999</v>
          </cell>
          <cell r="AF23">
            <v>0</v>
          </cell>
        </row>
        <row r="31">
          <cell r="D31">
            <v>0.14300000000000002</v>
          </cell>
          <cell r="F31">
            <v>0.14300000000000002</v>
          </cell>
          <cell r="H31">
            <v>0.14300000000000002</v>
          </cell>
          <cell r="J31">
            <v>0.14300000000000002</v>
          </cell>
          <cell r="L31">
            <v>0.14300000000000002</v>
          </cell>
          <cell r="N31">
            <v>0.14300000000000002</v>
          </cell>
          <cell r="P31">
            <v>0.14200000000000002</v>
          </cell>
          <cell r="R31">
            <v>0.14300000000000002</v>
          </cell>
          <cell r="T31">
            <v>0.14300000000000002</v>
          </cell>
          <cell r="V31">
            <v>0.14300000000000002</v>
          </cell>
          <cell r="X31">
            <v>0.14300000000000002</v>
          </cell>
          <cell r="Z31">
            <v>0.14300000000000002</v>
          </cell>
          <cell r="AB31">
            <v>0.14300000000000002</v>
          </cell>
          <cell r="AD31">
            <v>0.14300000000000002</v>
          </cell>
          <cell r="AF31">
            <v>0</v>
          </cell>
        </row>
        <row r="39">
          <cell r="AB39">
            <v>5.9379999999999997</v>
          </cell>
          <cell r="AD39">
            <v>5.9379999999999997</v>
          </cell>
          <cell r="AF39">
            <v>0</v>
          </cell>
        </row>
      </sheetData>
      <sheetData sheetId="12">
        <row r="5">
          <cell r="D5">
            <v>0</v>
          </cell>
          <cell r="F5">
            <v>0</v>
          </cell>
          <cell r="H5">
            <v>0</v>
          </cell>
          <cell r="J5">
            <v>0</v>
          </cell>
          <cell r="L5">
            <v>0</v>
          </cell>
          <cell r="N5">
            <v>0</v>
          </cell>
          <cell r="P5">
            <v>0</v>
          </cell>
          <cell r="R5">
            <v>0</v>
          </cell>
        </row>
        <row r="6">
          <cell r="D6">
            <v>35.335999999999999</v>
          </cell>
          <cell r="F6">
            <v>33.152999999999999</v>
          </cell>
          <cell r="H6">
            <v>35.026000000000003</v>
          </cell>
          <cell r="J6">
            <v>34.953000000000003</v>
          </cell>
          <cell r="L6">
            <v>33.225999999999999</v>
          </cell>
          <cell r="N6">
            <v>33.003</v>
          </cell>
          <cell r="P6">
            <v>33.003</v>
          </cell>
          <cell r="R6">
            <v>33.218000000000004</v>
          </cell>
          <cell r="T6">
            <v>31.152999999999999</v>
          </cell>
          <cell r="V6">
            <v>40.844999999999999</v>
          </cell>
          <cell r="X6">
            <v>48.862523000000003</v>
          </cell>
          <cell r="Z6">
            <v>66.807000000000002</v>
          </cell>
          <cell r="AB6">
            <v>22.420999999999999</v>
          </cell>
          <cell r="AD6">
            <v>142.35300000000001</v>
          </cell>
          <cell r="AF6">
            <v>49.542999999999999</v>
          </cell>
          <cell r="AH6">
            <v>269.11900000000003</v>
          </cell>
          <cell r="AJ6">
            <v>42.618000000000002</v>
          </cell>
          <cell r="AL6">
            <v>277.80599999999998</v>
          </cell>
          <cell r="AN6">
            <v>6.4109999999999996</v>
          </cell>
          <cell r="AP6">
            <v>113.05500000000001</v>
          </cell>
        </row>
        <row r="8">
          <cell r="D8">
            <v>50.559000000000005</v>
          </cell>
          <cell r="F8">
            <v>46.634</v>
          </cell>
          <cell r="H8">
            <v>47.988</v>
          </cell>
          <cell r="J8">
            <v>48.145000000000003</v>
          </cell>
          <cell r="L8">
            <v>46.425000000000004</v>
          </cell>
          <cell r="N8">
            <v>46.1</v>
          </cell>
          <cell r="P8">
            <v>46.425000000000004</v>
          </cell>
          <cell r="R8">
            <v>34.241</v>
          </cell>
          <cell r="T8">
            <v>39.342500000000008</v>
          </cell>
          <cell r="V8">
            <v>57.932000000000002</v>
          </cell>
          <cell r="X8">
            <v>61.562523000000006</v>
          </cell>
          <cell r="Z8">
            <v>59.823999999999998</v>
          </cell>
          <cell r="AB8">
            <v>78.158000000000001</v>
          </cell>
          <cell r="AD8">
            <v>69.084999999999994</v>
          </cell>
          <cell r="AF8">
            <v>108.85299999999999</v>
          </cell>
          <cell r="AH8">
            <v>81.319999999999993</v>
          </cell>
          <cell r="AJ8">
            <v>90.36</v>
          </cell>
          <cell r="AL8">
            <v>87.075999999999993</v>
          </cell>
          <cell r="AN8">
            <v>18.077999999999999</v>
          </cell>
          <cell r="AP8">
            <v>87.075999999999993</v>
          </cell>
        </row>
        <row r="12">
          <cell r="D12">
            <v>0</v>
          </cell>
          <cell r="F12">
            <v>0</v>
          </cell>
          <cell r="H12">
            <v>0</v>
          </cell>
          <cell r="J12">
            <v>0</v>
          </cell>
          <cell r="L12">
            <v>0</v>
          </cell>
          <cell r="N12">
            <v>0</v>
          </cell>
          <cell r="P12">
            <v>0</v>
          </cell>
        </row>
      </sheetData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community-dc.max.gov/plugins/servlet/confluence/editinword/2633368866/attachments/ocauth/7fd5e221-abdc-4572-92fc-13d70c5c47c6/7-6%20Excel%20Only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Bailey, Jessie W. EOP/OMB" refreshedDate="45810.596472453704" createdVersion="8" refreshedVersion="8" minRefreshableVersion="3" recordCount="1878" xr:uid="{5C0B0DA4-B93A-4AD2-8A9E-7D5CC28D4439}">
  <cacheSource type="worksheet">
    <worksheetSource ref="A5:X1883" sheet="Table 19-6 Data" r:id="rId2"/>
  </cacheSource>
  <cacheFields count="24">
    <cacheField name="VERBY" numFmtId="0">
      <sharedItems/>
    </cacheField>
    <cacheField name="FED_PUB_SRC" numFmtId="0">
      <sharedItems count="2">
        <s v="From Federal sources"/>
        <s v="From non-Federal sources"/>
      </sharedItems>
    </cacheField>
    <cacheField name="BEACATLT" numFmtId="0">
      <sharedItems count="2">
        <s v="Discretionary"/>
        <s v="Mandatory"/>
      </sharedItems>
    </cacheField>
    <cacheField name="APPRCPTLT" numFmtId="0">
      <sharedItems count="2">
        <s v="Offsetting collections (deposited in appropriation account)"/>
        <s v="Offsetting receipts (deposited in receipt account)"/>
      </sharedItems>
    </cacheField>
    <cacheField name="AGERPSEQ" numFmtId="0">
      <sharedItems count="83">
        <s v="0050"/>
        <s v="0060"/>
        <s v="0070"/>
        <s v="0080"/>
        <s v="0090"/>
        <s v="0100"/>
        <s v="0110"/>
        <s v="0120"/>
        <s v="0130"/>
        <s v="0140"/>
        <s v="0150"/>
        <s v="0160"/>
        <s v="0170"/>
        <s v="0180"/>
        <s v="0190"/>
        <s v="0200"/>
        <s v="0210"/>
        <s v="0220"/>
        <s v="0230"/>
        <s v="0240"/>
        <s v="0250"/>
        <s v="0260"/>
        <s v="0270"/>
        <s v="0280"/>
        <s v="0290"/>
        <s v="0300"/>
        <s v="0310"/>
        <s v="0320"/>
        <s v="0360"/>
        <s v="0370"/>
        <s v="0520"/>
        <s v="0530"/>
        <s v="0580"/>
        <s v="0610"/>
        <s v="0620"/>
        <s v="0670"/>
        <s v="0770"/>
        <s v="0800"/>
        <s v="0870"/>
        <s v="0880"/>
        <s v="0920"/>
        <s v="0940"/>
        <s v="0970"/>
        <s v="1020"/>
        <s v="1030"/>
        <s v="1120"/>
        <s v="1130"/>
        <s v="1230"/>
        <s v="1240"/>
        <s v="1310"/>
        <s v="1340"/>
        <s v="1400"/>
        <s v="1440"/>
        <s v="0960"/>
        <s v="0410"/>
        <s v="0500"/>
        <s v="0550"/>
        <s v="0590"/>
        <s v="0630"/>
        <s v="0650"/>
        <s v="0660"/>
        <s v="0680"/>
        <s v="0730"/>
        <s v="0810"/>
        <s v="1010"/>
        <s v="1390"/>
        <s v="1530"/>
        <s v="1580"/>
        <s v="0390"/>
        <s v="0820"/>
        <s v="1220"/>
        <s v="1330"/>
        <s v="1575"/>
        <s v="1600"/>
        <s v="0640"/>
        <s v="1170"/>
        <s v="1370"/>
        <s v="1550"/>
        <s v="1350"/>
        <s v="0760"/>
        <s v="1520"/>
        <s v="1560"/>
        <s v="1670"/>
      </sharedItems>
    </cacheField>
    <cacheField name="AGERPLT" numFmtId="0">
      <sharedItems count="83">
        <s v="Legislative Branch"/>
        <s v="Judicial Branch"/>
        <s v="Department of Agriculture"/>
        <s v="Department of Commerce"/>
        <s v="Department of Defense--Military Programs"/>
        <s v="Department of Education"/>
        <s v="Department of Energy"/>
        <s v="Department of Health and Human Services"/>
        <s v="Department of Homeland Security"/>
        <s v="Department of Housing and Urban Development"/>
        <s v="Department of the Interior"/>
        <s v="Department of Justice"/>
        <s v="Department of Labor"/>
        <s v="Department of State"/>
        <s v="Department of Transportation"/>
        <s v="Department of the Treasury"/>
        <s v="Department of Veterans Affairs"/>
        <s v="Corps of Engineers--Civil Works"/>
        <s v="Other Defense--Civil Programs"/>
        <s v="Environmental Protection Agency"/>
        <s v="Executive Office of the President"/>
        <s v="General Services Administration"/>
        <s v="International Assistance Programs"/>
        <s v="National Aeronautics and Space Administration"/>
        <s v="National Science Foundation"/>
        <s v="Office of Personnel Management"/>
        <s v="Small Business Administration"/>
        <s v="Social Security Administration"/>
        <s v="Advisory Council on Historic Preservation"/>
        <s v="Appalachian Regional Commission"/>
        <s v="Consumer Product Safety Commission"/>
        <s v="Corporation for National and Community Service"/>
        <s v="Delta Regional Authority"/>
        <s v="District of Columbia"/>
        <s v="Election Assistance Commission"/>
        <s v="Federal Communications Commission"/>
        <s v="Federal Mediation and Conciliation Service"/>
        <s v="Federal Trade Commission"/>
        <s v="Institute of Museum and Library Services"/>
        <s v="Intelligence Community Management Account"/>
        <s v="Legal Services Corporation"/>
        <s v="Merit Systems Protection Board"/>
        <s v="National Archives and Records Administration"/>
        <s v="National Endowment for the Arts"/>
        <s v="National Endowment for the Humanities"/>
        <s v="Northern Border Regional Commission"/>
        <s v="Nuclear Regulatory Commission"/>
        <s v="Postal Service"/>
        <s v="Presidio Trust"/>
        <s v="Railroad Retirement Board"/>
        <s v="Smithsonian Institution"/>
        <s v="U.S. Agency for Global Media"/>
        <s v="United States Institute of Peace"/>
        <s v="Morris K. Udall and Stewart L. Udall Foundation"/>
        <s v="Bureau of Consumer Financial Protection"/>
        <s v="Commodity Futures Trading Commission"/>
        <s v="Council of the Inspectors General on Integrity and Efficiency"/>
        <s v="Denali Commission"/>
        <s v="Equal Employment Opportunity Commission"/>
        <s v="Farm Credit Administration"/>
        <s v="Farm Credit System Insurance Corporation"/>
        <s v="Federal Deposit Insurance Corporation"/>
        <s v="Federal Housing Finance Agency"/>
        <s v="Gulf Coast Ecosystem Restoration Council"/>
        <s v="National Credit Union Administration"/>
        <s v="Tennessee Valley Authority"/>
        <s v="Medical Center Research Organizations"/>
        <s v="Allowances"/>
        <s v="Barry Goldwater Scholarship and Excellence in Education Foundation"/>
        <s v="Harry S Truman Scholarship Foundation"/>
        <s v="Patient-Centered Outcomes Research Trust Fund"/>
        <s v="Securities and Exchange Commission"/>
        <s v="United Mine Workers of America Benefit Funds"/>
        <s v="Undistributed Offsetting Receipts"/>
        <s v="Export-Import Bank of the United States"/>
        <s v="Office of Government Ethics"/>
        <s v="Surface Transportation Board"/>
        <s v="Public Company Accounting Oversight Board"/>
        <s v="Southeast Crescent Regional Commission"/>
        <s v="Federal Maritime Commission"/>
        <s v="Federal Retirement Thrift Investment Board"/>
        <s v="Securities Investor Protection Corporation"/>
        <s v="Miscellaneous Receipts Below the Reporting Threshold"/>
      </sharedItems>
    </cacheField>
    <cacheField name="BURRPSEQ" numFmtId="0">
      <sharedItems count="46">
        <s v="12"/>
        <s v="15"/>
        <s v="25"/>
        <s v="35"/>
        <s v="45"/>
        <s v="26"/>
        <s v="30"/>
        <s v="03"/>
        <s v="04"/>
        <s v="09"/>
        <s v="14"/>
        <s v="16"/>
        <s v="17"/>
        <s v="18"/>
        <s v="19"/>
        <s v="20"/>
        <s v="21"/>
        <s v="23"/>
        <s v="24"/>
        <s v="49"/>
        <s v="53"/>
        <s v="55"/>
        <s v="60"/>
        <s v="68"/>
        <s v="84"/>
        <s v="96"/>
        <s v="02"/>
        <s v="05"/>
        <s v="06"/>
        <s v="07"/>
        <s v="08"/>
        <s v="10"/>
        <s v="11"/>
        <s v="54"/>
        <s v="40"/>
        <s v="80"/>
        <s v="50"/>
        <s v="13"/>
        <s v="00"/>
        <s v="99"/>
        <s v="65"/>
        <s v="57"/>
        <s v="95"/>
        <s v="85"/>
        <s v="22"/>
        <s v="67"/>
      </sharedItems>
    </cacheField>
    <cacheField name="BURRPLT" numFmtId="0">
      <sharedItems count="267">
        <s v="Capitol Police"/>
        <s v="Architect of the Capitol"/>
        <s v="Library of Congress"/>
        <s v="Government Accountability Office"/>
        <s v="Legislative Branch Boards and Commissions"/>
        <s v="Courts of Appeals, District Courts, and Other Judicial Services"/>
        <s v="Administrative Office of the United States Courts"/>
        <s v="Federal Judicial Center"/>
        <s v="Office of the Secretary"/>
        <s v="Executive Operations"/>
        <s v="Buildings and Facilities"/>
        <s v="Office of Inspector General"/>
        <s v="Economic Research Service"/>
        <s v="National Agricultural Statistics Service"/>
        <s v="Agricultural Research Service"/>
        <s v="National Institute of Food and Agriculture"/>
        <s v="Animal and Plant Health Inspection Service"/>
        <s v="Food Safety and Inspection Service"/>
        <s v="Agricultural Marketing Service"/>
        <s v="Farm Production and Conservation"/>
        <s v="Farm Service Agency"/>
        <s v="Natural Resources Conservation Service"/>
        <s v="Rural Development"/>
        <s v="Rural Housing Service"/>
        <s v="Foreign Agricultural Service"/>
        <s v="Food and Nutrition Service"/>
        <s v="Forest Service"/>
        <s v="Departmental Management"/>
        <s v="Economic Development Administration"/>
        <s v="Bureau of the Census"/>
        <s v="Bureau of Economic Analysis"/>
        <s v="Bureau of Labor Statistics"/>
        <s v="International Trade Administration"/>
        <s v="Bureau of Industry and Security"/>
        <s v="National Oceanic and Atmospheric Administration"/>
        <s v="U.S. Patent and Trademark Office"/>
        <s v="National Technical Information Service"/>
        <s v="National Institute of Standards and Technology"/>
        <s v="National Telecommunications and Information Administration"/>
        <s v="Military Personnel"/>
        <s v="Operation and Maintenance"/>
        <s v="Procurement"/>
        <s v="Research, Development, Test, and Evaluation"/>
        <s v="Military Construction"/>
        <s v="Family Housing"/>
        <s v="Revolving and Management Funds"/>
        <s v="Office of Innovation and Improvement"/>
        <s v="Office of Career, Technical, and Adult Education"/>
        <s v="Office of Federal Student Aid"/>
        <s v="National Nuclear Security Administration"/>
        <s v="Environmental and Other Defense Activities"/>
        <s v="Energy Programs"/>
        <s v="Power Marketing Administration"/>
        <s v="Departmental Administration"/>
        <s v="Administration for a Healthy America"/>
        <s v="Food and Drug Administration"/>
        <s v="Health Resources and Services Administration"/>
        <s v="Indian Health Service"/>
        <s v="Centers for Disease Control and Prevention"/>
        <s v="National Institutes of Health"/>
        <s v="Substance Abuse and Mental Health Services Administration"/>
        <s v="Agency for Healthcare Research and Quality"/>
        <s v="Centers for Medicare and Medicaid Services"/>
        <s v="Administration for Children, Families, and Communities"/>
        <s v="Administration for Community Living"/>
        <s v="Administration for Strategic Preparedness and Response"/>
        <s v="Program Support Center"/>
        <s v="Office of the Inspector General"/>
        <s v="Office of the Secretary and Executive Management"/>
        <s v="Management Directorate"/>
        <s v="Analysis and Operations"/>
        <s v="U.S. Customs and Border Protection"/>
        <s v="U.S. Immigration and Customs Enforcement"/>
        <s v="Transportation Security Administration"/>
        <s v="United States Coast Guard"/>
        <s v="United States Secret Service"/>
        <s v="Cybersecurity and Infrastructure Security Agency"/>
        <s v="Federal Emergency Management Agency"/>
        <s v="Federal Law Enforcement Training Centers"/>
        <s v="Science and Technology"/>
        <s v="Housing Programs"/>
        <s v="Government National Mortgage Association"/>
        <s v="Management and Administration"/>
        <s v="Bureau of Land Management"/>
        <s v="Bureau of Ocean Energy Management"/>
        <s v="Bureau of Safety and Environmental Enforcement"/>
        <s v="Bureau of Reclamation"/>
        <s v="United States Geological Survey"/>
        <s v="United States Fish and Wildlife Service"/>
        <s v="National Park Service"/>
        <s v="Bureau of Indian Affairs"/>
        <s v="Bureau of Indian Education"/>
        <s v="Departmental Offices"/>
        <s v="Insular Affairs"/>
        <s v="Office of the Solicitor"/>
        <s v="Bureau of Trust Funds Administration"/>
        <s v="Department-Wide Programs"/>
        <s v="U.S. Wildland Fire Service"/>
        <s v="Justice Operations, Management, and Accountability"/>
        <s v="Legal Activities and U.S. Marshals"/>
        <s v="National Security Division"/>
        <s v="Interagency Law Enforcement"/>
        <s v="Federal Bureau of Investigation"/>
        <s v="Drug Enforcement Administration"/>
        <s v="Bureau of Alcohol, Tobacco, Firearms and Explosives"/>
        <s v="Federal Prison System"/>
        <s v="State, Local, and Tribal Justice Assistance"/>
        <s v="Employment and Training Administration"/>
        <s v="Veterans' Employment and Training Service"/>
        <s v="Employee Benefits Security Administration"/>
        <s v="Office of Workers' Compensation Programs"/>
        <s v="Administration of Foreign Affairs"/>
        <s v="International Commissions"/>
        <s v="Other"/>
        <s v="Federal Aviation Administration"/>
        <s v="Federal Highway Administration"/>
        <s v="Federal Motor Carrier Safety Administration"/>
        <s v="National Highway Traffic Safety Administration"/>
        <s v="Federal Railroad Administration"/>
        <s v="Federal Transit Administration"/>
        <s v="Pipeline and Hazardous Materials Safety Administration"/>
        <s v="Maritime Administration"/>
        <s v="Financial Crimes Enforcement Network"/>
        <s v="Fiscal Service"/>
        <s v="Alcohol and Tobacco Tax and Trade Bureau"/>
        <s v="Bureau of Engraving and Printing"/>
        <s v="United States Mint"/>
        <s v="Internal Revenue Service"/>
        <s v="Veterans Health Administration"/>
        <s v="Benefits Programs"/>
        <s v="Corps of Engineers--Civil Works"/>
        <s v="Armed Forces Retirement Home"/>
        <s v="Selective Service System"/>
        <s v="Environmental Protection Agency"/>
        <s v="The White House"/>
        <s v="Executive Residence at the White House"/>
        <s v="Special Assistance to the President and the Official Residence of the Vice President"/>
        <s v="Council on Environmental Quality and Office of Environmental Quality"/>
        <s v="National Security Council and Homeland Security Council"/>
        <s v="Office of Administration"/>
        <s v="Office of Management and Budget"/>
        <s v="Office of National Drug Control Policy"/>
        <s v="National Space Council"/>
        <s v="Unanticipated Needs"/>
        <s v="Real Property Activities"/>
        <s v="Supply and Technology Activities"/>
        <s v="General Activities"/>
        <s v="Millennium Challenge Corporation"/>
        <s v="International Security Assistance"/>
        <s v="Multilateral Assistance"/>
        <s v="Agency for International Development"/>
        <s v="Trade and Development Agency"/>
        <s v="United States International Development Finance Corporation"/>
        <s v="Peace Corps"/>
        <s v="African Development Foundation"/>
        <s v="International Monetary Programs"/>
        <s v="Military Sales Program"/>
        <s v="National Aeronautics and Space Administration"/>
        <s v="National Science Foundation"/>
        <s v="Office of Personnel Management"/>
        <s v="Small Business Administration"/>
        <s v="Social Security Administration"/>
        <s v="Advisory Council on Historic Preservation"/>
        <s v="Appalachian Regional Commission"/>
        <s v="Consumer Product Safety Commission"/>
        <s v="Corporation for National and Community Service"/>
        <s v="Delta Regional Authority"/>
        <s v="District of Columbia Courts"/>
        <s v="Election Assistance Commission"/>
        <s v="Federal Communications Commission"/>
        <s v="Federal Mediation and Conciliation Service"/>
        <s v="Federal Trade Commission"/>
        <s v="Institute of Museum and Library Services"/>
        <s v="Intelligence Community Management Account"/>
        <s v="Legal Services Corporation"/>
        <s v="Merit Systems Protection Board"/>
        <s v="National Archives and Records Administration"/>
        <s v="National Endowment for the Arts"/>
        <s v="National Endowment for the Humanities"/>
        <s v="Northern Border Regional Commission"/>
        <s v="Nuclear Regulatory Commission"/>
        <s v="Postal Service"/>
        <s v="Presidio Trust"/>
        <s v="Railroad Retirement Board"/>
        <s v="Smithsonian Institution"/>
        <s v="U.S. Agency for Global Media"/>
        <s v="United States Institute of Peace"/>
        <s v="Department of Energy"/>
        <s v="Department of Veterans Affairs"/>
        <s v="Morris K. Udall and Stewart L. Udall Foundation"/>
        <s v="Senate"/>
        <s v="House of Representatives"/>
        <s v="Government Publishing Office"/>
        <s v="Risk Management Agency"/>
        <s v="Rural Business-Cooperative Service"/>
        <s v="Citizenship and Immigration Services"/>
        <s v="Pension Benefit Guaranty Corporation"/>
        <s v="Great Lakes St. Lawrence Seaway Development Corporation"/>
        <s v="Federal Financing Bank"/>
        <s v="Comptroller of the Currency"/>
        <s v="Bureau of Consumer Financial Protection"/>
        <s v="Commodity Futures Trading Commission"/>
        <s v="Council of the Inspectors General on Integrity and Efficiency"/>
        <s v="Denali Commission"/>
        <s v="District of Columbia General and Special Payments"/>
        <s v="Equal Employment Opportunity Commission"/>
        <s v="Farm Credit Administration"/>
        <s v="Farm Credit System Insurance Corporation"/>
        <s v="Deposit Insurance"/>
        <s v="FSLIC Resolution"/>
        <s v="Federal Housing Finance Agency"/>
        <s v="Gulf Coast Ecosystem Restoration Council"/>
        <s v="National Credit Union Administration"/>
        <s v="Tennessee Valley Authority"/>
        <s v="Medical Center Research Organizations"/>
        <s v="Allowances"/>
        <s v="Judicial Retirement Funds"/>
        <s v="Judicial Branch"/>
        <s v="Department of Agriculture"/>
        <s v="Department of Commerce"/>
        <s v="Department of Defense--Military Programs"/>
        <s v="Department of Education"/>
        <s v="Department of Health and Human Services"/>
        <s v="Department of Homeland Security"/>
        <s v="Department of Housing and Urban Development"/>
        <s v="Department of the Interior"/>
        <s v="Radiation Exposure Compensation"/>
        <s v="Department of Justice"/>
        <s v="Department of Labor"/>
        <s v="Department of State"/>
        <s v="Department of Transportation"/>
        <s v="Department of the Treasury"/>
        <s v="Military Retirement"/>
        <s v="Retiree Health Care"/>
        <s v="Educational Benefits"/>
        <s v="Other Defense--Civil Programs"/>
        <s v="Executive Office of the President"/>
        <s v="General Services Administration"/>
        <s v="Barry Goldwater Scholarship and Excellence in Education Foundation"/>
        <s v="Harry S Truman Scholarship Foundation"/>
        <s v="Patient-Centered Outcomes Research Trust Fund"/>
        <s v="Securities and Exchange Commission"/>
        <s v="United Mine Workers of America Benefit Funds"/>
        <s v="Undistributed Offsetting Receipts"/>
        <s v="Countering Weapons of Mass Destruction Office"/>
        <s v="Public and Indian Housing Programs"/>
        <s v="Community Planning and Development"/>
        <s v="National Indian Gaming Commission"/>
        <s v="Wage and Hour Division"/>
        <s v="Occupational Safety and Health Administration"/>
        <s v="Mine Safety and Health Administration"/>
        <s v="Cemeterial Expenses"/>
        <s v="Export-Import Bank of the United States"/>
        <s v="Office of Government Ethics"/>
        <s v="Surface Transportation Board"/>
        <s v="Public Company Accounting Oversight Board"/>
        <s v="Rural Utilities Service"/>
        <s v="Trust Funds"/>
        <s v="Office of Postsecondary Education"/>
        <s v="Forest and Wildlife Conservation, Military Reservations"/>
        <s v="Southeast Crescent Regional Commission"/>
        <s v="American Battle Monuments Commission"/>
        <s v="Inter-American Foundation"/>
        <s v="Federal Maritime Commission"/>
        <s v="Federal Retirement Thrift Investment Board"/>
        <s v="Securities Investor Protection Corporation"/>
        <s v="Miscellaneous Receipts Below the Reporting Threshold"/>
      </sharedItems>
    </cacheField>
    <cacheField name="OMBACCT" numFmtId="0">
      <sharedItems count="1383">
        <s v="001-13-0476 General Expenses                                                                                                                                                    "/>
        <s v="001-15-0100 Capitol Construction and Operations                                                                                                                                 "/>
        <s v="001-15-0133 Capitol Power Plant                                                                                                                                                 "/>
        <s v="001-15-0155 Library Buildings and Grounds                                                                                                                                       "/>
        <s v="001-15-4296 Capitol Visitor Center Revolving Fund                                                                                                                               "/>
        <s v="001-25-0101 Salaries and Expenses, Library of Congress                                                                                                                          "/>
        <s v="001-25-0102 Copyright Office, Salaries and Expenses                                                                                                                             "/>
        <s v="001-25-0141 National Library Service For The Blind And Print Disabled                                                                                                           "/>
        <s v="001-25-4346 Gift Shop, Decimal Classification, Photo Duplication, and Related Services                                                                                          "/>
        <s v="001-25-4543 Fedlink Program and Federal Research Program                                                                                                                        "/>
        <s v="001-35-0107 Salaries and Expenses                                                                                                                                               "/>
        <s v="001-45-1550 Medicare Payment Advisory Commission                                                                                                                                "/>
        <s v="002-25-0920 Salaries and Expenses                                                                                                                                               "/>
        <s v="002-25-0923 Defender Services                                                                                                                                                   "/>
        <s v="002-25-0930 Court Security                                                                                                                                                      "/>
        <s v="002-26-0927 Salaries and Expenses                                                                                                                                               "/>
        <s v="002-30-0928 Salaries and Expenses                                                                                                                                               "/>
        <s v="005-03-9913 Office of the Secretary                                                                                                                                             "/>
        <s v="005-04-4609 Working Capital Fund                                                                                                                                                "/>
        <s v="005-04-9914 Executive Operations                                                                                                                                                "/>
        <s v="005-19-0117 Agriculture Buildings and Facilities and Rental Payments                                                                                                            "/>
        <s v="005-08-0900 Office of Inspector General                                                                                                                                         "/>
        <s v="005-13-1701 Economic Research Service                                                                                                                                           "/>
        <s v="005-15-1801 National Agricultural Statistics Service                                                                                                                            "/>
        <s v="005-18-1400 Salaries and Expenses                                                                                                                                               "/>
        <s v="005-20-0502 Extension Activities                                                                                                                                                "/>
        <s v="005-20-0520 National Institute of Food and Agriculture                                                                                                                          "/>
        <s v="005-20-1500 Research and Education Activities                                                                                                                                   "/>
        <s v="005-32-1600 Salaries and Expenses                                                                                                                                               "/>
        <s v="005-35-3700 Salaries and Expenses                                                                                                                                               "/>
        <s v="005-45-2500 Marketing Services                                                                                                                                                  "/>
        <s v="005-25-0180 Farm Production and Conservation Business Center                                                                                                                    "/>
        <s v="005-49-0600 Salaries and Expenses                                                                                                                                               "/>
        <s v="005-53-1000 Private Lands Conservation Operations                                                                                                                               "/>
        <s v="005-53-1072 Watershed and Flood Prevention Operations                                                                                                                           "/>
        <s v="005-55-0403 Salaries and Expenses                                                                                                                                               "/>
        <s v="005-63-1951 Rural Community Facilities Program Account                                                                                                                          "/>
        <s v="005-68-2278 Food for Peace Title II Grants                                                                                                                                      "/>
        <s v="005-68-2900 Salaries and Expenses                                                                                                                                               "/>
        <s v="005-84-3508 Nutrition Programs Administration                                                                                                                                   "/>
        <s v="005-96-1103 Capital Improvement and Maintenance                                                                                                                                 "/>
        <s v="005-96-1104 Forest and Rangeland Research                                                                                                                                       "/>
        <s v="005-96-1105 State, Private and Tribal Forestry                                                                                                                                  "/>
        <s v="005-96-1106 National Forest System                                                                                                                                              "/>
        <s v="005-96-1115 Wildland Fire Management                                                                                                                                            "/>
        <s v="005-96-1122 Forest Service Operations                                                                                                                                           "/>
        <s v="005-96-4605 Working Capital Fund                                                                                                                                                "/>
        <s v="006-05-0120 Salaries and Expenses                                                                                                                                               "/>
        <s v="006-05-0126 Office of the Inspector General                                                                                                                                     "/>
        <s v="006-05-4511 Working Capital Fund                                                                                                                                                "/>
        <s v="006-06-0125 Salaries and Expenses                                                                                                                                               "/>
        <s v="006-06-2050 Economic Development Assistance Programs                                                                                                                            "/>
        <s v="006-07-0401 Current Surveys and Programs                                                                                                                                        "/>
        <s v="006-07-0450 Periodic Censuses and Programs                                                                                                                                      "/>
        <s v="006-07-4512 Census Working Capital Fund                                                                                                                                         "/>
        <s v="006-08-1500 Salaries and Expenses                                                                                                                                               "/>
        <s v="006-11-0800 Salaries and Expenses                                                                                                                                               "/>
        <s v="006-25-1250 Operations and Administration                                                                                                                                       "/>
        <s v="006-30-0300 Operations and Administration                                                                                                                                       "/>
        <s v="006-48-1450 Operations, Research, and Facilities                                                                                                                                "/>
        <s v="006-51-1006 Salaries and Expenses                                                                                                                                               "/>
        <s v="006-54-4295 NTIS Revolving Fund                                                                                                                                                 "/>
        <s v="006-55-4650 Working Capital Fund                                                                                                                                                "/>
        <s v="006-60-0550 Salaries and Expenses                                                                                                                                               "/>
        <s v="007-05-1105 Military Personnel, Marine Corps                                                                                                                                    "/>
        <s v="007-05-1108 Reserve Personnel, Marine Corps                                                                                                                                     "/>
        <s v="007-05-1405 Reserve Personnel, Navy                                                                                                                                             "/>
        <s v="007-05-1453 Military Personnel, Navy                                                                                                                                            "/>
        <s v="007-05-2010 Military Personnel, Army                                                                                                                                            "/>
        <s v="007-05-2060 National Guard Personnel, Army                                                                                                                                      "/>
        <s v="007-05-2070 Reserve Personnel, Army                                                                                                                                             "/>
        <s v="007-05-3500 Military Personnel, Air Force                                                                                                                                       "/>
        <s v="007-05-3700 Reserve Personnel, Air Force                                                                                                                                        "/>
        <s v="007-05-3850 National Guard Personnel, Air Force                                                                                                                                 "/>
        <s v="007-10-0100 Operation and Maintenance, Defense-wide                                                                                                                             "/>
        <s v="007-10-0107 Office of the Inspector General                                                                                                                                     "/>
        <s v="007-10-0111 Department of Defense Acquisition Workforce Development Account                                                                                                     "/>
        <s v="007-10-0130 Defense Health Program                                                                                                                                              "/>
        <s v="007-10-0134 Cooperative Threat Reduction Account                                                                                                                                "/>
        <s v="007-10-0819 Overseas Humanitarian, Disaster, and Civic Aid                                                                                                                      "/>
        <s v="007-10-1106 Operation and Maintenance, Marine Corps                                                                                                                             "/>
        <s v="007-10-1107 Operation and Maintenance, Marine Corps Reserve                                                                                                                     "/>
        <s v="007-10-1804 Operation and Maintenance, Navy                                                                                                                                     "/>
        <s v="007-10-1806 Operation and Maintenance, Navy Reserve                                                                                                                             "/>
        <s v="007-10-2020 Operation and Maintenance, Army                                                                                                                                     "/>
        <s v="007-10-2065 Operation and Maintenance, Army National Guard                                                                                                                      "/>
        <s v="007-10-2080 Operation and Maintenance, Army Reserve                                                                                                                             "/>
        <s v="007-10-3400 Operation and Maintenance, Air Force                                                                                                                                "/>
        <s v="007-10-3410 Operation and Maintenance, Space Force                                                                                                                              "/>
        <s v="007-10-3740 Operation and Maintenance, Air Force Reserve                                                                                                                        "/>
        <s v="007-10-3840 Operation and Maintenance, Air National Guard                                                                                                                       "/>
        <s v="007-15-0300 Procurement, Defense-wide                                                                                                                                           "/>
        <s v="007-15-0390 Chemical Agents and Munitions Destruction, Defense                                                                                                                  "/>
        <s v="007-15-1109 Procurement, Marine Corps                                                                                                                                           "/>
        <s v="007-15-1506 Aircraft Procurement, Navy                                                                                                                                          "/>
        <s v="007-15-1507 Weapons Procurement, Navy                                                                                                                                           "/>
        <s v="007-15-1508 Procurement of Ammunition, Navy and Marine Corps                                                                                                                    "/>
        <s v="007-15-1810 Other Procurement, Navy                                                                                                                                             "/>
        <s v="007-15-2031 Aircraft Procurement, Army                                                                                                                                          "/>
        <s v="007-15-2032 Missile Procurement, Army                                                                                                                                           "/>
        <s v="007-15-2033 Procurement of Weapons and Tracked Combat Vehicles, Army                                                                                                            "/>
        <s v="007-15-2034 Procurement of Ammunition, Army                                                                                                                                     "/>
        <s v="007-15-2035 Other Procurement, Army                                                                                                                                             "/>
        <s v="007-15-3010 Aircraft Procurement, Air Force                                                                                                                                     "/>
        <s v="007-15-3011 Procurement of Ammunition, Air Force                                                                                                                                "/>
        <s v="007-15-3020 Missile Procurement, Air Force                                                                                                                                      "/>
        <s v="007-15-3022 Procurement, Space Force                                                                                                                                            "/>
        <s v="007-15-3080 Other Procurement, Air Force                                                                                                                                        "/>
        <s v="007-20-0400 Research, Development, Test and Evaluation, Defense-wide                                                                                                            "/>
        <s v="007-20-0402 Department of Defense Rapid Prototyping Fund                                                                                                                        "/>
        <s v="007-20-1319 Research, Development, Test and Evaluation, Navy                                                                                                                    "/>
        <s v="007-20-2040 Research, Development, Test and Evaluation, Army                                                                                                                    "/>
        <s v="007-20-3600 Research, Development, Test and Evaluation, Air Force                                                                                                               "/>
        <s v="007-20-3620 Research, Development, Test, and Evaluation, Space Force                                                                                                            "/>
        <s v="007-25-1205 Military Construction, Navy and Marine Corps                                                                                                                        "/>
        <s v="007-25-2050 Military Construction, Army                                                                                                                                         "/>
        <s v="007-30-0725 Family Housing Operation and Maintenance, Army                                                                                                                      "/>
        <s v="007-30-0735 Family Housing Operation and Maintenance, Navy and Marine Corps                                                                                                     "/>
        <s v="007-30-0745 Family Housing Operation and Maintenance, Air Force                                                                                                                 "/>
        <s v="007-40-493001 Working Capital Fund, Army                                                                                                                                          "/>
        <s v="007-40-493002 Working Capital Fund, Navy                                                                                                                                          "/>
        <s v="007-40-493003 Working Capital Fund, Air Force                                                                                                                                     "/>
        <s v="007-40-493004 Working Capital Fund, Defense Commissary Agency                                                                                                                     "/>
        <s v="007-40-493005 Working Capital Fund, Defense-wide                                                                                                                                  "/>
        <s v="007-40-4932 Defense Counterintelligence and Security Agency Working Capital Fund                                                                                                "/>
        <s v="018-12-0204 Innovation and Improvement                                                                                                                                          "/>
        <s v="018-30-0400 Career, Technical and Adult Education                                                                                                                               "/>
        <s v="018-45-0202 Student Aid Administration                                                                                                                                          "/>
        <s v="018-80-0800 Program Administration                                                                                                                                              "/>
        <s v="019-05-0240 Weapons Activities                                                                                                                                                  "/>
        <s v="019-05-0313 Federal Salaries and Expenses                                                                                                                                       "/>
        <s v="019-10-0243 Other Defense Activities                                                                                                                                            "/>
        <s v="019-20-0212 Federal Energy Regulatory Commission                                                                                                                                "/>
        <s v="019-20-0213 Fossil Energy                                                                                                                                                       "/>
        <s v="019-20-0222 Science                                                                                                                                                             "/>
        <s v="019-20-0315 Non-defense Environmental Cleanup                                                                                                                                   "/>
        <s v="019-20-0318 Electricity                                                                                                                                                         "/>
        <s v="019-20-0319 Nuclear Energy                                                                                                                                                      "/>
        <s v="019-20-0321 Energy Efficiency and Renewable Energy                                                                                                                              "/>
        <s v="019-20-2250 Cybersecurity, Energy Security, and Emergency Response                                                                                                              "/>
        <s v="019-20-4180 Isotope Production and Distribution Program Fund                                                                                                                    "/>
        <s v="019-50-4404 Western Area Power Administration, Borrowing Authority, Recovery Act                                                                                                "/>
        <s v="019-50-4452 Colorado River Basins Power Marketing Fund, Western Area Power Administration                                                                                       "/>
        <s v="019-50-5068 Construction, Rehabilitation, Operation and Maintenance, Western Area Power Administration                                                                          "/>
        <s v="019-60-0228 Departmental Administration                                                                                                                                         "/>
        <s v="019-60-0236 Office of the Inspector General                                                                                                                                     "/>
        <s v="019-60-4563 Working Capital Fund                                                                                                                                                "/>
        <s v="009-40-0381 Policy, Research, and Oversight                                                                                                                                     "/>
        <s v="009-40-0382 Health Workforce                                                                                                                                                    "/>
        <s v="009-40-0385 Mental and Behavioral Health                                                                                                                                        "/>
        <s v="009-10-4613 FDA Working Capital Fund                                                                                                                                            "/>
        <s v="009-10-9911 Salaries and Expenses                                                                                                                                               "/>
        <s v="009-15-0350 Health Resources and Services                                                                                                                                       "/>
        <s v="009-17-0390 Indian Health Services                                                                                                                                              "/>
        <s v="009-17-0391 Indian Health Facilities                                                                                                                                            "/>
        <s v="009-20-0943 CDC-wide Activities and Program Support                                                                                                                             "/>
        <s v="009-20-0944 Agency for Toxic Substances and Disease Registry, Toxic Substances and Environmental Public Health                                                                  "/>
        <s v="009-20-4553 CDC Working Capital Fund                                                                                                                                            "/>
        <s v="009-25-0837 Advanced Research Projects Agency for Health, NIH                                                                                                                   "/>
        <s v="009-25-9915 National Institutes of Health                                                                                                                                       "/>
        <s v="009-30-1362 Substance Abuse and Mental Health Services Administration                                                                                                           "/>
        <s v="009-33-1700 Healthcare Research and Quality                                                                                                                                     "/>
        <s v="009-38-0511 Program Management                                                                                                                                                  "/>
        <s v="009-70-1536 Children and Families Services Programs                                                                                                                             "/>
        <s v="009-75-0142 Aging and Disability Services Programs                                                                                                                              "/>
        <s v="009-76-1001 Operations, Preparedness, and Emergency Response                                                                                                                    "/>
        <s v="009-90-0130 Office of the National Coordinator for Health Information Technology                                                                                                "/>
        <s v="009-90-0139 Medicare Hearings and Appeals                                                                                                                                       "/>
        <s v="009-90-0140 Public Health and Social Services Emergency Fund                                                                                                                    "/>
        <s v="009-90-0153 Office of Strategy                                                                                                                                                  "/>
        <s v="009-90-0160 Assistant Secretary for Enforcement                                                                                                                                 "/>
        <s v="009-90-3902 Section 241 Evaluation Transactions Account                                                                                                                         "/>
        <s v="009-90-9912 General Departmental Management                                                                                                                                     "/>
        <s v="009-91-5745 Debt Collection Fund                                                                                                                                                "/>
        <s v="009-91-9941 HHS Service and Supply Fund                                                                                                                                         "/>
        <s v="009-92-0128 Office of Inspector General                                                                                                                                         "/>
        <s v="024-10-0100 Operations and Support                                                                                                                                              "/>
        <s v="024-15-0112 Operations and Support                                                                                                                                              "/>
        <s v="024-15-0406 Procurement, Construction, and Improvements                                                                                                                         "/>
        <s v="024-15-0542 Federal Protective Service                                                                                                                                          "/>
        <s v="024-15-4640 Working Capital Fund                                                                                                                                                "/>
        <s v="024-18-0115 Operations and Support                                                                                                                                              "/>
        <s v="024-20-0200 Operations and Support                                                                                                                                              "/>
        <s v="024-58-0530 Operations and Support                                                                                                                                              "/>
        <s v="024-58-0532 Procurement, Construction, and Improvements                                                                                                                         "/>
        <s v="024-55-0540 Operations and Support                                                                                                                                              "/>
        <s v="024-55-0545 Procurement, Construction, and Improvements                                                                                                                         "/>
        <s v="024-45-0550 Operations and Support                                                                                                                                              "/>
        <s v="024-60-0610 Operations and Support                                                                                                                                              "/>
        <s v="024-60-0613 Procurement, Construction, and Improvements                                                                                                                         "/>
        <s v="024-60-0615 Research and Development                                                                                                                                            "/>
        <s v="024-60-4535 Supply Fund                                                                                                                                                         "/>
        <s v="024-60-4743 Yard Fund                                                                                                                                                           "/>
        <s v="024-40-0400 Operations and Support                                                                                                                                              "/>
        <s v="024-40-0401 Procurement, Construction, and Improvements                                                                                                                         "/>
        <s v="024-65-0566 Operations and Support                                                                                                                                              "/>
        <s v="024-70-0413 Federal Assistance                                                                                                                                                  "/>
        <s v="024-70-0414 Procurement, Construction, and Improvements                                                                                                                         "/>
        <s v="024-70-0700 Operations and Support                                                                                                                                              "/>
        <s v="024-70-0702 Disaster Relief Fund                                                                                                                                                "/>
        <s v="024-70-0715 Radiological Emergency Preparedness Program                                                                                                                         "/>
        <s v="024-49-0509 Operations and Support                                                                                                                                              "/>
        <s v="024-49-0510 Procurement, Construction, and Improvements                                                                                                                         "/>
        <s v="024-80-0415 Procurement, Construction, and Improvements                                                                                                                         "/>
        <s v="024-80-0800 Operations and Support                                                                                                                                              "/>
        <s v="024-80-0803 Research and Development                                                                                                                                            "/>
        <s v="025-09-0236 FHA-Mutual Mortgage Insurance Capital Reserve Account                                                                                                               "/>
        <s v="025-12-0238 Guarantees of Mortgage-backed Securities Capital Reserve Account                                                                                                    "/>
        <s v="025-35-0189 Office of Inspector General                                                                                                                                         "/>
        <s v="025-35-0335 Administrative Support Offices                                                                                                                                      "/>
        <s v="025-35-4598 Working Capital Fund                                                                                                                                                "/>
        <s v="010-04-1109 Management of Lands and Resources                                                                                                                                   "/>
        <s v="010-04-4525 Working Capital Fund                                                                                                                                                "/>
        <s v="010-06-1917 Ocean Energy Management                                                                                                                                             "/>
        <s v="010-22-1700 Offshore Safety and Environmental Enforcement                                                                                                                       "/>
        <s v="010-10-0680 Water and Related Resources                                                                                                                                         "/>
        <s v="010-10-4524 Working Capital Fund                                                                                                                                                "/>
        <s v="010-12-0804 Surveys, Investigations, and Research                                                                                                                               "/>
        <s v="010-12-4556 Working Capital Fund                                                                                                                                                "/>
        <s v="010-18-1611 Resource Management                                                                                                                                                 "/>
        <s v="010-18-1612 Construction                                                                                                                                                        "/>
        <s v="010-18-5020 LWCF Land Acquisition and Deferred Maintenance                                                                                                                      "/>
        <s v="010-24-1036 Operation of the National Park System                                                                                                                               "/>
        <s v="010-24-1039 Construction (and Major Maintenance)                                                                                                                                "/>
        <s v="010-76-2100 Operation of Indian Programs                                                                                                                                        "/>
        <s v="010-76-2103 Indian Land Consolidation                                                                                                                                           "/>
        <s v="010-76-2301 Construction                                                                                                                                                        "/>
        <s v="010-77-2106 Operation of Indian Education Programs                                                                                                                              "/>
        <s v="010-84-0102 Salaries and Expenses                                                                                                                                               "/>
        <s v="010-85-0412 Assistance to Territories                                                                                                                                           "/>
        <s v="010-86-0107 Salaries and Expenses                                                                                                                                               "/>
        <s v="010-88-0104 Salaries and Expenses                                                                                                                                               "/>
        <s v="010-78-0120 Federal Trust Programs                                                                                                                                              "/>
        <s v="010-95-1113 Office of Natural Resources Revenue                                                                                                                                 "/>
        <s v="010-95-4523 Working Capital Fund                                                                                                                                                "/>
        <s v="010-95-4529 Interior Franchise Fund                                                                                                                                             "/>
        <s v="010-28-1125 Wildland Fire Service Operations                                                                                                                                    "/>
        <s v="011-03-0129 Salaries and Expenses                                                                                                                                               "/>
        <s v="011-03-0134 Justice Information Sharing Technology                                                                                                                              "/>
        <s v="011-03-0328 Office of Inspector General                                                                                                                                         "/>
        <s v="011-03-0339 Executive Office for Immigration Review                                                                                                                             "/>
        <s v="011-03-4526 Working Capital Fund                                                                                                                                                "/>
        <s v="011-05-0128 Salaries and Expenses, General Legal Activities                                                                                                                     "/>
        <s v="011-05-0319 Salaries and Expenses, Antitrust Division                                                                                                                           "/>
        <s v="011-05-0322 Salaries and Expenses, United States Attorneys                                                                                                                      "/>
        <s v="011-05-0324 Salaries and Expenses, United States Marshals Service                                                                                                               "/>
        <s v="011-05-4575 Justice Prisoner and Alien Transportation System Fund, U.S. Marshals                                                                                                "/>
        <s v="011-08-1300 Salaries and Expenses                                                                                                                                               "/>
        <s v="011-07-0323 Organized Crime and Drug Enforcement Task Forces                                                                                                                    "/>
        <s v="011-10-0200 Salaries and Expenses                                                                                                                                               "/>
        <s v="011-12-1100 Salaries and Expenses                                                                                                                                               "/>
        <s v="011-14-0700 Salaries and Expenses                                                                                                                                               "/>
        <s v="011-20-1060 Salaries and Expenses                                                                                                                                               "/>
        <s v="011-21-0401 Research, Evaluation, and Statistics                                                                                                                                "/>
        <s v="011-21-0404 State and Local Law Enforcement Assistance                                                                                                                          "/>
        <s v="011-21-0405 Juvenile Justice Programs                                                                                                                                           "/>
        <s v="011-21-0409 Violence against Women Prevention and Prosecution Programs                                                                                                          "/>
        <s v="011-21-5041 Crime Victims Fund                                                                                                                                                  "/>
        <s v="012-05-0172 Program Administration                                                                                                                                              "/>
        <s v="012-05-0179 State Unemployment Insurance and Employment Service Operations                                                                                                      "/>
        <s v="012-06-0164 Veterans Employment and Training                                                                                                                                    "/>
        <s v="012-11-1700 Salaries and Expenses                                                                                                                                               "/>
        <s v="012-15-0163 Salaries and Expenses                                                                                                                                               "/>
        <s v="012-20-0200 Salaries and Expenses                                                                                                                                               "/>
        <s v="012-27-0106 Office of Inspector General                                                                                                                                         "/>
        <s v="012-25-0165 Salaries and Expenses                                                                                                                                               "/>
        <s v="012-25-4601 Working Capital Fund                                                                                                                                                "/>
        <s v="014-05-0113 Diplomatic Programs                                                                                                                                                 "/>
        <s v="014-05-0209 Educational and Cultural Exchange Programs                                                                                                                          "/>
        <s v="014-05-0523 Payment to the American Institute in Taiwan                                                                                                                         "/>
        <s v="014-05-0535 Embassy Security, Construction, and Maintenance                                                                                                                     "/>
        <s v="014-05-0545 Representation Expenses                                                                                                                                             "/>
        <s v="014-05-4519 Working Capital Fund                                                                                                                                                "/>
        <s v="014-05-5713 Consular and Border Security Programs                                                                                                                               "/>
        <s v="014-15-1069 Salaries and Expenses, IBWC                                                                                                                                         "/>
        <s v="014-15-1078 Construction, IBWC                                                                                                                                                  "/>
        <s v="014-25-1022 International Narcotics Control and Law Enforcement                                                                                                                 "/>
        <s v="014-25-1143 Migration and Refugee Assistance                                                                                                                                    "/>
        <s v="014-25-5151 International Center, Washington, D.C.                                                                                                                              "/>
        <s v="021-04-0102 Salaries and Expenses                                                                                                                                               "/>
        <s v="021-04-0142 Transportation Planning, Research, and Development                                                                                                                  "/>
        <s v="021-04-1730 Research and Technology                                                                                                                                             "/>
        <s v="021-04-1732 Operational Support                                                                                                                                                 "/>
        <s v="021-04-4520 Working Capital Fund                                                                                                                                                "/>
        <s v="021-04-4522 Working Capital Fund, Volpe National Transportation Systems Center                                                                                                  "/>
        <s v="021-12-1301 Operations                                                                                                                                                          "/>
        <s v="021-12-4562 Administrative Services Franchise Fund                                                                                                                              "/>
        <s v="021-12-8107 Facilities and Equipment (Airport and Airway Trust Fund)                                                                                                            "/>
        <s v="021-12-8108 Research, Engineering and Development (Airport and Airway Trust Fund)                                                                                               "/>
        <s v="021-15-8083 Federal-aid Highways                                                                                                                                                "/>
        <s v="021-17-8159 Motor Carrier Safety Operations and Programs                                                                                                                        "/>
        <s v="021-18-0650 Operations and Research                                                                                                                                             "/>
        <s v="021-18-8016 Operations and Research (Highway Trust Fund)                                                                                                                        "/>
        <s v="021-27-0745 Railroad Research and Development                                                                                                                                   "/>
        <s v="021-36-8350 Transit Formula Grants                                                                                                                                              "/>
        <s v="021-50-1401 Hazardous Materials Safety                                                                                                                                          "/>
        <s v="021-50-5172 Pipeline Safety                                                                                                                                                     "/>
        <s v="021-70-1710 Ready Reserve Force                                                                                                                                                 "/>
        <s v="021-70-1750 Operations and Training                                                                                                                                             "/>
        <s v="021-70-4302 War Risk Insurance Revolving Fund                                                                                                                                   "/>
        <s v="021-70-4303 Vessel Operations Revolving Fund                                                                                                                                    "/>
        <s v="015-05-0101 Salaries and Expenses                                                                                                                                               "/>
        <s v="015-05-0106 Office of Inspector General                                                                                                                                         "/>
        <s v="015-05-0119 Treasury Inspector General for Tax Administration                                                                                                                   "/>
        <s v="015-05-1804 Office of Terrorism and Financial Intelligence                                                                                                                      "/>
        <s v="015-05-4560 Treasury Franchise Fund                                                                                                                                             "/>
        <s v="015-04-0173 Salaries and Expenses                                                                                                                                               "/>
        <s v="015-12-0520 Salaries and Expenses                                                                                                                                               "/>
        <s v="015-13-1008 Salaries and Expenses                                                                                                                                               "/>
        <s v="015-20-4502 Bureau of Engraving and Printing Fund                                                                                                                               "/>
        <s v="015-25-4159 United States Mint Public Enterprise Fund                                                                                                                           "/>
        <s v="015-45-0912 Taxpayer Services                                                                                                                                                   "/>
        <s v="015-45-0913 Enforcement                                                                                                                                                         "/>
        <s v="015-45-0919 Technology and Operations Support                                                                                                                                   "/>
        <s v="029-15-0152 Medical Support and Compliance                                                                                                                                      "/>
        <s v="029-15-0160 Medical Services                                                                                                                                                    "/>
        <s v="029-15-0161 Medical and Prosthetic Research                                                                                                                                     "/>
        <s v="029-15-0162 Medical Facilities                                                                                                                                                  "/>
        <s v="029-15-0169 Joint Department of Defense-Department of Veterans Affairs Medical Facility Demonstration Fund                                                                      "/>
        <s v="029-25-0151 General Operating Expenses, Veterans Benefits Administration                                                                                                        "/>
        <s v="029-40-0110 Construction, Major Projects                                                                                                                                        "/>
        <s v="029-40-0111 Construction, Minor Projects                                                                                                                                        "/>
        <s v="029-40-0129 National Cemetery Administration                                                                                                                                    "/>
        <s v="029-40-0142 General Administration                                                                                                                                              "/>
        <s v="029-40-0167 Information Technology Systems                                                                                                                                      "/>
        <s v="029-40-4539 Franchise Fund                                                                                                                                                      "/>
        <s v="202-00-3112 Mississippi River and Tributaries                                                                                                                                   "/>
        <s v="202-00-3121 Investigations                                                                                                                                                      "/>
        <s v="202-00-3122 Construction                                                                                                                                                        "/>
        <s v="202-00-3123 Operation and Maintenance                                                                                                                                           "/>
        <s v="202-00-3124 Expenses                                                                                                                                                            "/>
        <s v="202-00-3125 Flood Control and Coastal Emergencies                                                                                                                               "/>
        <s v="202-00-3126 Regulatory Program                                                                                                                                                  "/>
        <s v="200-20-8522 Armed Forces Retirement Home Trust Fund                                                                                                                             "/>
        <s v="200-45-0400 Salaries and Expenses                                                                                                                                               "/>
        <s v="020-00-0107 Science and Technology                                                                                                                                              "/>
        <s v="020-00-0108 Environmental Programs and Management                                                                                                                               "/>
        <s v="020-00-0112 Office of Inspector General                                                                                                                                         "/>
        <s v="020-00-4565 Working Capital Fund                                                                                                                                                "/>
        <s v="020-00-8145 Hazardous Substance Superfund                                                                                                                                       "/>
        <s v="020-00-8221 Inland Oil Spill Programs                                                                                                                                           "/>
        <s v="100-05-0209 Salaries and Expenses                                                                                                                                               "/>
        <s v="100-10-0210 Operating Expenses                                                                                                                                                  "/>
        <s v="100-15-1454 Salaries and Expenses                                                                                                                                               "/>
        <s v="100-25-3963 Management Fund, Office of Environmental Quality                                                                                                                    "/>
        <s v="100-35-2000 Salaries and Expenses                                                                                                                                               "/>
        <s v="100-50-0038 Salaries and Expenses                                                                                                                                               "/>
        <s v="100-55-0300 Salaries and Expenses                                                                                                                                               "/>
        <s v="100-60-1457 Salaries and Expenses                                                                                                                                               "/>
        <s v="100-40-0048 National Space Council                                                                                                                                              "/>
        <s v="100-95-0036 Information Technology Oversight and Reform                                                                                                                         "/>
        <s v="100-95-0041 United States DOGE Service                                                                                                                                          "/>
        <s v="023-05-4542 Federal Buildings Fund                                                                                                                                              "/>
        <s v="023-10-0616 Technology Modernization Fund                                                                                                                                       "/>
        <s v="023-30-0108 Office of Inspector General                                                                                                                                         "/>
        <s v="023-30-0110 Operating Expenses                                                                                                                                                  "/>
        <s v="023-30-0401 Government-wide Policy                                                                                                                                              "/>
        <s v="023-30-4540 Working Capital Fund                                                                                                                                                "/>
        <s v="023-30-4549 Federal Citizen Services Fund                                                                                                                                       "/>
        <s v="184-03-2750 Millennium Challenge Corporation                                                                                                                                    "/>
        <s v="184-05-1032 National Security Engagement Account                                                                                                                                "/>
        <s v="184-05-1037 Economic Support Fund                                                                                                                                               "/>
        <s v="184-05-1075 Nonproliferation, Antiterrorism, Demining, and Related Programs                                                                                                     "/>
        <s v="184-10-0077 Contribution to the International Bank for Reconstruction and Development                                                                                           "/>
        <s v="184-10-0084 Contribution to Multilateral Investment Guarantee Agency                                                                                                            "/>
        <s v="184-10-0088 Contribution to the European Bank for Reconstruction and Development                                                                                                "/>
        <s v="184-10-1045 International Affairs Technical Assistance Program                                                                                                                  "/>
        <s v="184-15-1000 Operating Expenses of the Agency for International Development                                                                                                      "/>
        <s v="184-15-1007 Operating Expenses, Office of Inspector General                                                                                                                     "/>
        <s v="184-15-1033 HIV/AIDS Working Capital Fund                                                                                                                                       "/>
        <s v="184-15-4513 Working Capital Fund                                                                                                                                                "/>
        <s v="184-25-1001 Trade and Development Agency                                                                                                                                        "/>
        <s v="184-22-0110 Program Account                                                                                                                                                     "/>
        <s v="184-22-4483 Corporate Capital Account                                                                                                                                           "/>
        <s v="184-35-0100 Peace Corps                                                                                                                                                         "/>
        <s v="184-50-0700 African Development Foundation                                                                                                                                      "/>
        <s v="184-60-1699 Contributions to the International Monetary Fund Facilities and Trust Funds                                                                                         "/>
        <s v="184-70-4116 Special Defense Acquisition Fund                                                                                                                                    "/>
        <s v="026-00-0109 Office of Inspector General                                                                                                                                         "/>
        <s v="026-00-0120 Science                                                                                                                                                             "/>
        <s v="026-00-0122 Safety, Security and Mission Services                                                                                                                               "/>
        <s v="026-00-0131 Space Technology                                                                                                                                                    "/>
        <s v="026-00-4546 Working Capital Fund                                                                                                                                                "/>
        <s v="422-00-0100 Research and Related Activities                                                                                                                                     "/>
        <s v="422-00-0106 STEM Education                                                                                                                                                      "/>
        <s v="422-00-0180 Agency Operations and Award Management                                                                                                                              "/>
        <s v="027-00-0100 Salaries and Expenses                                                                                                                                               "/>
        <s v="027-00-0400 Office of Inspector General                                                                                                                                         "/>
        <s v="028-00-0100 Salaries and Expenses                                                                                                                                               "/>
        <s v="016-00-0400 Office of Inspector General                                                                                                                                         "/>
        <s v="016-00-8704 Limitation on Administrative Expenses                                                                                                                               "/>
        <s v="306-00-2300 Salaries and Expenses                                                                                                                                               "/>
        <s v="309-00-0200 Appalachian Regional Commission                                                                                                                                     "/>
        <s v="343-00-0100 Salaries and Expenses                                                                                                                                               "/>
        <s v="485-00-2728 Operating Expenses                                                                                                                                                  "/>
        <s v="517-00-0750 Delta Regional Authority                                                                                                                                            "/>
        <s v="349-10-1712 Federal Payment to the District of Columbia Courts                                                                                                                  "/>
        <s v="525-00-1651 Election Security Grants                                                                                                                                            "/>
        <s v="356-00-0100 Salaries and Expenses                                                                                                                                               "/>
        <s v="367-00-0100 Salaries and Expenses                                                                                                                                               "/>
        <s v="370-00-0100 Salaries and Expenses                                                                                                                                               "/>
        <s v="474-00-0300 Office of Museum and Library Services: Grants and Administration                                                                                                    "/>
        <s v="467-00-0401 Intelligence Community Management Account                                                                                                                           "/>
        <s v="385-00-0501 Payment to the Legal Services Corporation                                                                                                                           "/>
        <s v="389-00-0100 Salaries and Expenses                                                                                                                                               "/>
        <s v="393-00-0300 Operating Expenses                                                                                                                                                  "/>
        <s v="393-00-4578 Records Center Revolving Fund                                                                                                                                       "/>
        <s v="417-00-0100 Grants and Administration                                                                                                                                           "/>
        <s v="418-00-0200 Grants and Administration                                                                                                                                           "/>
        <s v="573-00-3742 Northern Border Regional Commission                                                                                                                                 "/>
        <s v="429-00-0200 Salaries and Expenses                                                                                                                                               "/>
        <s v="440-00-0100 Office of Inspector General                                                                                                                                         "/>
        <s v="512-00-4331 Presidio Trust                                                                                                                                                      "/>
        <s v="446-00-8018 Limitation on the Office of Inspector General                                                                                                                       "/>
        <s v="446-00-8237 Limitation on Administration                                                                                                                                        "/>
        <s v="452-00-0100 Salaries and Expenses                                                                                                                                               "/>
        <s v="452-00-0302 Operations and Maintenance, JFK Center for the Performing Arts                                                                                                      "/>
        <s v="514-00-0206 International Broadcasting Operations                                                                                                                               "/>
        <s v="458-00-1300 United States Institute of Peace                                                                                                                                    "/>
        <s v="001-45-814830 Payment from the General Fund, Open World Leadership Center Trust Fund                                                                                              "/>
        <s v="019-00-523140 General Fund Payment - Defense, Decontamination and Decommissioning Fund                                                                                            "/>
        <s v="029-00-528780 Payments from Compensation and Pension, MCCF                                                                                                                        "/>
        <s v="200-20-852280 General Fund Payment to the Armed Forces Retirement Home                                                                                                            "/>
        <s v="020-00-814550 Interfund Transactions, Hazardous Substance Superfund                                                                                                               "/>
        <s v="485-00-826730 Payment from the General Fund, National Service Trust Fund                                                                                                          "/>
        <s v="485-00-826750 Payment from the Operating Expenses, National Service Trust Fund                                                                                                    "/>
        <s v="487-00-861510 General Fund Payments, Morris K. Udall Scholarship Fund                                                                                                             "/>
        <s v="001-05-9932 Senate Revolving Funds                                                                                                                                              "/>
        <s v="001-10-9931 House Revolving Funds                                                                                                                                               "/>
        <s v="001-15-4518 Judiciary Office Building Development and Operations Fund                                                                                                           "/>
        <s v="001-30-4505 Government Publishing Office Business Operations Revolving Fund                                                                                                     "/>
        <s v="005-45-5209 Funds for Strengthening Markets, Income, and Supply (section 32)                                                                                                    "/>
        <s v="005-47-4085 Federal Crop Insurance Corporation Fund                                                                                                                             "/>
        <s v="005-49-4336 Commodity Credit Corporation Fund                                                                                                                                   "/>
        <s v="005-53-1004 Farm Security and Rural Investment Programs                                                                                                                         "/>
        <s v="005-63-4141 Rural Housing Insurance Fund Liquidating Account                                                                                                                    "/>
        <s v="005-65-3108 Rural Economic Development Loans Program Account                                                                                                                    "/>
        <s v="005-84-3505 Supplemental Nutrition Assistance Program                                                                                                                           "/>
        <s v="006-48-1455 Gulf Coast Ecosystem Restoration Science, Observation, Monitoring, and Technology                                                                                   "/>
        <s v="006-48-4316 Damage Assessment and Restoration Revolving Fund                                                                                                                    "/>
        <s v="007-40-4931 Buildings Maintenance Fund                                                                                                                                          "/>
        <s v="007-40-4950 Pentagon Reservation Maintenance Revolving Fund                                                                                                                     "/>
        <s v="018-45-4257 Federal Student Loan Reserve Fund                                                                                                                                   "/>
        <s v="019-20-2298 National Energy Technology Laboratory Research and Development                                                                                                      "/>
        <s v="019-50-4045 Bonneville Power Administration Fund                                                                                                                                "/>
        <s v="009-38-0508 Medicare Health Information Technology Incentive Payments, Recovery Act                                                                                             "/>
        <s v="009-38-0512 Grants to States for Medicaid                                                                                                                                       "/>
        <s v="009-38-0519 Quality Improvement Organizations                                                                                                                                   "/>
        <s v="009-38-0580 Payments to Health Care Trust Funds                                                                                                                                 "/>
        <s v="009-70-1503 Refugee and Entrant Assistance                                                                                                                                      "/>
        <s v="009-70-1553 Children's Research and Technical Assistance                                                                                                                        "/>
        <s v="009-70-1560 Aging and Disability Services Programs                                                                                                                              "/>
        <s v="009-90-0135 Office for Civil Rights                                                                                                                                             "/>
        <s v="009-90-0145 Transfers from the Patient-Centered Outcomes Research Trust Fund                                                                                                    "/>
        <s v="024-70-4236 National Flood Insurance Fund                                                                                                                                       "/>
        <s v="024-30-5088 Immigration Examinations Fee                                                                                                                                        "/>
        <s v="025-12-4238 Guarantees of Mortgage-backed Securities Liquidating Account                                                                                                        "/>
        <s v="010-04-4053 Helium Fund                                                                                                                                                         "/>
        <s v="010-10-4079 Lower Colorado River Basin Development Fund                                                                                                                         "/>
        <s v="010-10-4081 Upper Colorado River Basin Fund                                                                                                                                     "/>
        <s v="010-18-1652 Multinational Species Conservation Fund                                                                                                                             "/>
        <s v="011-05-5042 Assets Forfeiture Fund                                                                                                                                              "/>
        <s v="011-12-5131 Diversion Control Fee Account                                                                                                                                       "/>
        <s v="011-20-4500 Federal Prison Industries, Incorporated                                                                                                                             "/>
        <s v="011-20-8408 Commissary Funds, Federal Prisons (Trust Revolving Fund)                                                                                                            "/>
        <s v="012-05-0178 Payments to the Unemployment Trust Fund                                                                                                                             "/>
        <s v="012-12-4204 Pension Benefit Guaranty Corporation Fund                                                                                                                           "/>
        <s v="012-15-1521 Special Benefits                                                                                                                                                    "/>
        <s v="012-15-1523 Energy Employees Occupational Illness Compensation Fund                                                                                                             "/>
        <s v="021-12-4120 Aviation Insurance Revolving Fund                                                                                                                                   "/>
        <s v="021-40-4089 Great Lakes St. Lawrence Seaway Development Corporation                                                                                                             "/>
        <s v="015-05-0160 Community Development Financial Institutions Fund Program, Emergency Support                                                                                        "/>
        <s v="015-05-1881 Community Development Financial Institutions Fund Program Account                                                                                                   "/>
        <s v="015-05-4444 Exchange Stabilization Fund                                                                                                                                         "/>
        <s v="015-04-4394 Financial Integrity Fund                                                                                                                                            "/>
        <s v="015-11-4521 Federal Financing Bank                                                                                                                                              "/>
        <s v="015-57-8413 Assessment Funds                                                                                                                                                    "/>
        <s v="029-15-0173 Veterans Medical Care and Health Fund                                                                                                                               "/>
        <s v="029-25-0102 Compensation and Pensions                                                                                                                                           "/>
        <s v="029-25-0137 Readjustment Benefits                                                                                                                                               "/>
        <s v="029-25-4009 Servicemembers' Group Life Insurance Fund                                                                                                                           "/>
        <s v="029-25-4010 Veterans Reopened Insurance Fund                                                                                                                                    "/>
        <s v="029-25-4012 Service-disabled Veterans Insurance Fund                                                                                                                            "/>
        <s v="029-25-4379 Veterans Affairs Life Insurance                                                                                                                                     "/>
        <s v="029-25-8455 Veterans Special Life Insurance Fund                                                                                                                                "/>
        <s v="029-40-4537 Supply Fund                                                                                                                                                         "/>
        <s v="202-00-4902 Revolving Fund                                                                                                                                                      "/>
        <s v="020-00-4310 Reregistration and Expedited Processing Revolving Fund                                                                                                              "/>
        <s v="023-05-4614 Federal Capital Revolving Fund                                                                                                                                      "/>
        <s v="023-10-4534 Acquisition Services Fund                                                                                                                                           "/>
        <s v="184-22-4103 Economic Assistance Loans Liquidating Account                                                                                                                       "/>
        <s v="027-00-0800 Flexible Benefits Plan Reserve                                                                                                                                      "/>
        <s v="027-00-4571 Revolving Fund                                                                                                                                                      "/>
        <s v="027-00-8424 Employees Life Insurance Fund                                                                                                                                       "/>
        <s v="027-00-9981 Employees and Retired Employees Health Benefits Funds                                                                                                               "/>
        <s v="581-00-5577 Bureau of Consumer Financial Protection Fund                                                                                                                        "/>
        <s v="339-00-4334 Customer Protection Fund                                                                                                                                            "/>
        <s v="542-00-4592 Inspectors General Council Fund                                                                                                                                     "/>
        <s v="513-00-1200 Denali Commission                                                                                                                                                   "/>
        <s v="349-10-5676 District of Columbia Crime Victims Compensation Fund                                                                                                                "/>
        <s v="349-30-4446 Federal Payment for Water and Sewer Services                                                                                                                        "/>
        <s v="350-00-4019 EEOC Education, Technical Assistance, and Training Revolving Fund                                                                                                   "/>
        <s v="352-00-4131 Limitation on Administrative Expenses                                                                                                                               "/>
        <s v="355-00-4171 Farm Credit System Insurance Fund                                                                                                                                   "/>
        <s v="357-20-4596 Deposit Insurance Fund                                                                                                                                              "/>
        <s v="357-30-4065 FSLIC Resolution Fund                                                                                                                                               "/>
        <s v="537-00-5532 Federal Housing Finance Agency, Administrative Expenses                                                                                                             "/>
        <s v="537-00-5564 Office of Inspector General                                                                                                                                         "/>
        <s v="586-00-1770 Gulf Coast Ecosystem Restoration Council                                                                                                                            "/>
        <s v="487-00-0925 Environmental Dispute Resolution Fund                                                                                                                               "/>
        <s v="393-00-8436 National Archives Trust Fund                                                                                                                                        "/>
        <s v="415-00-4056 Operating Fund                                                                                                                                                      "/>
        <s v="415-00-4468 Credit Union Share Insurance Fund                                                                                                                                   "/>
        <s v="415-00-4470 Central Liquidity Facility                                                                                                                                          "/>
        <s v="415-00-4472 Community Development Revolving Loan Fund                                                                                                                           "/>
        <s v="440-00-4020 Postal Service Fund                                                                                                                                                 "/>
        <s v="455-00-4110 Tennessee Valley Authority Fund                                                                                                                                     "/>
        <s v="185-00-4026 Medical Center Research Organizations                                                                                                                               "/>
        <s v="900-05-9035 Allowance for Future Federal Capital Revolving Fund Projects                                                                                                        "/>
        <s v="001-25-833910 Foreign Service National Separation Liability Trust Fund                                                                                                            "/>
        <s v="001-45-827510 Payments, John C. Stennis Center for Public Service Training and Development                                                                                        "/>
        <s v="002-25-388500 Undistributed intragovernmental payments and receivables from cancelled accounts                                                                                    "/>
        <s v="002-00-811040 Federal Payment to Judicial Survivors Annuities Fund                                                                                                                "/>
        <s v="002-00-812240 Federal Payment to Judicial Officers Retirement Fund                                                                                                                "/>
        <s v="002-00-812410 Federal Payment to Claims Court Judges' Retirement Fund                                                                                                             "/>
        <s v="002-00-511430 Advances and Reimbursements, Judiciary Information Technology Fund                                                                                                  "/>
        <s v="005-00-388500 Undistributed Intragovernmental Payments and Receivables from Cancelled Accounts                                                                                    "/>
        <s v="005-00-507020 Earnings on Investments, Perishable Agricultural Commodities Act Fund                                                                                               "/>
        <s v="005-00-520520 Earnings on Investments, Native American Institutions Endowment Fund                                                                                                "/>
        <s v="005-00-520930 General Fund Payment, Funds for Strengthening Markets, Income, and Supply (section 32)                                                                              "/>
        <s v="005-00-810010 Payments from General Fund, Wool Research, Development, and Promotion Trust Fund                                                                                    "/>
        <s v="005-00-855810 Foreign Service National Separation Liability Trust Fund, APHIS                                                                                                     "/>
        <s v="005-00-855910 Payment from Commodity Credit Corporation Fund, Emergency Citrus Disease Research and Development Trust Fund                                                        "/>
        <s v="006-00-388500 Undistributed Intragovernmental Payments and Receivables from Cancelled Accounts                                                                                    "/>
        <s v="006-00-536220 Interest Earned, Environmental Improvement and Restoration Fund                                                                                                     "/>
        <s v="007-00-311300 Collections of Recoveries and Refunds from Canceled Accounts                                                                                                        "/>
        <s v="007-00-388517 Undistributed Intragovernmental Payments and Receivables from Cancelled Accounts, Navy                                                                              "/>
        <s v="007-00-388521 Undistributed Intragovernmental Payments and Receivables from Cancelled Accounts, Army                                                                              "/>
        <s v="007-00-388557 Undistributed Intragovernmental Payments and Receivables from Cancelled Accounts, Air Force                                                                         "/>
        <s v="007-00-388597 Undistributed Intragovernmental Payments and Receivables from Cancelled Accounts, Defense Agencies                                                                  "/>
        <s v="007-00-816510 Foreign National Employees Separation Pay Trust Fund                                                                                                                "/>
        <s v="007-00-833510 Payment to Voluntary Separation Incentive Fund                                                                                                                      "/>
        <s v="007-00-997130 Proceeds, Ships' Stores Profit, Navy                                                                                                                                "/>
        <s v="018-00-388500 Undistributed Intragovernmental Payments and Receivables from Cancelled Accounts                                                                                    "/>
        <s v="019-00-388500 Undistributed Intragovernmental Payments and Receivables from Cancelled Accounts                                                                                    "/>
        <s v="019-00-522720 Earnings on Investments, Nuclear Waste Disposal Fund                                                                                                                "/>
        <s v="019-00-523120 Earnings on Investments, Decontamination and Decommissioning Fund                                                                                                   "/>
        <s v="009-00-800410 Federal Contributions, FSMI Fund                                                                                                                                    "/>
        <s v="009-00-800434 Federal Contribution, State Low-income Determinations, Prescription Drug Account, FSMI                                                                              "/>
        <s v="009-00-800446 Federal Contribution for Admin. Contribution for Admin. Costs, Prescription Drug Account, FSMI                                                                      "/>
        <s v="009-00-800447 Federal Contributions for Benefits, Prescription Drug Account, SMI                                                                                                  "/>
        <s v="009-00-800460 Miscellaneous Federal Payments, Federal Supplementary Medical Insurance Trust Fund                                                                                  "/>
        <s v="009-00-800535 FHI Trust Fund, Taxation on OASDI Benefits                                                                                                                          "/>
        <s v="009-00-800544 FHI Trust Fund, Payment from the General Fund for Health Care Fraud and Abuse Control Account                                                                       "/>
        <s v="009-00-800546 FHI Trust Fund, Transfers from General Fund (criminal Fines)                                                                                                        "/>
        <s v="009-00-800547 FHI Trust Fund, Transfers from General Fund (civil Monetary Penalties)                                                                                              "/>
        <s v="009-00-800548 FHI Trust Fund, Transfers from General Fund (asset Forfeitures)                                                                                                     "/>
        <s v="009-00-800560 FHI Trust Fund, Payments from the General Fund (uninsured and Program Management)                                                                                   "/>
        <s v="009-00-388500 Undistributed Intragovernmental Payments and Receivables from Cancelled Accounts                                                                                    "/>
        <s v="009-00-555120 Interest, Child Enrollment Contingency Fund                                                                                                                         "/>
        <s v="009-00-562810 General Fund Payment, NIH Innovation, CURES Act                                                                                                                     "/>
        <s v="009-00-562910 General Fund Payment, FDA Innovation, CURES Act                                                                                                                     "/>
        <s v="009-00-573610 Transfers from Presidential Election Campaign Fund                                                                                                                  "/>
        <s v="024-00-388500 Undistributed Intragovernmental Payments and Receivables from Cancelled Accounts                                                                                    "/>
        <s v="024-00-570120 Earnings on Investments, National Flood Insurance Reserve Fund                                                                                                      "/>
        <s v="024-00-887010 Payments to Donor Ports Via USACE Operations and Maintance Acct, Harbor Maintenance Fee Collection                                                                  "/>
        <s v="025-00-388510 Undistributed Intragovernmental Payments                                                                                                                            "/>
        <s v="010-00-388500 Undistributed Intragovernmental Payments and Receivables from Cancelled Accounts                                                                                    "/>
        <s v="010-00-501590 Earnings on Investments, Abandoned Mine Reclamation Fund                                                                                                            "/>
        <s v="010-00-502920 Earnings on Investments, Federal Aid to Wildlife Restoration Fund                                                                                                   "/>
        <s v="010-00-514300 Payment from the General Fund, Cooperative Endangered Species Conservation Fund                                                                                     "/>
        <s v="010-00-517420 Interest on Principal, Utah Mitigation and Conservation Fund                                                                                                        "/>
        <s v="010-00-519820 Natural Resources Damages from Legal Actions, EOI                                                                                                                   "/>
        <s v="010-00-523220 Earnings on Investments, Southern Nevada Public Land Management                                                                                                     "/>
        <s v="010-00-524020 Earnings on Investments, Operation and Maintenance, Indian Irrigation Systems                                                                                       "/>
        <s v="010-00-526520 Earnings on Investment, Tribal Special Fund                                                                                                                         "/>
        <s v="010-00-542520 Interest Earned, Environmental Improvement and Restoration Fund                                                                                                     "/>
        <s v="010-00-546920 Interest, Lincoln County Land Act Land Sales                                                                                                                        "/>
        <s v="010-00-559320 Earnings on Investments, Reclamation Water Settlement Fund                                                                                                          "/>
        <s v="010-00-563820 Earnings on Investments, Low-Hazard Indian Dam Safety Deferred Maintenance Fund                                                                                     "/>
        <s v="010-00-563920 Earnings on Investments, Indian Irrigation Fund                                                                                                                     "/>
        <s v="010-00-564820 Earnings on Investments, Indian Irrigation Projects                                                                                                                 "/>
        <s v="010-00-566820 Interest Earned on Investments, Blackfeet Water Settlement Implementation Fund                                                                                      "/>
        <s v="010-00-571520 Earnings on Investments, National Parks and Public Land Legacy Restoration Fund                                                                                     "/>
        <s v="011-00-811610 Payment from the General Fund, Radiation Exposure Compensation Trust Fund                                                                                           "/>
        <s v="011-00-388500 Undistributed Intragovernmental Payments and Receivables from Cancelled Accounts                                                                                    "/>
        <s v="011-00-504220 Interest and Profit on Investment, Department of Justice Assets Forfeiture Fund                                                                                     "/>
        <s v="011-00-507320 Earnings on Investments, U.S. Trustees System                                                                                                                       "/>
        <s v="011-00-560820 Earnings on Investments, United States Victims of State Sponsored Terrorism Fund                                                                                    "/>
        <s v="012-00-804213 Payments from the General Fund for Extended Unemployment Benefit, Unemployment Trust Fund                                                                           "/>
        <s v="012-00-388500 Undistributed Intragovernmental Payments and Receivables from Cancelled Accounts                                                                                    "/>
        <s v="012-00-515520 Interest on Investments, Panama Canal Commission                                                                                                                    "/>
        <s v="012-00-804210 Deposits by Federal Agencies to the Federal Employees Compensation Account, Unemployment Trust Fund                                                                 "/>
        <s v="014-00-818680 Federal Contributions, Foreign Service Retirement and Disability Fund                                                                                               "/>
        <s v="014-00-388500 Undistributed Intragovernmental Payments and Receivables from Cancelled Accounts                                                                                    "/>
        <s v="014-00-515120 Earnings on Investments, International Center, Washington, D.C.                                                                                                     "/>
        <s v="014-00-517710 Proprietary Receipts, International Litigation Fund                                                                                                                 "/>
        <s v="014-00-517720 Federal Payments, International Litigation Fund                                                                                                                     "/>
        <s v="014-00-549710 Employing Agency Contributions, Foreign Service National Defined Contributions Retirement Fund                                                                      "/>
        <s v="014-00-549720 Interest on Investments, Foreign Service National Defined Contributions Retirement Fund                                                                             "/>
        <s v="014-00-549750 Employee Contributions, Foreign Service National Defined Contributions Retirement Fund, State                                                                       "/>
        <s v="014-00-818650 Receipts from Civil Service Retirement and Disability Fund, Foreign Service Retirement and Disability Fund                                                          "/>
        <s v="014-00-834010 Foreign Service National Separation Liability Trust Fund                                                                                                            "/>
        <s v="021-00-388500 Undistributed Intragovernmental Payments and Receivables from Cancelled Accounts                                                                                    "/>
        <s v="021-00-863410 Payment From The General Fund, National Surface Transportation and Innovative Finance Bureau Highway Trust Fund Account, Upward Reestimates                         "/>
        <s v="015-00-133800 Interest on Loans to the Presidio                                                                                                                                   "/>
        <s v="015-00-135100 Interest on Loans to BPA                                                                                                                                            "/>
        <s v="015-00-136000 Interest on Loans to Western Area Power Administration                                                                                                              "/>
        <s v="015-00-140100 Interest on Loans to Commodity Credit Corporation                                                                                                                   "/>
        <s v="015-00-141500 Interest on Loans to Federal Deposit Insurance Corporation                                                                                                          "/>
        <s v="015-00-141800 Interest on Loans to Federal Financing Bank                                                                                                                         "/>
        <s v="015-00-143300 Interest on Loans to National Flood Insurance Fund, DHS                                                                                                             "/>
        <s v="015-00-149500 Interest Payments on Repayable Advances to the Black Lung Disability Trust Fund                                                                                     "/>
        <s v="015-00-149700 Payment of Interest on Advances to the Railroad Retirement Board                                                                                                    "/>
        <s v="015-00-150110 Interest on Loans or Advances to the Extended Unemployment Compensation Account                                                                                     "/>
        <s v="015-00-150120 Interest on Loans and Repayable Advances to the Federal Unemployment Account                                                                                        "/>
        <s v="015-00-241600 Charges for Administrative Expenses of Social Security Act As Amended                                                                                               "/>
        <s v="015-00-310100 Recoveries from Federal Agencies for Settlement of Claims for Contract Disputes                                                                                     "/>
        <s v="015-00-311200 Reimbursement from Federal Agencies for Payments Made As a Result of Discriminatory Conduct                                                                         "/>
        <s v="015-00-320000 Receivables from Cancelled Accounts                                                                                                                                 "/>
        <s v="015-00-388500 Undistributed Intragovernmental Payments and Receivables from Cancelled Accounts                                                                                    "/>
        <s v="015-00-543310 Underpayment and Fraud Collection                                                                                                                                   "/>
        <s v="015-00-544540 Federal Fee, Debt Collection Fund                                                                                                                                   "/>
        <s v="015-00-569720 Earnings on Investments, Treasury Forfeiture Fund                                                                                                                   "/>
        <s v="029-00-388500 Undistributed Intragovernmental Payments and Receivables from Cancelled Accounts                                                                                    "/>
        <s v="202-00-388500 Undistributed Intragovernmental Payments and Receivables from Cancelled Accounts                                                                                    "/>
        <s v="200-05-809730 Federal Contributions, Military Retirement Fund                                                                                                                     "/>
        <s v="200-07-547230 Federal Contributions, DoD Medicare-Eligible Retiree Health Care Fund                                                                                               "/>
        <s v="200-10-809810 Employing Agency Contributions, Education Benefits Fund                                                                                                             "/>
        <s v="200-07-547220 Earnings on Investments, DoD Medicare-Eligible Retiree Health Care Fund                                                                                             "/>
        <s v="020-00-388500 Undistributed Intragovernmental Payments and Receivables from Cancelled Accounts                                                                                    "/>
        <s v="100-00-388517 Undistributed Intragovernmental Payments and Receivables from Cancelled Accounts                                                                                    "/>
        <s v="100-00-858110 General Fund Payment, Trade Enforcement Trust Fund                                                                                                                  "/>
        <s v="023-00-538110 Acquisition Workforce Training Fund                                                                                                                                 "/>
        <s v="184-15-320000 Receivables from Cancelled Accounts                                                                                                                                 "/>
        <s v="184-15-388500 Undistributed Intragovernmental Payments and Receivables from Cancelled Accounts                                                                                    "/>
        <s v="184-15-834210 Foreign Service National Separation Liability Trust Fund                                                                                                            "/>
        <s v="184-35-539510 Agency Contributions, Host Country Resident Contractors Separation Liability Fund                                                                                   "/>
        <s v="026-00-388500 Undistributed Intragovernmental Payments and Receivables from Cancelled Accounts                                                                                    "/>
        <s v="027-00-539120 Earnings on Investments, Postal Service Retiree Health Benefits Fund                                                                                                "/>
        <s v="027-00-813550 General Fund Payment to the Civil Service Retirement and Disability Fund                                                                                            "/>
        <s v="027-00-813570 Re-employed Annuitants Salary Offset, Civil Service Retirement and Disability Fund                                                                                  "/>
        <s v="028-00-388500 Undistributed Intragovernmental Payments                                                                                                                            "/>
        <s v="016-00-800660 FOASI, Federal Payments to the FOASI Trust Fund                                                                                                                     "/>
        <s v="016-00-800760 FDI, Federal Payments to the FDI Trust Fund                                                                                                                         "/>
        <s v="313-00-828140 Federal Grants, Barry Goldwater Scholarship and Excellence in Education Foundation                                                                                  "/>
        <s v="581-00-557720 Earnings on Investments, Bureau of Consumer Financial Protection Fund                                                                                               "/>
        <s v="349-10-821230 Federal Payments, D.C. Judicial Retirement and Survivors Annuity                                                                                                    "/>
        <s v="349-30-551110 Federal Contribution, DC Federal Pension Fund                                                                                                                       "/>
        <s v="349-30-551120 Earnings on Investments, DC Federal Pension Fund                                                                                                                    "/>
        <s v="537-00-553220 Interest Earnings on Investments In Treasury Securities, FHFA                                                                                                       "/>
        <s v="372-00-829630 General Fund Payment, Harry S Truman Scholarship Trust Fund                                                                                                         "/>
        <s v="579-00-829930 Payment from the General Fund, Patient-Centered Outcomes Research Trust Fund                                                                                        "/>
        <s v="446-00-801012 Railroad Social Security Equivalent Benefit Account, Income Tax Credits                                                                                             "/>
        <s v="446-00-801031 Railroad Social Security Equivalent Benefit Account, Receipts from Federal Old-age Survivors Ins. Trust Fund                                                        "/>
        <s v="446-00-801032 Railroad Social Security Equivalent Benefit Account, Receipts from Federal Disability Insurance Trust Fund                                                          "/>
        <s v="446-00-801040 Advances from the General Fund for Financial Interchange Interest, Social Security Equivalent Benefit Account                                                       "/>
        <s v="446-00-801116 Payment from the National Railroad Retirement Investment Trust, Rail Industry Pension Fund                                                                          "/>
        <s v="446-00-801170 Federal Payments to Railroad Retirement Trust Funds, Rail Industry Pension Fund                                                                                     "/>
        <s v="449-00-556720 Interest, Investor Protection Fund                                                                                                                                  "/>
        <s v="476-00-829530 Transfers from Abandoned Mine Reclamation Fund                                                                                                                      "/>
        <s v="476-00-829540 Federal Payment to United Mine Workers of America                                                                                                                   "/>
        <s v="001-25-803120 Earnings on Investments, Library of Congress Gift Fund                                                                                                              "/>
        <s v="001-25-803220 Interest, Library of Congress Permanent Loan Account                                                                                                                "/>
        <s v="001-40-811520 Tax Court Judges Survivors Annuity, Interest and Profits on Investments                                                                                             "/>
        <s v="001-45-830020 Interest on Investments, U.S. Capitol Preservation Commission                                                                                                       "/>
        <s v="002-00-811020 Judicial Survivors Annuity, Interest and Profits on Investments                                                                                                     "/>
        <s v="002-00-812220 Interest and Profits on Investments, Judicial Officers' Annuity                                                                                                     "/>
        <s v="002-00-812420 Interest, Claims Court Judges' Retirement Fund                                                                                                                      "/>
        <s v="005-00-801520 Interest on Investments in Public Debt Securities, AMS                                                                                                              "/>
        <s v="007-00-833520 Earnings on Investments                                                                                                                                             "/>
        <s v="007-00-833720 Earnings on Investments, Host National Support for U.S. Relocation Activities                                                                                       "/>
        <s v="007-00-835820 Earnings on Investments, Support for U.S. Relocation to Guam Activities                                                                                             "/>
        <s v="007-00-997120 Interest, Other DOD Trust Funds                                                                                                                                     "/>
        <s v="009-00-800420 Interest Received by Trust Fund, FSMI Fund                                                                                                                          "/>
        <s v="009-00-800437 Interest, Medicare Prescription Drug Account, FSMI                                                                                                                  "/>
        <s v="009-00-800512 FHI Trust Fund, Federal Employer Contributions (FICA)                                                                                                               "/>
        <s v="009-00-800513 FHI Trust Fund, Postal Service Employer Contributions (FICA)                                                                                                        "/>
        <s v="009-00-800520 FHI Trust Fund, Interest Received by Trust Funds                                                                                                                    "/>
        <s v="009-00-800550 FHI Trust Fund, Interest Payments by Railroad Retirement Board                                                                                                      "/>
        <s v="009-00-817520 Interest and Profits on Investments, Vaccine Injury Compensation Trust Fund                                                                                         "/>
        <s v="009-00-977120 Interest, Miscellaneous Trust Funds                                                                                                                                 "/>
        <s v="010-00-803020 Earnings on Investments, Tribal Trust Fund                                                                                                                          "/>
        <s v="010-00-803720 Earnings on Investments, Donations to National Park Service                                                                                                         "/>
        <s v="012-00-804220 Unemployment Trust Fund, Interest and Profits on Investments in Public Debt Securities                                                                              "/>
        <s v="012-00-977120 Interest, Special Worker's Compensation Expenses                                                                                                                    "/>
        <s v="014-00-818620 Interest on Investments, Foreign Service Retirement and Disability Fund                                                                                             "/>
        <s v="014-00-818640 Employing Agency Contributions, Foreign Service Retirement and Disability Fund                                                                                      "/>
        <s v="014-00-882120 Earnings on Investments, Unconditional Gift Fund                                                                                                                    "/>
        <s v="014-00-977120 Interest, Miscellaneous Trust Funds, USIA                                                                                                                           "/>
        <s v="015-00-820920 Earnings on Investments, Cheyenne River Sioux Tribe Terrestrial Wildlife Habitat Restoration Trust Fund                                                             "/>
        <s v="015-00-862520 Earnings on Investments, Gulf Coast Restoration Trust Fund                                                                                                          "/>
        <s v="015-00-977920 Interest, Miscellaneous Trust Funds, Government-wide                                                                                                                "/>
        <s v="016-00-800612 FOASI, Federal Employer Contributions (FICA Taxes)                                                                                                                  "/>
        <s v="016-00-800620 FOASI, Interest Received by Trust Funds                                                                                                                             "/>
        <s v="016-00-800712 FDI, Federal Employer Contributions (FICA Taxes)                                                                                                                    "/>
        <s v="016-00-800720 FDI, Interest Received by Trust Funds                                                                                                                               "/>
        <s v="020-00-814520 Interest and Profits on Investments, Hazardous Substance Superfund                                                                                                  "/>
        <s v="020-00-815320 Earnings on Investments, Leaking Underground Storage Tank Trust Fund                                                                                                "/>
        <s v="021-00-810220 Earnings on Investments, Highway Trust Fund                                                                                                                         "/>
        <s v="021-00-810320 Interest, Airport and Airway Trust Fund                                                                                                                             "/>
        <s v="024-00-814730 Earnings on Investments, Aquatic Resources Trust Fund                                                                                                               "/>
        <s v="024-00-818520 Earnings on Investments                                                                                                                                             "/>
        <s v="026-00-897820 Earnings on Investments, Science, Space and Technology Education Trust Fund                                                                                         "/>
        <s v="027-00-539110 Postal Service Contributions for Current Workers, Postal Service Retiree Health Benefits Fund                                                                       "/>
        <s v="027-00-813520 Agency Contributions, Civil Service Retirement and Disability Fund                                                                                                  "/>
        <s v="027-00-813522 Postal Service Agency Contributions, Civil Service Retirement and Disability Fund                                                                                   "/>
        <s v="027-00-813523 Postal Service Supplemental Contributions, Civil Service Retirement and Disability Fund                                                                             "/>
        <s v="027-00-813524 Postal Service Amortization Payments, Civil Service Retirement and Disability Fund                                                                                  "/>
        <s v="027-00-813525 FFB, TVA, and USPS Interest, Civil Service Retirement and Disability Fund                                                                                           "/>
        <s v="027-00-813540 Treasury Interest, Civil Service Retirement and Disability Fund                                                                                                     "/>
        <s v="029-00-813220 NSLI Fund, Interest                                                                                                                                                 "/>
        <s v="029-00-818020 General Post Fund, National Homes, Interest on Investments                                                                                                          "/>
        <s v="200-05-809710 Employing Agency Contributions, Military Retirement Fund                                                                                                            "/>
        <s v="200-05-809720 Earnings on Investments, Military Retirement Fund                                                                                                                   "/>
        <s v="200-05-809740 Federal Contributions (concurrent Receipt Accruals), Military Retirement Fund                                                                                       "/>
        <s v="200-07-547210 Non-DoD Employing Agency Contributions, DoD Medicare-Eligible Retiree Health Care Fund                                                                              "/>
        <s v="200-07-547250 Department of Defense Contributions, DoD Medicare-Eligible Retiree Health Care Fund                                                                                 "/>
        <s v="200-10-809820 Interest on Investments, Education Benefits Fund                                                                                                                    "/>
        <s v="200-15-856920 Earnings on Investments, American Battle Monuments Commission                                                                                                       "/>
        <s v="200-20-852220 Interest from Investments, Armed Forces Retirement Home                                                                                                             "/>
        <s v="202-00-821720 Earnings on Investments, South Dakota Terrestrial Wildlife Habitat Restoration Trust Fund                                                                           "/>
        <s v="202-00-886120 Interest and Profits on Investments in Public Debt Securities, Inland Waterways Trust Fund                                                                          "/>
        <s v="202-00-886320 Earnings on Investments, Harbor Maintenance Trust Fund                                                                                                              "/>
        <s v="313-00-828120 Interest on Investments, Barry Goldwater Scholarship and Excellence in Education Foundation                                                                         "/>
        <s v="345-00-829020 Earnings on Investment, Court of Veterans Appeals Retirement Fund, LVE                                                                                              "/>
        <s v="345-00-829030 Employing Agency Contributions, Court of Appeals for Veterans Claims Retirement Fund                                                                                "/>
        <s v="349-10-821220 Earnings on Investments, District of Columbia Judicial Retirement and Survivors Annuity Fund                                                                        "/>
        <s v="372-00-829620 Interest on Investments, Harry S Truman Memorial Scholarship Trust Fund                                                                                             "/>
        <s v="381-00-828220 Earnings on Investments, James Madison Memorial Fellowship Foundation                                                                                               "/>
        <s v="382-00-802520 Interest on Investment in Public Debt Securities, Japan-United States Friendship Commission                                                                         "/>
        <s v="393-00-812720 Earnings on Investments in Federal Securities, National Archives Gift Fund                                                                                          "/>
        <s v="446-00-801010 Railroad Social Security Equivalent Benefit Account, Interest and Profits on Investments in Public Debt Securities                                                  "/>
        <s v="446-00-801018 Railroad Social Security Equivalent Benefit Account, Interest Transferred to Federal Hospital Insurance Trust Fund                                                  "/>
        <s v="446-00-801110 Interest and Profits on Investments in Public Debt Securities, Rail Industry Pension Fund                                                                           "/>
        <s v="446-00-811820 Earnings on Investments in Federal Securities, National Railroad Retirement Investment Trust                                                                        "/>
        <s v="485-00-826720 Interest on Investment, National Service Trust Fund                                                                                                                 "/>
        <s v="487-00-861520 Interest on Investments, Morris K. Udall Scholarship Fund                                                                                                           "/>
        <s v="579-00-829920 Interest Received by Trust Funds, PCORTF                                                                                                                            "/>
        <s v="001-15-0127 House Office Buildings                                                                                                                                              "/>
        <s v="001-25-0127 Congressional Research Service, Salaries and Expenses                                                                                                               "/>
        <s v="001-25-4325 Cooperative Acquisitions Program Revolving Fund                                                                                                                     "/>
        <s v="002-25-0925 Fees of Jurors and Commissioners                                                                                                                                    "/>
        <s v="005-49-3316 Emergency Conservation Program                                                                                                                                      "/>
        <s v="005-53-1002 Watershed Rehabilitation Program                                                                                                                                    "/>
        <s v="005-84-3507 Commodity Assistance Program                                                                                                                                        "/>
        <s v="005-84-3510 Special Supplemental Nutrition Program for Women, Infants, and Children (WIC)                                                                                       "/>
        <s v="006-55-0515 Construction of Research Facilities                                                                                                                                 "/>
        <s v="007-10-2091 Afghanistan Security Forces Fund                                                                                                                                    "/>
        <s v="007-10-2099 Counter-Islamic State of Iraq and Syria Train and Equip Fund                                                                                                        "/>
        <s v="007-10-5189 Lease of Department of Defense Real Property                                                                                                                        "/>
        <s v="007-15-0350 National Guard and Reserve Equipment                                                                                                                                "/>
        <s v="007-15-1611 Shipbuilding and Conversion, Navy                                                                                                                                   "/>
        <s v="007-15-3021 Space Procurement, Air Force                                                                                                                                        "/>
        <s v="007-25-0500 Military Construction, Defense-wide                                                                                                                                 "/>
        <s v="007-25-0516 Department of Defense Base Closure Account                                                                                                                          "/>
        <s v="007-30-0740 Family Housing Construction, Air Force                                                                                                                              "/>
        <s v="007-30-0765 Family Housing Operation and Maintenance, Defense-wide                                                                                                              "/>
        <s v="018-45-0200 Student Financial Assistance                                                                                                                                        "/>
        <s v="019-05-0309 Defense Nuclear Nonproliferation                                                                                                                                    "/>
        <s v="019-20-0208 Title 17 Innovative Technology Loan Guarantee Program                                                                                                               "/>
        <s v="019-20-4397 America Energy Independence Fund                                                                                                                                    "/>
        <s v="019-50-0302 Operation and Maintenance, Southeastern Power Administration                                                                                                        "/>
        <s v="019-50-0303 Operation and Maintenance, Southwestern Power Administration                                                                                                        "/>
        <s v="019-50-5178 Falcon and Amistad Operating and Maintenance Fund                                                                                                                   "/>
        <s v="009-70-1502 Low Income Home Energy Assistance                                                                                                                                   "/>
        <s v="024-58-0544 Air and Marine Interdiction, Operations, Maintenance, and Procurement                                                                                               "/>
        <s v="024-58-4363 Enhanced Inspectional Services                                                                                                                                      "/>
        <s v="024-85-0861 Operations and Support                                                                                                                                              "/>
        <s v="025-03-0302 Tenant Based Rental Assistance                                                                                                                                      "/>
        <s v="025-03-0304 Public Housing Capital Fund                                                                                                                                         "/>
        <s v="025-03-0313 Native American Programs                                                                                                                                            "/>
        <s v="025-03-0319 Housing Certificate Fund                                                                                                                                            "/>
        <s v="025-03-0481 Public Housing Fund                                                                                                                                                 "/>
        <s v="025-06-0162 Community Development Fund                                                                                                                                          "/>
        <s v="025-06-0192 Homeless Assistance Grants                                                                                                                                          "/>
        <s v="025-06-0205 Home Investment Partnership Program                                                                                                                                 "/>
        <s v="025-09-0206 Other Assisted Housing Programs                                                                                                                                     "/>
        <s v="025-09-0237 Housing for Persons with Disabilities                                                                                                                               "/>
        <s v="025-09-0303 Project-based Rental Assistance                                                                                                                                     "/>
        <s v="025-09-0320 Housing for the Elderly                                                                                                                                             "/>
        <s v="025-09-4044 Flexible Subsidy Fund                                                                                                                                               "/>
        <s v="025-12-0186 Guarantees of Mortgage-backed Securities Loan Guarantee Program Account                                                                                             "/>
        <s v="025-35-0479 Program Offices                                                                                                                                                     "/>
        <s v="010-24-1042 National Recreation and Preservation                                                                                                                                "/>
        <s v="010-92-0118 Salaries and Expenses                                                                                                                                               "/>
        <s v="010-95-1121 Central Hazardous Materials Fund                                                                                                                                    "/>
        <s v="012-05-0174 Training and Employment Services                                                                                                                                    "/>
        <s v="012-05-0175 Community Service Employment for Older Americans                                                                                                                    "/>
        <s v="012-16-0143 Salaries and Expenses                                                                                                                                               "/>
        <s v="012-18-0400 Salaries and Expenses                                                                                                                                               "/>
        <s v="012-19-1200 Salaries and Expenses                                                                                                                                               "/>
        <s v="014-05-0522 Emergencies in the Diplomatic and Consular Service                                                                                                                  "/>
        <s v="014-25-1031 Global Health Programs                                                                                                                                              "/>
        <s v="021-04-0143 National Infrastructure Investments                                                                                                                                 "/>
        <s v="021-04-0170 National Surface Transportation and Innovative Finance Bureau                                                                                                       "/>
        <s v="021-12-1308 Facilities and Equipment                                                                                                                                            "/>
        <s v="021-12-8106 Grants-in-aid for Airports (Airport and Airway Trust Fund)                                                                                                          "/>
        <s v="021-15-0548 Highway Infrastructure Programs                                                                                                                                     "/>
        <s v="021-27-0700 Safety and Operations                                                                                                                                               "/>
        <s v="021-36-1137 Transit Research                                                                                                                                                    "/>
        <s v="015-05-0165 Committee on Foreign Investment in the United States Fund                                                                                                           "/>
        <s v="029-15-0140 Medical Community Care                                                                                                                                              "/>
        <s v="029-15-0165 DOD-VA Health Care Sharing Incentive Fund                                                                                                                           "/>
        <s v="029-40-1123 Veterans Electronic Health Care Record                                                                                                                              "/>
        <s v="200-25-1805 Salaries and Expenses                                                                                                                                               "/>
        <s v="020-00-0254 Water Infrastructure Finance and Innovation Program Account                                                                                                         "/>
        <s v="020-00-4330 Hazardous Waste Electronic Manifest System Fund                                                                                                                     "/>
        <s v="100-10-0109 White House Repair and Restoration                                                                                                                                  "/>
        <s v="184-05-1081 International Military Education and Training                                                                                                                       "/>
        <s v="184-05-1082 Foreign Military Financing Program                                                                                                                                  "/>
        <s v="184-10-1039 Contributions to the International Fund for Agricultural Development                                                                                                "/>
        <s v="184-15-0306 Assistance for Europe, Eurasia and Central Asia                                                                                                                     "/>
        <s v="184-15-1021 Development Assistance Program                                                                                                                                      "/>
        <s v="184-35-9972 Peace Corps Miscellaneous Trust Fund                                                                                                                                "/>
        <s v="026-00-0115 Space Operations                                                                                                                                                    "/>
        <s v="026-00-0124 Exploration                                                                                                                                                         "/>
        <s v="026-00-0130 Construction and Environmental Compliance and Restoration                                                                                                           "/>
        <s v="028-00-1154 Business Loans Program Account                                                                                                                                      "/>
        <s v="028-00-4156 Surety Bond Guarantees Revolving Fund                                                                                                                               "/>
        <s v="339-00-1400 Commodity Futures Trading Commission                                                                                                                                "/>
        <s v="485-00-2723 VISTA Advance Payments Revolving Fund                                                                                                                               "/>
        <s v="351-00-0100 Export-Import Bank Loans Program Account                                                                                                                            "/>
        <s v="356-00-1911 Affordable Connectivity Fund                                                                                                                                        "/>
        <s v="434-00-1100 Salaries and Expenses                                                                                                                                               "/>
        <s v="449-00-0100 Salaries and Expenses                                                                                                                                               "/>
        <s v="472-00-0301 Salaries and Expenses                                                                                                                                               "/>
        <s v="005-00-270110 Agriculture Credit Insurance, Negative Subsidies                                                                                                                    "/>
        <s v="005-00-270210 Rural Electrification and Telephone Loans, Negative Subsidies                                                                                                       "/>
        <s v="005-00-270310 Rural Water and Waste Disposal, Negative Subsidies                                                                                                                  "/>
        <s v="005-00-270510 Rural Community Facility, Negative Subsidies                                                                                                                        "/>
        <s v="005-00-270610 Rural Housing Insurance, Negative Subsidies                                                                                                                         "/>
        <s v="005-00-278610 Rural Energy for America Program, Negative Subsidies                                                                                                                "/>
        <s v="006-00-271710 Fisheries Finance, Negative Subsidies                                                                                                                               "/>
        <s v="019-00-089400 Fees and Recoveries, Federal Energy Regulatory Commission                                                                                                           "/>
        <s v="019-00-223400 Sale of Strategic Petroleum Reserve Oil                                                                                                                             "/>
        <s v="019-00-267910 Title 17 Innovative Technology Loan Guarantees, Negative Subsidies                                                                                                  "/>
        <s v="024-00-539010 Unclaimed Checkpoint Money                                                                                                                                          "/>
        <s v="024-00-554310 International Registered Traveler Program Fund                                                                                                                      "/>
        <s v="024-00-571030 Sale of Real Property, Coast Guard Housing Fund                                                                                                                     "/>
        <s v="025-00-271910 FHA-General and Special Risk, Negative Subsidies                                                                                                                    "/>
        <s v="025-00-811910 Mobile Home Inspection and Monitoring Fees, Manufactured Housing Fee Trust Fund                                                                                     "/>
        <s v="010-00-203200 Hardrock Mining Holding Fee                                                                                                                                         "/>
        <s v="010-00-501710 Service Charges, Deposits, and Forfeitures, BLM                                                                                                                     "/>
        <s v="010-00-517330 Central Valley Project Restoration Fund, Revenue                                                                                                                    "/>
        <s v="010-00-576210 Fees, National Park Medical Services Fund                                                                                                                           "/>
        <s v="011-00-507310 Fees for Bankruptcy Oversight, U.S. Trustees System                                                                                                                 "/>
        <s v="014-00-571310 Expedited Passport Fees, Consular and Border Security Programs                                                                                                      "/>
        <s v="014-00-571330 Passport Security Surcharge, Consular and Border Security Programs                                                                                                  "/>
        <s v="014-00-571340 Western Hemisphere Travel Surcharge, Consular and Border Security Programs                                                                                          "/>
        <s v="014-00-571350 Machine-Readable Visa Fee, Consular and Border Security Programs                                                                                                    "/>
        <s v="014-00-571360 Immigrant Visa Security Surcharge, Consular and Border Security Programs                                                                                            "/>
        <s v="014-00-571370 Affidavit of Support Fee, Consular and Border Security Programs                                                                                                     "/>
        <s v="014-00-571380 Diversity Immigrant Lottery Fee, Consular and Border Security Programs                                                                                              "/>
        <s v="014-00-571390 Passport Application and Execution Fee, Consular and Border Security Programs                                                                                       "/>
        <s v="021-00-276010 Railroad Rehabilitation and Improvement Financing, Negative Subsidies                                                                                               "/>
        <s v="021-00-276810 Transportation Infrastructure Finance and Innovation Program, Negative Subsidies                                                                                    "/>
        <s v="021-00-517200 Pipeline Safety Fund                                                                                                                                                "/>
        <s v="021-00-517240 Underground Natural Gas Storage Facility Safety                                                                                                                     "/>
        <s v="015-00-267710 Community Development Financial Institutions Fund, Negative Subsidies                                                                                               "/>
        <s v="029-00-275110 Native American Veteran Housing Loans, Negative Subsidies                                                                                                           "/>
        <s v="029-00-528710 Pharmaceutical Co-payments, MCCF                                                                                                                                    "/>
        <s v="029-00-528711 Medical Care Collections Fund, Third Party Prescription Claims                                                                                                      "/>
        <s v="029-00-528712 Enhanced-use Lease Proceeds, MCCF                                                                                                                                   "/>
        <s v="029-00-528713 Fee Basis 3rd Party MCCF                                                                                                                                            "/>
        <s v="029-00-528714 Fee Basis First Party Collections, Medical Care Collections Fund                                                                                                    "/>
        <s v="029-00-528730 First Party Collections, MCCF                                                                                                                                       "/>
        <s v="029-00-528740 Third Party Collections, MCCF                                                                                                                                       "/>
        <s v="029-00-528760 Parking Fees, MCCF                                                                                                                                                  "/>
        <s v="029-00-528770 Compensated Work Therapy, MCCF                                                                                                                                      "/>
        <s v="029-00-528790 MCCF, Long-term Care Copayments                                                                                                                                     "/>
        <s v="020-00-537410 Registration Service Fees, Pesticide Registration Fund                                                                                                              "/>
        <s v="020-00-566410 User Fees, TSCA Service Fee Fund                                                                                                                                    "/>
        <s v="028-00-272210 Business Loan Program, Negative Subsidies                                                                                                                           "/>
        <s v="016-00-541910 State Supplemental Fees, SSI                                                                                                                                        "/>
        <s v="351-00-272710 Export-Import Bank Loans, Negative Subsidies                                                                                                                        "/>
        <s v="429-00-528010 Nuclear Facility Fees, Nuclear Regulatory Commission                                                                                                                "/>
        <s v="526-00-537660 Civil Monetary Penalties, Public Company Accounting Oversight Board                                                                                                 "/>
        <s v="002-25-5100 Judiciary Filing Fees                                                                                                                                               "/>
        <s v="002-25-5114 Judiciary Information Technology Fund                                                                                                                               "/>
        <s v="005-45-4050 Fee Funded Inspection, Weighing, and Examination Services                                                                                                           "/>
        <s v="005-45-8412 Milk Market Orders Assessment Fund                                                                                                                                  "/>
        <s v="005-49-1140 Agricultural Credit Insurance Fund Program Account                                                                                                                  "/>
        <s v="005-49-4140 Agricultural Credit Insurance Fund Liquidating Account                                                                                                              "/>
        <s v="005-49-8161 Tobacco Trust Fund                                                                                                                                                  "/>
        <s v="005-65-3105 Rural Economic Development Grants                                                                                                                                   "/>
        <s v="005-60-4155 Rural Development Insurance Fund Liquidating Account                                                                                                                "/>
        <s v="005-60-4230 Rural Electrification and Telecommunications Liquidating Account                                                                                                    "/>
        <s v="005-68-2274 Expenses, Public Law 480, Foreign Assistance Programs, Agriculture Liquidating Account                                                                              "/>
        <s v="005-84-3539 Child Nutrition Programs                                                                                                                                            "/>
        <s v="005-96-9921 Forest Service Permanent Appropriations                                                                                                                             "/>
        <s v="005-96-9974 Forest Service Trust Funds                                                                                                                                          "/>
        <s v="006-48-8470 Seafood Inspection Program                                                                                                                                          "/>
        <s v="006-60-4421 First Responder Network Authority                                                                                                                                   "/>
        <s v="007-40-4555 National Defense Stockpile Transaction Fund                                                                                                                         "/>
        <s v="007-55-8164 Commissary Stores Surcharge Program                                                                                                                                 "/>
        <s v="018-40-0242 College Housing and Academic Facilities Loans Liquidating Account                                                                                                   "/>
        <s v="018-45-0230 Federal Family Education Loan Liquidating Account                                                                                                                   "/>
        <s v="018-45-4299 Health Education Assistance Loans Liquidating Account                                                                                                               "/>
        <s v="009-40-0320 Vaccine Injury Compensation                                                                                                                                         "/>
        <s v="009-40-0946 World Trade Center Health Program Fund                                                                                                                              "/>
        <s v="009-40-8175 Vaccine Injury Compensation Program Trust Fund                                                                                                                      "/>
        <s v="009-10-4309 Revolving Fund for Certification and Other Services                                                                                                                 "/>
        <s v="009-38-0515 Children's Health Insurance Fund                                                                                                                                    "/>
        <s v="009-38-5735 Transitional Reinsurance Program                                                                                                                                    "/>
        <s v="009-38-8004 Federal Supplementary Medical Insurance Trust Fund                                                                                                                  "/>
        <s v="009-38-8005 Federal Hospital Insurance Trust Fund                                                                                                                               "/>
        <s v="009-70-1545 Payments for Foster Care and Permanency                                                                                                                             "/>
        <s v="009-70-1552 Temporary Assistance for Needy Families                                                                                                                             "/>
        <s v="009-91-0379 Retirement Pay and Medical Benefits for Commissioned Officers                                                                                                       "/>
        <s v="009-91-9971 Miscellaneous Trust Funds                                                                                                                                           "/>
        <s v="024-70-5701 National Flood Insurance Reserve Fund                                                                                                                               "/>
        <s v="025-09-4041 Rental Housing Assistance Fund                                                                                                                                      "/>
        <s v="025-09-4070 FHA-Mutual Mortgage and Cooperative Housing Insurance Funds Liquidating Account                                                                                     "/>
        <s v="025-09-4072 FHA-General and Special Risk Insurance Funds Liquidating Account                                                                                                    "/>
        <s v="025-09-4115 Housing for the Elderly or Handicapped Fund Liquidating Account                                                                                                     "/>
        <s v="010-10-0667 Bureau of Reclamation Loan Liquidating Account                                                                                                                      "/>
        <s v="010-24-2645 Centennial Challenge                                                                                                                                                "/>
        <s v="010-24-4488 Visitor Experience Improvements Fund                                                                                                                                "/>
        <s v="010-24-9928 Recreation Fee Permanent Appropriations                                                                                                                             "/>
        <s v="011-05-0139 Victims Compensation Fund                                                                                                                                           "/>
        <s v="011-05-0311 Fees and Expenses of Witnesses                                                                                                                                      "/>
        <s v="012-05-1800 Federal Additional Unemployment Compensation Program, Recovery                                                                                                      "/>
        <s v="012-15-1524 Administrative Expenses, Energy Employees Occupational Illness Compensation Fund                                                                                    "/>
        <s v="014-05-8186 Foreign Service Retirement and Disability Fund                                                                                                                      "/>
        <s v="015-05-0124 Homeowner Assistance Fund                                                                                                                                           "/>
        <s v="015-05-0150 Emergency Rental Assistance                                                                                                                                         "/>
        <s v="015-05-0161 Emergency Capital Investment Fund                                                                                                                                   "/>
        <s v="015-05-1892 Coronavirus Relief Fund                                                                                                                                             "/>
        <s v="015-05-1894 Air Carrier Worker Support                                                                                                                                          "/>
        <s v="015-12-4109 Check Forgery Insurance Fund                                                                                                                                        "/>
        <s v="015-45-0905 U.S. Coronavirus Payments                                                                                                                                           "/>
        <s v="015-45-0922 Payment Where Child Tax Credit Exceeds Liability for Tax                                                                                                            "/>
        <s v="015-45-0923 Payment Where Health Coverage Tax Credit Exceeds Liability for Tax                                                                                                  "/>
        <s v="015-45-0936 U.S. Coronavirus Refundable Credits                                                                                                                                 "/>
        <s v="015-45-0943 Child and Dependent Care Tax Credit                                                                                                                                 "/>
        <s v="015-45-0949 Refundable Premium Tax Credit                                                                                                                                       "/>
        <s v="015-45-4413 Federal Tax Lien Revolving Fund                                                                                                                                     "/>
        <s v="029-15-4014 Canteen Service Revolving Fund                                                                                                                                      "/>
        <s v="029-25-0120 Veterans Insurance and Indemnities                                                                                                                                  "/>
        <s v="029-25-4025 Housing Liquidating Account                                                                                                                                         "/>
        <s v="029-25-8132 National Service Life Insurance Fund                                                                                                                                "/>
        <s v="202-00-3128 Washington Aqueduct                                                                                                                                                 "/>
        <s v="202-00-8862 Rivers and Harbors Contributed Funds                                                                                                                                "/>
        <s v="200-30-5095 Wildlife Conservation                                                                                                                                               "/>
        <s v="100-95-5766 Submarine Security Activities                                                                                                                                       "/>
        <s v="184-05-4121 Foreign Military Loan Liquidating Account                                                                                                                           "/>
        <s v="184-15-4175 Property Management Fund                                                                                                                                            "/>
        <s v="184-22-0500 Equity Investments Account                                                                                                                                          "/>
        <s v="184-22-4340 Housing and Other Credit Guaranty Programs Liquidating Account                                                                                                      "/>
        <s v="184-70-8242 Foreign Military Sales Trust Fund                                                                                                                                   "/>
        <s v="027-00-8135 Civil Service Retirement and Disability Fund                                                                                                                        "/>
        <s v="028-00-0500 Emergency EIDL Grants                                                                                                                                               "/>
        <s v="028-00-0700 Shuttered Venue Operators                                                                                                                                           "/>
        <s v="028-00-0800 Restaurant Revitalization Fund                                                                                                                                      "/>
        <s v="028-00-4153 Disaster Loan Fund Liquidating Account                                                                                                                              "/>
        <s v="028-00-4154 Business Loan Fund Liquidating Account                                                                                                                              "/>
        <s v="016-00-0406 Supplemental Security Income Program                                                                                                                                "/>
        <s v="016-00-8006 Federal Old-age and Survivors Insurance Trust Fund                                                                                                                  "/>
        <s v="016-00-8007 Federal Disability Insurance Trust Fund                                                                                                                             "/>
        <s v="581-00-5578 Consumer Financial Civil Penalty Fund                                                                                                                               "/>
        <s v="349-30-5511 District of Columbia Federal Pension Fund                                                                                                                           "/>
        <s v="356-00-5183 Universal Service Fund                                                                                                                                              "/>
        <s v="356-00-5700 Telecommunications Relay Services Fund, Federal Communications Commission                                                                                           "/>
        <s v="446-00-8011 Rail Industry Pension Fund                                                                                                                                          "/>
        <s v="446-00-8051 Railroad Unemployment Insurance Trust Fund                                                                                                                          "/>
        <s v="574-00-3744 Southeast Crescent Regional Commission                                                                                                                              "/>
        <s v="001-15-322000 All Other General Fund Proprietary Receipts Including Budget Clearing Accounts                                                                                      "/>
        <s v="001-25-803110 Contributions, Library of Congress Gift Fund                                                                                                                        "/>
        <s v="001-25-803210 Contributions, Library of Congress Permanent Loan Account                                                                                                           "/>
        <s v="001-25-803221 Income from Donated Securities, Library of Congress                                                                                                                 "/>
        <s v="001-45-550910 Gifts, Senate Preservation Fund                                                                                                                                     "/>
        <s v="001-45-814810 Gifts and Donations, Open World Leadership Center Trust Fund                                                                                                        "/>
        <s v="002-25-322000 All Other General Fund Proprietary Receipts Including Budget Clearing Accounts                                                                                      "/>
        <s v="002-00-511410 Proceeds from Sale of Property, Judiciary Information Technology Fund                                                                                               "/>
        <s v="005-00-181100 National Grasslands                                                                                                                                                 "/>
        <s v="005-00-222100 National Forest Fund                                                                                                                                                "/>
        <s v="005-00-267130 Food Supply Chain and Agriculture Pandemic Response Guaranteed Loan, Downward Reestimates of Subsidy                                                                "/>
        <s v="005-00-267530 Biorefinery Assistance, Downward Reestimates of Subsidies                                                                                                           "/>
        <s v="005-00-270130 Agriculture Credit Insurance, Downward Reestimates of Subsidies                                                                                                     "/>
        <s v="005-00-270230 Rural Electrification and Telephone Loans, Downward Reestimates of Subsidies                                                                                        "/>
        <s v="005-00-270330 Rural Water and Waste Disposal, Downward Reestimates of Subsidies                                                                                                   "/>
        <s v="005-00-270530 Rural Community Facility, Downward Reestimates of Subsidies                                                                                                         "/>
        <s v="005-00-270630 Rural Housing Insurance, Downward Reestimates of Subsidies                                                                                                          "/>
        <s v="005-00-270730 Rural Business and Industry, Downward Reestimates of Subsidies                                                                                                      "/>
        <s v="005-00-270830 P.L. 480 Loan Program, Downward Reestimates of Subsidies                                                                                                            "/>
        <s v="005-00-271030 Rural Development Loans, Downward Reestimates of Subsidies                                                                                                          "/>
        <s v="005-00-271330 Economic Development Loans, Downward Reestimates of Subsidies                                                                                                       "/>
        <s v="005-00-274630 Downward Reestimates, Distance Learning, Telemedicine, and Broadband Program                                                                                        "/>
        <s v="005-00-275610 Negative Subsidies, Farm Storage Facility Loans                                                                                                                     "/>
        <s v="005-00-275630 Farm Storage Facility Loans, Downward Reestimate of Subsidies                                                                                                       "/>
        <s v="005-00-275730 Commodity Credit Corporation Export Guarantee Financing, Downward Reestimate of Subsidies                                                                           "/>
        <s v="005-00-278630 Rural Energy for America Program, Downward Reestimates of Subsidies                                                                                                 "/>
        <s v="005-00-279310 Commodity Credit Corporation Export Guarantee Financing, Negative Subsidies                                                                                         "/>
        <s v="005-00-322000 All Other General Fund Proprietary Receipts Including Budget Clearing Accounts                                                                                      "/>
        <s v="005-00-500810 National Forests Fund                                                                                                                                               "/>
        <s v="005-00-520110 National Forests Fund, Payments to States                                                                                                                           "/>
        <s v="005-00-520210 Timber Roads, Purchaser Elections                                                                                                                                   "/>
        <s v="005-00-520310 National Forests Fund, Roads and Trails for States                                                                                                                  "/>
        <s v="005-00-520410 Timber Salvage Sales                                                                                                                                                "/>
        <s v="005-00-520610 Deposits, Brush Disposal                                                                                                                                            "/>
        <s v="005-00-520700 Receipts, Cooperative Range Improvements                                                                                                                            "/>
        <s v="005-00-520810 Deposits, Acquisitions of Lands for National Forests, Special Acts                                                                                                  "/>
        <s v="005-00-521520 Earnings on Investments, Restoration of Forest Lands                                                                                                                "/>
        <s v="005-00-521610 Land Acquisition Proceeds for Exchanges, Acquisition of Lands to Complete Land Exchanges                                                                            "/>
        <s v="005-00-521910 Rents and Charges for Quarters, Forest Service                                                                                                                      "/>
        <s v="005-00-526410 Timber Sales Pipeline Restoration Fund                                                                                                                              "/>
        <s v="005-00-526810 Recreation Enhancements Fees, Recreation Fee Demonstration Program                                                                                                  "/>
        <s v="005-00-527710 Midewin National Tallgrass Prairie Rental Fees                                                                                                                      "/>
        <s v="005-00-536010 Charges, User Fees, and Natural Resource Utilization, Land between the Lakes, Forest Service                                                                        "/>
        <s v="005-00-536110 Administration of Rights-of-way and Other Land Uses                                                                                                                 "/>
        <s v="005-00-554010 Funds Retained, Stewardship Contracting Product Sales                                                                                                               "/>
        <s v="005-00-564410 Cabin User and Transfer Fees, Recreation Residence Program                                                                                                          "/>
        <s v="005-00-589610 National Grasslands                                                                                                                                                 "/>
        <s v="005-00-801510 Deposits of Fees, Inspection and Grading of Farm Products, AMS                                                                                                      "/>
        <s v="005-00-802810 Forest Service Cooperative Fund                                                                                                                                     "/>
        <s v="005-00-813710 Deposits of Fees, Inspection and Grading of Farm Products, Food Safety and Quality Service                                                                          "/>
        <s v="005-00-820310 Gifts and Bequests, Departmental Administration                                                                                                                     "/>
        <s v="005-00-821410 Deposits of Miscellaneous Contributed Funds, Science and Education Administration                                                                                   "/>
        <s v="005-00-822610 Deposits of Miscellaneous Contributed Funds, APHIS                                                                                                                  "/>
        <s v="005-00-972210 Miscellaneous Special Funds, Forest Service                                                                                                                         "/>
        <s v="006-00-271730 Fisheries Finance, Downward Reestimates of Subsidies                                                                                                                "/>
        <s v="006-00-278010 Creating Helpful Incentives to Produce Semiconductors (CHIPS), Negative Subsidies                                                                                   "/>
        <s v="006-00-322000 All Other General Fund Proprietary Receipts Including Budget Clearing Accounts                                                                                      "/>
        <s v="006-00-558310 Fisheries Enforcement Asset Forfeiture Fund, Deposits (PDF Account)                                                                                                 "/>
        <s v="006-00-558410 Sanctuaries Enforcement Asset Forfeiture Fund, Deposits (PDF Account)                                                                                               "/>
        <s v="006-00-850110 Gifts and Bequests                                                                                                                                                  "/>
        <s v="007-00-143517 General Fund Proprietary Interest Receipts, not Otherwise Classified, Navy                                                                                          "/>
        <s v="007-00-143557 General Fund Proprietary Interest Receipts, not Otherwise Classified, Air Force                                                                                     "/>
        <s v="007-00-184000 Rent of Equipment and Other Personal Property                                                                                                                       "/>
        <s v="007-00-223600 Sale of Certain Materials in National Defense Stockpile                                                                                                             "/>
        <s v="007-00-246200 Deposits for Survivor Annuity Benefits                                                                                                                              "/>
        <s v="007-00-265197 Sale of Scrap and Salvage Materials                                                                                                                                 "/>
        <s v="007-00-269230 Defense Production Act, Downward Reestimates of Subsidies                                                                                                           "/>
        <s v="007-00-276130 Family Housing Improvement Fund, Downward Reestimates of Subsidies                                                                                                  "/>
        <s v="007-00-301900 Recoveries for Government Property Lost or Damaged                                                                                                                  "/>
        <s v="007-00-304117 Recoveries under the Foreign Military Sales Program, Navy                                                                                                           "/>
        <s v="007-00-304121 Recoveries under the Foreign Military Sales Program, Army                                                                                                           "/>
        <s v="007-00-304157 Recoveries under the Foreign Military Sales Program, Air Force                                                                                                      "/>
        <s v="007-00-304197 Recoveries under the Foreign Military Sales Program, Defense Agencies                                                                                               "/>
        <s v="007-00-321017 General Fund Proprietary Receipts, not Otherwise Classified, Navy                                                                                                   "/>
        <s v="007-00-321021 General Fund Proprietary Receipts, not Otherwise Classified, Army                                                                                                   "/>
        <s v="007-00-321057 General Fund Proprietary Receipts, not Otherwise Classified, Air Force                                                                                              "/>
        <s v="007-00-321097 General Fund Proprietary Receipts, not Otherwise Classified, Defense Agencies                                                                                       "/>
        <s v="007-00-509810 Restoration of the Rocky Mountain Arsenal, Army                                                                                                                     "/>
        <s v="007-00-519530 Proceeds from the Transfer or Disposition of Commissary Facilities                                                                                                  "/>
        <s v="007-00-544110 Contributions for Burdensharing and Other Cooperative Activities (Kuwait)                                                                                           "/>
        <s v="007-00-544130 Contributions for Burdensharing and Other Cooperative Activities (Japan)                                                                                            "/>
        <s v="007-00-544140 Contributions for Burdensharing and Other Cooperative Activities (So. Korea)                                                                                        "/>
        <s v="007-00-544150 Contributions for Burdensharing and Other Cooperative Activities (Qatar)                                                                                            "/>
        <s v="007-00-561640 Proceeds, Support of Athletic Programs                                                                                                                              "/>
        <s v="007-00-575110 Collections, Contributions to the Cooperative Threat Reduction Program                                                                                              "/>
        <s v="007-00-575310 Contributions from Applicants, Renewable Energy Impact Assessments and Mitigation, Defense                                                                          "/>
        <s v="007-00-575610 Proceeds from the Sale of Land, Natick Land Conveyance                                                                                                              "/>
        <s v="007-00-816310 Contributions, Department of Defense General Gift Fund Deposits, Department                                                                                         "/>
        <s v="007-00-872110 Payments from Lessee, Heritage Center for the National Museum of the United States Army                                                                             "/>
        <s v="007-00-992310 Disposal of Department of Defense Real Property                                                                                                                     "/>
        <s v="007-00-992410 Lease of Department of Defense Real Property                                                                                                                        "/>
        <s v="007-00-997110 Deposits, Other DOD Trust Funds                                                                                                                                     "/>
        <s v="018-00-143500 General Fund Proprietary Interest Receipts, not Otherwise Classified                                                                                                "/>
        <s v="018-00-271810 Federal Family Education Loan Program, Negative Subsidies                                                                                                           "/>
        <s v="018-00-271830 Federal Family Education Loan Program, Downward Reestimates of Subsidies                                                                                            "/>
        <s v="018-00-274130 College Housing and Academic Facilities Loan, Downward Reestimates of Subsidies                                                                                     "/>
        <s v="018-00-278110 Federal Direct Student Loan Program, Negative Subsidies                                                                                                             "/>
        <s v="018-00-278130 Federal Direct Student Loan Program, Downward Reestimates of Subsidies                                                                                              "/>
        <s v="018-00-279430 TEACH Grant Program, Downward Reestimates of Subsidies                                                                                                              "/>
        <s v="018-00-279830 Health Education Assistance Loans, Downward Reestimates of Subsidies                                                                                                "/>
        <s v="018-00-291500 Repayment of Loans, Capital Contributions, Higher Education Activities                                                                                              "/>
        <s v="018-00-322000 All Other General Fund Proprietary Receipts Including Budget Clearing Accounts                                                                                      "/>
        <s v="018-00-555710 Student Financial Assistance Debt Collection                                                                                                                        "/>
        <s v="018-00-825810 Contributions                                                                                                                                                       "/>
        <s v="019-00-143500 General Fund Proprietary Interest Receipts, not Otherwise Classified                                                                                                "/>
        <s v="019-00-224500 Sale and Transmission of Electric Energy, Falcon Dam                                                                                                                "/>
        <s v="019-00-224700 Sale and Transmission of Electric Energy, Southwestern Power Administration                                                                                         "/>
        <s v="019-00-224800 Sale and Transmission of Electric Energy, Southeastern Power Administration                                                                                         "/>
        <s v="019-00-224900 Sale of Power and Other Utilities, not Otherwise Classified                                                                                                         "/>
        <s v="019-00-279530 DOE ATVM Direct Loans Downward Reestimate Account                                                                                                                   "/>
        <s v="019-00-279730 DOE Loan Guarantees Downward Reestimate Account                                                                                                                     "/>
        <s v="019-00-288900 Repayments on Miscellaneous Recoverable Costs, not Otherwise Classified                                                                                             "/>
        <s v="019-00-309900 Miscellaneous Recoveries and Refunds, Not Otherwise Classified                                                                                                      "/>
        <s v="019-00-322000 All Other General Fund Proprietary Receipts Including Budget Clearing Accounts                                                                                      "/>
        <s v="019-00-500026 Reclamation Fund, All Other, Sale of Electric Energy, Bonneville Power Administration                                                                               "/>
        <s v="019-00-500027 Reclamation Fund, All Other, Sale of Power and Other Utilities (WAPA)                                                                                               "/>
        <s v="019-00-517810 Falcon and Amistad Operating and Maintenance Fund Receipts                                                                                                          "/>
        <s v="019-00-522710 Nuclear Waste Disposal Fund                                                                                                                                         "/>
        <s v="009-00-143500 General Fund Proprietary Interest Receipts, not Otherwise Classified                                                                                                "/>
        <s v="009-00-267403 Consumer Operated and Oriented Plan Direct Loan Program, Downward Reestimate of Subsidies                                                                           "/>
        <s v="009-00-310700 Federal Share of Child Support Collections                                                                                                                          "/>
        <s v="009-00-322000 All Other General Fund Proprietary Receipts Including Budget Clearing Accounts                                                                                      "/>
        <s v="009-00-507110 Rent and Charges for Quarters, Indian Health Service                                                                                                                "/>
        <s v="009-00-514510 Cooperative Research and Development Agreements, NIH                                                                                                                "/>
        <s v="009-00-514610 Cooperative Research and Development Agreements, Centers for Disease Control                                                                                        "/>
        <s v="009-00-514810 Cooperative Research and Development Agreements, FDA                                                                                                                "/>
        <s v="009-00-800429 Other Proprietary Interest from the Public, FSMI Fund                                                                                                               "/>
        <s v="009-00-800432 Gifts, Medicare Prescription Drug Accounts, FSMI                                                                                                                    "/>
        <s v="009-00-800435 Premiums Collected for Medicare Prescription Drug Account, FSMI                                                                                                     "/>
        <s v="009-00-800436 Payments from States, Medicare Prescription Drug Account, FSMI                                                                                                      "/>
        <s v="009-00-800440 Basic Premium, Medicare Advantage, FSMI Trust Fund                                                                                                                  "/>
        <s v="009-00-800442 Gifts, FSMI Fund                                                                                                                                                    "/>
        <s v="009-00-800445 Medicare Refunds, SMI                                                                                                                                               "/>
        <s v="009-00-800448 Affordable Care Act Medicare Shared Savings Models, SMI                                                                                                             "/>
        <s v="009-00-800450 Premiums Collected for the Aged, FSMI Fund                                                                                                                          "/>
        <s v="009-00-800470 Premiums Collected for the Disabled, FSMI Fund                                                                                                                      "/>
        <s v="009-00-800490 Part D Inflation Rebate, FSMI                                                                                                                                       "/>
        <s v="009-00-800529 FHI Trust Fund, Other Proprietary Interest from the Public                                                                                                          "/>
        <s v="009-00-800540 FHI Trust Fund, Basic Premium, Medicare Advantage                                                                                                                   "/>
        <s v="009-00-800553 FHI Trust Fund, Medicare Refunds                                                                                                                                    "/>
        <s v="009-00-800580 Affordable Care Act Medicare Shared Savings Models (HI)                                                                                                             "/>
        <s v="009-00-800590 FHI Trust Fund, Premiums Collected for Uninsured Individuals not Otherwise Eligible                                                                                 "/>
        <s v="009-00-807310 Contributions, Indian Health Facilities                                                                                                                             "/>
        <s v="009-00-824810 Contributions, N.I.H., Unconditional Gift Fund                                                                                                                      "/>
        <s v="009-00-825010 Centers for Disease Control, Gifts and Donations                                                                                                                    "/>
        <s v="009-00-825310 Contributions, N.I.H., Conditional Gift Fund                                                                                                                        "/>
        <s v="009-00-851110 Contributions to the Indian Health Service Gift Fund                                                                                                                "/>
        <s v="024-00-031100 Tonnage Duty Increases                                                                                                                                              "/>
        <s v="024-00-090000 Passenger Security Fees Returned to the General Fund                                                                                                                "/>
        <s v="024-00-143500 General Fund Proprietary Interest Receipts, not Otherwise Classified                                                                                                "/>
        <s v="024-00-242100 Marine Safety Fees                                                                                                                                                  "/>
        <s v="024-00-322000 All Other General Fund Proprietary Receipts Including Budget Clearing Accounts                                                                                      "/>
        <s v="024-00-508730 Immigration User Fee                                                                                                                                                "/>
        <s v="024-00-508810 Immigration Examination Fee                                                                                                                                         "/>
        <s v="024-00-508910 Land Border Inspection Fee                                                                                                                                          "/>
        <s v="024-00-510610 H-1B Nonimmigrant Petitioner Account                                                                                                                                "/>
        <s v="024-00-512610 Breached Bond Penalties Greater Than $8M, Breached Bond Detention Fund                                                                                              "/>
        <s v="024-00-537810 Student and Exchange Visitor Fee                                                                                                                                    "/>
        <s v="024-00-538510 Fees, Aviation Security Capital Fund                                                                                                                                "/>
        <s v="024-00-538910 H-1B and L Fraud Prevention and Detection Account                                                                                                                   "/>
        <s v="024-00-545110 Fines and Penalties, Immigration Enforcement Account                                                                                                                "/>
        <s v="024-00-554210 Detention and Removal Operations Fees                                                                                                                               "/>
        <s v="024-00-556910 Fees, APEC Business Travel Card                                                                                                                                     "/>
        <s v="024-00-569400 Fees, Customs and Border Protection Services at User Fee Facilities                                                                                                 "/>
        <s v="024-00-569520 Customs Conveyance, Passenger, and Other Fees                                                                                                                       "/>
        <s v="024-00-569530 US Customs User Fees Account, Merchandise Processing                                                                                                                "/>
        <s v="024-00-569560 Customs Fees, Inflation Adjustment                                                                                                                                  "/>
        <s v="024-00-570110 Fees, National Flood Insurance Reserve Fund                                                                                                                         "/>
        <s v="024-00-570210 Temporary L-1 Visa Fees, 9-11 Response and Biometric Exit Account                                                                                                   "/>
        <s v="024-00-570230 Temporary H-1B Visa Fees, 9-11 Response and Biometric Exit Account                                                                                                  "/>
        <s v="024-00-570510 Fees, EB-5 Integrity Fund                                                                                                                                           "/>
        <s v="024-00-818540 Recoveries, Oil Spill Liability Trust Fund                                                                                                                          "/>
        <s v="024-00-853310 General Gift Fund                                                                                                                                                   "/>
        <s v="025-00-267810 Green Retrofit Program for Multifamily Housing, Downward Reestimates of Subsidies                                                                                   "/>
        <s v="025-00-269430 Emergency Homeowners' Relief Fund, Downward Reestimates                                                                                                             "/>
        <s v="025-00-271930 FHA-General and Special Risk, Downward Reestimates of Subsidies                                                                                                     "/>
        <s v="025-00-274330 Indian Housing Loan Guarantees, Downward Reestimates of Subsidies                                                                                                   "/>
        <s v="025-00-276230 Title VI Indian Loan Guarantee Downward Reestimate                                                                                                                  "/>
        <s v="025-00-277330 Community Development Loan Guarantees, Downward Reestimates                                                                                                         "/>
        <s v="025-00-322000 All Other General Fund Proprietary Receipts Including Budget Clearing Accounts                                                                                      "/>
        <s v="025-00-856010 Affordable Housing Allocation, Housing Trust Fund                                                                                                                   "/>
        <s v="010-00-143500 General Fund Proprietary Interest Receipts, not Otherwise Classified                                                                                                "/>
        <s v="010-00-181100 Rent and Bonuses from Land Leases for Resource Exploration and Extraction                                                                                           "/>
        <s v="010-00-181200 Rent and Bonuses from Onshore Renewable Energy Development                                                                                                          "/>
        <s v="010-00-203900 Royalties on Natural Resources, not Otherwise Classified                                                                                                            "/>
        <s v="010-00-222900 Sale of Timber, Wildlife and Other Natural Land Products, not Otherwise Classified                                                                                  "/>
        <s v="010-00-248400 Receipts from Grazing Fees, Federal Share                                                                                                                           "/>
        <s v="010-00-272930 Indian Loan Guarantee, Downward Reestimates of Subsidies                                                                                                            "/>
        <s v="010-00-274730 Indian Direct Loan, Downward Reestimates of Subsidies                                                                                                               "/>
        <s v="010-00-322000 All Other General Fund Proprietary Receipts Including Budget Clearing Accounts                                                                                      "/>
        <s v="010-00-500021 Reclamation Fund, Miscellaneous Interest                                                                                                                            "/>
        <s v="010-00-500024 Reclamation Fund, Royalties on Natural Resources                                                                                                                    "/>
        <s v="010-00-500025 Reclamation Fund, Sale of Timber and Other Products                                                                                                                 "/>
        <s v="010-00-500028 Reclamation Fund, Other Proprietary Receipts from the Public                                                                                                        "/>
        <s v="010-00-500029 Reclamation Fund, Sale of Public Domain                                                                                                                             "/>
        <s v="010-00-500300 Receipts from Mineral Leasing, Public Lands                                                                                                                         "/>
        <s v="010-00-501600 Receipts from Grazing, Etc., Public Lands outside Grazing Districts                                                                                                 "/>
        <s v="010-00-501810 Deposits for Road Maintenance and Reconstruction                                                                                                                    "/>
        <s v="010-00-503200 Receipts from Grazing, Etc., Public Lands within Grazing Districts                                                                                                  "/>
        <s v="010-00-504510 Receipts from Oil and Gas Leases, National Petroleum Reserve in Alaska, MMS                                                                                         "/>
        <s v="010-00-504810 Rents and Charges for Quarters, Bureau of Land Management, Interior                                                                                                 "/>
        <s v="010-00-504910 Rents and Charges for Quarters, National Park Service                                                                                                               "/>
        <s v="010-00-505010 Rents and Charges for Quarters, Fish and Wildlife Service                                                                                                           "/>
        <s v="010-00-505110 Rents and Charges for Quarters, Bureau of Indian Affairs                                                                                                            "/>
        <s v="010-00-509110 National Wildlife Refuge Fund                                                                                                                                       "/>
        <s v="010-00-510910 Recreation Enhancement Fee Program                                                                                                                                  "/>
        <s v="010-00-511010 Recreation Enhancement Fee, National Park System                                                                                                                    "/>
        <s v="010-00-512910 Payments to States and Counties from Land Sales                                                                                                                     "/>
        <s v="010-00-513200 Grazing Fees for Range Improvements, Taylor Grazing Act, As Amended                                                                                                 "/>
        <s v="010-00-516310 Rental Payments, Park Buildings Lease and Maintenance Fund                                                                                                          "/>
        <s v="010-00-516510 Forest Ecosystem Health and Recovery, Disposal of Salvage Timber                                                                                                    "/>
        <s v="010-00-516910 Concession Improvement Accounts Deposit                                                                                                                             "/>
        <s v="010-00-519810 Natural Resources Damages from Legal Actions                                                                                                                        "/>
        <s v="010-00-523210 Land Sales, Southern Nevada Public Land Management                                                                                                                  "/>
        <s v="010-00-524010 Deposits, Operation and Maintenance, Indian Irrigation Systems                                                                                                      "/>
        <s v="010-00-524310 National Forests Fund, Payments to States                                                                                                                           "/>
        <s v="010-00-524710 User Fees for Filming and Photography on Public Lands                                                                                                               "/>
        <s v="010-00-524810 Leases of Lands Acquired for Flood Control, Navigation, and Allied Purposes                                                                                         "/>
        <s v="010-00-524910 Timber Sale Pipeline Restoration Fund                                                                                                                               "/>
        <s v="010-00-525210 Recreation Enhancement Fee, Fish and Wildlife Service                                                                                                               "/>
        <s v="010-00-526010 Surplus Land Sales, Federal Land Disposal Account                                                                                                                   "/>
        <s v="010-00-526530 Interest on Investments in GSEs, Tribal Special Fund                                                                                                                "/>
        <s v="010-00-541310 Recreation Enhancement Fee, BLM                                                                                                                                     "/>
        <s v="010-00-543110 Park Concessions Franchise Fees                                                                                                                                     "/>
        <s v="010-00-548510 Funds Reserved, Title II Projects on Federal Lands                                                                                                                  "/>
        <s v="010-00-553710 San Joaquin River Restoration Fund Receipts                                                                                                                         "/>
        <s v="010-00-557310 Rent from Mineral Leases, Permit Processing Improvement Fund                                                                                                        "/>
        <s v="010-00-557330 Oil and Gas Permit Processing Fee - 85%                                                                                                                             "/>
        <s v="010-00-557410 Geothermal Lease Revenues, County Share                                                                                                                             "/>
        <s v="010-00-559310 Reclamation Water Settlements Fund                                                                                                                                  "/>
        <s v="010-00-561410 Proceeds from Forfeited Bonds and Settlements, Decommissioning Activities                                                                                           "/>
        <s v="010-00-562110 Rents and Charges for Quarters, Bureau of Indian Education                                                                                                          "/>
        <s v="010-00-562410 Repayment of Reimbursement Costs, Aging Infrastructure Account                                                                                                      "/>
        <s v="010-00-563720 Earnings on Investments, High-Hazard Indian Dam Safety Deferred Maintenance Fund                                                                                    "/>
        <s v="010-00-564810 Power Revenues, Indian Irrigation Projects                                                                                                                          "/>
        <s v="010-00-565610 Revenues, Colorado River Dam Fund, Boulder Canyon Project                                                                                                           "/>
        <s v="010-00-588100 Sale of Public Lands and Materials                                                                                                                                  "/>
        <s v="010-00-588200 Oregon and California Land-grant Fund                                                                                                                               "/>
        <s v="010-00-588410 Deposits, Oregon and California Grant Lands                                                                                                                         "/>
        <s v="010-00-589700 Coos Bay Wagon Road Grant Fund                                                                                                                                      "/>
        <s v="010-00-803030 Interest on Investments in GSEs, Tribal Trust Fund                                                                                                                  "/>
        <s v="010-00-803040 Return of Principal from Private Sector Investments, Tribal Trust Fund                                                                                              "/>
        <s v="010-00-803050 Miscellaneous Sales of Assets, Tribal Trust Fund                                                                                                                    "/>
        <s v="010-00-803710 Donations to National Park Service                                                                                                                                  "/>
        <s v="010-00-806910 Contributions and Deposits, BLM                                                                                                                                     "/>
        <s v="010-00-807010 Deposits, Reclamation Trust Funds                                                                                                                                   "/>
        <s v="010-00-821610 Deposits, Contributed Funds, Fish and Wildlife Service                                                                                                              "/>
        <s v="010-00-836110 Receipts, Gifts and Donations                                                                                                                                       "/>
        <s v="010-00-836710 Gifts and Donations, Bureau of Indian Affairs                                                                                                                       "/>
        <s v="010-00-856210 Contributed Funds, Geological Survey                                                                                                                                "/>
        <s v="011-00-143500 General Fund Proprietary Interest Receipts, not Otherwise Classified                                                                                                "/>
        <s v="011-00-322000 All Other General Fund Proprietary Receipts Including Budget Clearing Accounts                                                                                      "/>
        <s v="011-00-513110 Diversion Control Fee Account, DEA                                                                                                                                  "/>
        <s v="011-00-513140 Diversion Control Fee OGV Proceeds, DEA                                                                                                                             "/>
        <s v="012-00-143500 General Fund Proprietary Interest Receipts, not Otherwise Classified                                                                                                "/>
        <s v="012-00-309900 Miscellaneous Recoveries and Refunds, not Otherwise Classified                                                                                                      "/>
        <s v="012-00-322000 All Other General Fund Proprietary Receipts Including Budget Clearing Accounts                                                                                      "/>
        <s v="012-00-804214 CMIA Interest, Unemployment Trust Fund                                                                                                                              "/>
        <s v="012-00-804240 Interest on Unemployment Insurance Loans to States, Federal Unemployment Account, Unemployment Trust Fund                                                           "/>
        <s v="012-00-814440 Miscellaneous Interest, Black Lung Disability Trust Fund                                                                                                            "/>
        <s v="014-00-143500 General Fund Proprietary Interest Receipts, not Otherwise Classified                                                                                                "/>
        <s v="014-00-277630 Repatriation Loans, Downward Reestimate of Subsidies                                                                                                                "/>
        <s v="014-00-322000 All Other General Fund Proprietary Receipts Including Budget Clearing Accounts                                                                                      "/>
        <s v="014-00-515110 International Center, Washington, D.C., Sale and Rent of Real Property                                                                                              "/>
        <s v="014-00-816720 Contributions, Educational and Cultural Exchange, USIA                                                                                                              "/>
        <s v="014-00-882110 Unconditional Gift Fund                                                                                                                                             "/>
        <s v="014-00-882210 Deposits, Conditional Gift Fund                                                                                                                                     "/>
        <s v="021-00-085500 Hazardous Materials Transportation Registration, Filing, and Permit Fees, Administrative Costs                                                                      "/>
        <s v="021-00-143500 General Fund Proprietary Interest Receipts, not Otherwise Classified                                                                                                "/>
        <s v="021-00-272830 Maritime (title XI) Loan Program, Downward Reestimates of Subsidies                                                                                                 "/>
        <s v="021-00-276030 Downward Reestimates, Railroad Rehabilitation and Improvement Program                                                                                               "/>
        <s v="021-00-276830 Transportation Infrastructure Finance and Innovation Program, Interest on Downward Reestimates                                                                      "/>
        <s v="021-00-322000 All Other General Fund Proprietary Receipts Including Budget Clearing Accounts                                                                                      "/>
        <s v="021-00-528210 Hazardous Materials Transportation Registration, Filing, and Permit Fees, Emergency Preparedness Grants                                                             "/>
        <s v="021-00-542230 Property Disposal or Lease Proceeds, Aviation User Fee                                                                                                              "/>
        <s v="021-00-805410 Advances from State Cooperating Agencies and Foreign Governments, FHA Miscellaneous Trust                                                                           "/>
        <s v="021-00-810214 CMIA Interest, Highway Trust Fund (highway Account)                                                                                                                 "/>
        <s v="021-00-810710 Proceeds from Aircraft Sales, Facilities and Equipment                                                                                                              "/>
        <s v="021-00-815910 Licensing and Insuring Fees, Motor Carrier Safety Operations and Programs                                                                                           "/>
        <s v="021-00-826410 Advances for Highway Research Program, Miscellaneous Trust                                                                                                          "/>
        <s v="021-00-850310 Gifts and Bequests, Maritime Administration, Transportation                                                                                                         "/>
        <s v="015-00-129900 Gifts to the United States, not Otherwise Classified                                                                                                                "/>
        <s v="015-00-143500 General Fund Proprietary Interest Receipts, not Otherwise Classified                                                                                                "/>
        <s v="015-00-145000 Interest Payments from States, Cash Management Improvement                                                                                                          "/>
        <s v="015-00-146310 Interest on Quota in International Monetary Fund                                                                                                                    "/>
        <s v="015-00-146320 Interest on Loans to International Monetary Fund                                                                                                                    "/>
        <s v="015-00-149900 Interest Received from Credit Financing Accounts                                                                                                                    "/>
        <s v="015-00-168200 Gain by Exchange on Foreign Currency Denominated Public Debt Securities                                                                                             "/>
        <s v="015-00-248500 GSE Fees Pursuant to P.L. 112-78 Sec. 401                                                                                                                           "/>
        <s v="015-00-269130 Economic Stabilization, Downward Reestimates of Subsidies                                                                                                           "/>
        <s v="015-00-276330 Community Development Financial Institutions Fund, Downward Re-estimate of Subsidies                                                                                "/>
        <s v="015-00-278430 Small Business Lending Fund Direct Loans, Downward Reestimates of Subsidies                                                                                         "/>
        <s v="015-00-279030 GSE Mortgage-backed Securities Direct Loans, Downward Reestimates of Subsidies                                                                                      "/>
        <s v="015-00-289100 Proceeds, Grants for Emergency Mortgage Relief Derived from Emergency Homeowners' Relief Fund                                                                       "/>
        <s v="015-00-289700 Proceeds, Air Carrier Equity Related Transactions                                                                                                                   "/>
        <s v="015-00-322000 All Other General Fund Proprietary Receipts                                                                                                                         "/>
        <s v="015-00-387500 Budget Clearing Account (suspense)                                                                                                                                  "/>
        <s v="015-00-508010 Gifts to the United States for Reduction of the Public Debt                                                                                                         "/>
        <s v="015-00-543210 New Installment Agreements, IRS Miscellaneous Retained Fees                                                                                                         "/>
        <s v="015-00-543230 Restructured Installment Agreements, IRS Miscellaneous Retained Fees                                                                                                "/>
        <s v="015-00-543250 General User Fees, IRS Miscellaneous Retained Fees                                                                                                                  "/>
        <s v="015-00-543270 Photocopying and Historical Conservation Easement Fees, IRS Miscellaneous Retained Fees                                                                             "/>
        <s v="015-00-544510 Non Federal Fee, Debt Collection Fund                                                                                                                               "/>
        <s v="015-00-559020 Interest, Financial Research Fund                                                                                                                                   "/>
        <s v="015-00-852440 Affordable Housing Allocation, Capital Magnet Fund                                                                                                                  "/>
        <s v="015-00-879010 Gifts and Bequests, Office of the Secretary                                                                                                                         "/>
        <s v="029-00-143500 General Fund Proprietary Interest Receipts, not Otherwise Classified                                                                                                "/>
        <s v="029-00-247300 Contributions from Military Personnel, Veteran's Educational Assistance Act of 1984                                                                                 "/>
        <s v="029-00-273330 Housing Downward Reestimates                                                                                                                                        "/>
        <s v="029-00-275130 Native American Direct Loans, Downward Reestimate of Subsidies                                                                                                      "/>
        <s v="029-00-275510 Housing Negative Subsidies                                                                                                                                          "/>
        <s v="029-00-322000 All Other General Fund Proprietary Receipts Including Budget Clearing Accounts                                                                                      "/>
        <s v="029-00-539210 Lease of Land Buildings, National Cemetery Administration Facilities Operation Fund                                                                                 "/>
        <s v="029-00-812910 Gifts and Donations, National Cemetery Gift Fund                                                                                                                    "/>
        <s v="029-00-813210 NSLI Fund, Premium and Other Receipts                                                                                                                               "/>
        <s v="029-00-818010 General Post Fund, National Homes, Deposits                                                                                                                         "/>
        <s v="202-00-143500 General Fund Proprietary Interest Receipts, not Otherwise Classified                                                                                                "/>
        <s v="202-00-322000 All Other General Fund Proprietary Receipts Including Budget Clearing Accounts                                                                                      "/>
        <s v="202-00-500700 Special Recreation Use Fees, Corps of Engineers                                                                                                                     "/>
        <s v="202-00-509000 Receipts from Leases of Lands Acquired for Flood Control, Navigation, and Allied Purposes                                                                           "/>
        <s v="202-00-549310 User Fees, Fund for Non-Federal Use of Disposal Facilities                                                                                                          "/>
        <s v="202-00-557010 Fees, Interagency America the Beautiful Pass Revenues                                                                                                               "/>
        <s v="202-00-560710 Fees, Special Use Permit Fees                                                                                                                                       "/>
        <s v="202-00-886210 Contributions, Rivers and Harbors, Other Than Port and Harbor User Fees                                                                                             "/>
        <s v="200-15-856910 Contributions, American Battle Monuments Commission                                                                                                                 "/>
        <s v="200-20-852240 Other Receipts, Armed Forces Retirement Home                                                                                                                        "/>
        <s v="200-20-852260 Property Sales/Leases, Armed Forces Retirement Home                                                                                                                 "/>
        <s v="200-25-560210 Concessions Fees, Army National Military Cemeteries                                                                                                                 "/>
        <s v="200-30-509500 Sales of Hunting and Fishing Permits, Military Reservations                                                                                                         "/>
        <s v="020-00-143500 General Fund Proprietary Interest Receipts, not Otherwise Classified                                                                                                "/>
        <s v="020-00-268330 Water Infrastructure Finance and Innovation Downward Reestimate Receipt Account                                                                                     "/>
        <s v="020-00-322000 All Other General Fund Proprietary Receipts Including Budget Clearing Accounts                                                                                      "/>
        <s v="020-00-322900 Cellulosic Biofuel Waiver Credits, Renewal Fuel Program                                                                                                             "/>
        <s v="020-00-529500 Environmental Services                                                                                                                                              "/>
        <s v="020-00-814540 Recoveries, Hazardous Substance Superfund                                                                                                                           "/>
        <s v="020-00-814560 Future Clean Up Cost Settlements, Hazardous Substance Superfund Trust Fund                                                                                          "/>
        <s v="100-00-576610 Contributions from Australia, Submarine Security Activities                                                                                                         "/>
        <s v="023-00-322000 All Other General Fund Proprietary Receipts Including Budget Clearing Accounts                                                                                      "/>
        <s v="023-00-384000 Real Property Disposal, GSA                                                                                                                                         "/>
        <s v="023-00-500520 Land and Water Conservation Fund, Surplus Property Sales                                                                                                            "/>
        <s v="023-00-525000 Recoveries of Transportation Charges                                                                                                                                "/>
        <s v="023-00-525410 Receipts of Rent, Leases and Lease Payments for Government Owned Real Property                                                                                      "/>
        <s v="023-00-525420 Other Receipts, Surplus Real and Related Personal Property                                                                                                          "/>
        <s v="023-00-525430 Transfers of Surplus Real and Related Personal Property Receipts                                                                                                    "/>
        <s v="023-00-559410 Asset Proceeds, Asset Proceeds and Space Management Fund                                                                                                            "/>
        <s v="184-05-272430 Foreign Military Financing, Downward Reestimates of Subsidies                                                                                                       "/>
        <s v="184-10-269830 Clean Technology Fund Loans, Downward Reestimates                                                                                                                   "/>
        <s v="184-15-143500 General Fund Proprietary Interest Receipts, not Otherwise Classified                                                                                                "/>
        <s v="184-15-267630 Downward Reestimates, MENA Loan Guarantee Program                                                                                                                   "/>
        <s v="184-15-272530 Loan Guarantees to Israel, Downward Reestimates of Subsidies                                                                                                        "/>
        <s v="184-15-322000 All Other General Fund Proprietary Receipts Including Budget Clearing Accounts                                                                                      "/>
        <s v="184-15-882410 Gifts and Donations, Agency for International Development                                                                                                           "/>
        <s v="184-15-997100 Miscellaneous Trust Funds, AID                                                                                                                                      "/>
        <s v="184-22-268730 Urban and Environmental Credit Program, Downward Reestimates of Subsidies                                                                                           "/>
        <s v="184-22-268830 Insurance of Debt, Downward Reestimates                                                                                                                             "/>
        <s v="184-22-268930 United States International Development Finance Corporation Loans, Downward Reestimates of Subsidy                                                                  "/>
        <s v="184-35-388044 All Other General Fund Proprietary Receipts Including Budget Clearing Accounts                                                                                      "/>
        <s v="184-35-997200 Miscellaneous Trust Funds, Peace Corps                                                                                                                              "/>
        <s v="184-40-824310 Gifts and Contributions, Inter-American Foundation                                                                                                                  "/>
        <s v="184-50-823910 Gifts and Donations, African Development Foundation                                                                                                                 "/>
        <s v="184-70-824210 Deposits, Advances, Foreign Military Sales Trust Fund                                                                                                               "/>
        <s v="026-00-322000 All Other General Fund Proprietary Receipts Including Budget Clearing Accounts                                                                                      "/>
        <s v="422-00-320000 Collections of Receivables from Canceled Accounts                                                                                                                   "/>
        <s v="422-00-322000 All Other General Fund Proprietary Receipts Including Budget Clearing Accounts                                                                                      "/>
        <s v="422-00-896010 Donations, National Science Foundation                                                                                                                              "/>
        <s v="027-00-322000 All Other General Fund Proprietary Receipts Including Budget Clearing Accounts                                                                                      "/>
        <s v="028-00-272130 Disaster Loan Program, Downward Reestimates of Subsidies                                                                                                            "/>
        <s v="028-00-272230 Business Loan Program, Downward Reestimates of Subsidies                                                                                                            "/>
        <s v="028-00-322000 All Other General Fund Proprietary Receipts Including Budget Clearing Accounts                                                                                      "/>
        <s v="016-00-241700 SSI, Attorney Fees                                                                                                                                                  "/>
        <s v="016-00-241800 Receipts from SSI Administrative Fee                                                                                                                                "/>
        <s v="016-00-309600 Recovery of Beneficiary Overpayments from SSI Program                                                                                                               "/>
        <s v="016-00-322000 All Other General Fund Proprietary Receipts Including Budget Clearing Accounts                                                                                      "/>
        <s v="016-00-800628 FOASI, Non-Attorney Fees                                                                                                                                            "/>
        <s v="016-00-800631 FOASI, Attorney Fees                                                                                                                                                "/>
        <s v="016-00-800690 FOASI, Tax Refund Offset                                                                                                                                            "/>
        <s v="016-00-800731 Attorney Fees, Federal Disability Insurance Trust Fund                                                                                                              "/>
        <s v="016-00-800790 FDI, Tax Refund Offset                                                                                                                                              "/>
        <s v="485-00-322055 All Other General Fund Proprietary Receipts Including Budget Clearing Accounts                                                                                      "/>
        <s v="485-00-826710 Gifts and Contributions, National Service Trust Fund                                                                                                                "/>
        <s v="485-00-898110 Gifts and Contributions                                                                                                                                             "/>
        <s v="513-00-560510 Gifts and Donations, Denali Commission                                                                                                                              "/>
        <s v="351-00-272730 Export-Import Bank Loans, Downward Reestimates of Subsidies                                                                                                         "/>
        <s v="356-00-242900 Fees for Services                                                                                                                                                   "/>
        <s v="356-00-322000 All Other General Fund Proprietary Receipts Including Budget Clearing Accounts                                                                                      "/>
        <s v="366-00-322000 All Other General Fund Proprietary Receipts Including Budget Clearing Accounts                                                                                      "/>
        <s v="370-00-322000 All Other General Fund Proprietary Receipts Including Budget Clearing Accounts                                                                                      "/>
        <s v="487-00-861530 Donations, Morris K. Udall Scholarship Fund                                                                                                                         "/>
        <s v="393-00-812710 Gifts and Bequests, National Archives Gift Fund                                                                                                                     "/>
        <s v="393-00-812730 Interest and Dividends on Non-Federal Securities, National Archives Gift Fund                                                                                       "/>
        <s v="393-00-812740 Realized Gains on Non-Federal Securities, National Archives Gift Fund                                                                                               "/>
        <s v="393-00-812750 Proceeds from Non-Federal Securities not Immediately Reinvested, National Archives Gift Fund                                                                        "/>
        <s v="417-00-804010 Gifts and Donations, National Endowment for the Arts                                                                                                                "/>
        <s v="418-00-805010 Gifts and Donations, National Endowment for the Humanities                                                                                                          "/>
        <s v="429-00-322000 All Other General Fund Proprietary Receipts Including Budget Clearing Accounts                                                                                      "/>
        <s v="446-00-811810 Gains and Losses on Non-Federal Securities, National Railroad Retirement Investment Trust                                                                           "/>
        <s v="446-00-811830 Interest and Dividends on Non-Federal Securities, National Railroad Retirement Investment Trust                                                                     "/>
        <s v="449-00-322000 All Other General Fund Proprietary Receipts Including Budget Clearing Accounts                                                                                      "/>
        <s v="369-00-529000 Reimbursement for Program Expenses, Federal Retirement Thrift Investment Board                                                                                      "/>
        <s v="526-00-537620 Interest on Investments                                                                                                                                             "/>
        <s v="576-00-560020 Earnings on Investments, SIPC                                                                                                                                       "/>
        <s v="001-25-803121 Income from Donated Securities, Library of Congress Gift Fund                                                                                                       "/>
        <s v="010-00-149300 Interest Received from Outer Continental Shelf Escrow Account                                                                                                       "/>
        <s v="010-00-182000 Rent and Bonuses on Outer Continental Shelf Lands                                                                                                                   "/>
        <s v="010-00-202000 Royalties on Outer Continental Shelf Lands                                                                                                                          "/>
        <s v="010-00-202500 Arctic National Wildlife Refuge (ANWR) Oil and Gas Leasing Revenues, Federal Share                                                                                  "/>
        <s v="010-00-500501 Outer Continental Shelf Royalties, LWCF Share from Certain Leases, National Park Service                                                                            "/>
        <s v="010-00-500570 Land and Water Conservation Fund, Rent Receipts, Outer Continental Shelf Lands                                                                                      "/>
        <s v="010-00-500580 Land and Water Conservation Fund, Royalty Receipts, Outer Continental Shelf                                                                                         "/>
        <s v="010-00-500590 Outer Continental Shelf Rents and Bonuses, LWCF Share from Certain Gulf of America Leases                                                                           "/>
        <s v="010-00-514010 Historic Preservation Fund, Rent Receipts, Outer Continental Shelf Lands                                                                                            "/>
        <s v="010-00-548810 Arctic National Wildlife Refuge, Rent, Royalties and Bonuses, (Alaska Share)                                                                                        "/>
        <s v="010-00-553510 Outer Continental Shelf Rentals and Bonuses, State Share from Certain Gulf of America Leases                                                                        "/>
        <s v="010-00-553520 Outer Continental Shelf Royalties                                                                                                                                   "/>
        <s v="100-00-551210 Spectrum Relocation Receipts                                                                                                                                        "/>
        <s v="930-00-901000 Miscellaneous Unconverted Offsetting Receipts                                                                                                                       "/>
      </sharedItems>
    </cacheField>
    <cacheField name="SUBFCT" numFmtId="0">
      <sharedItems count="75">
        <s v="801"/>
        <s v="503"/>
        <s v="376"/>
        <s v="571"/>
        <s v="752"/>
        <s v="352"/>
        <s v="554"/>
        <s v="351"/>
        <s v="302"/>
        <s v="301"/>
        <s v="452"/>
        <s v="151"/>
        <s v="605"/>
        <s v="306"/>
        <s v="051"/>
        <s v="501"/>
        <s v="502"/>
        <s v="053"/>
        <s v="276"/>
        <s v="271"/>
        <s v="251"/>
        <s v="551"/>
        <s v="552"/>
        <s v="506"/>
        <s v="751"/>
        <s v="804"/>
        <s v="402"/>
        <s v="403"/>
        <s v="453"/>
        <s v="371"/>
        <s v="451"/>
        <s v="604"/>
        <s v="303"/>
        <s v="808"/>
        <s v="753"/>
        <s v="754"/>
        <s v="504"/>
        <s v="603"/>
        <s v="702"/>
        <s v="601"/>
        <s v="505"/>
        <s v="153"/>
        <s v="154"/>
        <s v="407"/>
        <s v="401"/>
        <s v="054"/>
        <s v="803"/>
        <s v="703"/>
        <s v="705"/>
        <s v="701"/>
        <s v="304"/>
        <s v="802"/>
        <s v="152"/>
        <s v="155"/>
        <s v="252"/>
        <s v="805"/>
        <s v="651"/>
        <s v="806"/>
        <s v="372"/>
        <s v="609"/>
        <s v="602"/>
        <s v="373"/>
        <s v="809"/>
        <s v="908"/>
        <s v="902"/>
        <s v="951"/>
        <s v="952"/>
        <s v="903"/>
        <s v="274"/>
        <s v="704"/>
        <s v="272"/>
        <s v="901"/>
        <s v="909"/>
        <s v="953"/>
        <s v="959"/>
      </sharedItems>
    </cacheField>
    <cacheField name="LINE" numFmtId="0">
      <sharedItems count="18">
        <s v="4030 Federal sources"/>
        <s v="4031 Interest"/>
        <s v="2004 Interfund transactions"/>
        <s v="2004 Intrafund receipts"/>
        <s v="4122 Interest"/>
        <s v="4120 Federal sources"/>
        <s v="4121 Interest"/>
        <s v="4033 Non-Federal sources"/>
        <s v="4034 Offsetting governmental"/>
        <s v="2004 Non-Federal sources"/>
        <s v="2004 Offsetting governmental"/>
        <s v="1330 Non-Federal sources"/>
        <s v="1340 Non-Federal sources"/>
        <s v="4123 Non-Federal sources"/>
        <s v="4124 Offsetting governmental"/>
        <s v="1512 Non-Federal sources"/>
        <s v="1352 Offsetting governmental"/>
        <s v="1352 Non-Federal sources"/>
      </sharedItems>
    </cacheField>
    <cacheField name="AGEUP" numFmtId="0">
      <sharedItems/>
    </cacheField>
    <cacheField name="BURUP" numFmtId="0">
      <sharedItems/>
    </cacheField>
    <cacheField name="ACCT" numFmtId="0">
      <sharedItems/>
    </cacheField>
    <cacheField name="ACCTLT" numFmtId="0">
      <sharedItems/>
    </cacheField>
    <cacheField name="BEACAT" numFmtId="0">
      <sharedItems/>
    </cacheField>
    <cacheField name="BEASUB" numFmtId="0">
      <sharedItems/>
    </cacheField>
    <cacheField name="LINENO" numFmtId="0">
      <sharedItems/>
    </cacheField>
    <cacheField name="LINESN" numFmtId="0">
      <sharedItems/>
    </cacheField>
    <cacheField name="COLLSRC1" numFmtId="0">
      <sharedItems/>
    </cacheField>
    <cacheField name="APPRCPT" numFmtId="0">
      <sharedItems/>
    </cacheField>
    <cacheField name="AMT1" numFmtId="0">
      <sharedItems containsSemiMixedTypes="0" containsString="0" containsNumber="1" containsInteger="1" minValue="-375967" maxValue="2568"/>
    </cacheField>
    <cacheField name="AMT2" numFmtId="0">
      <sharedItems containsSemiMixedTypes="0" containsString="0" containsNumber="1" containsInteger="1" minValue="-414700" maxValue="3245"/>
    </cacheField>
    <cacheField name="AMT3" numFmtId="0">
      <sharedItems containsSemiMixedTypes="0" containsString="0" containsNumber="1" containsInteger="1" minValue="-464796" maxValue="324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878">
  <r>
    <s v="2026"/>
    <x v="0"/>
    <x v="0"/>
    <x v="0"/>
    <x v="0"/>
    <x v="0"/>
    <x v="0"/>
    <x v="0"/>
    <x v="0"/>
    <x v="0"/>
    <x v="0"/>
    <s v="001"/>
    <s v="13"/>
    <s v="0476"/>
    <s v="General Expenses"/>
    <s v="DISC "/>
    <s v=""/>
    <s v="403041"/>
    <s v="01"/>
    <s v="FF"/>
    <s v="A"/>
    <n v="-5"/>
    <n v="0"/>
    <n v="0"/>
  </r>
  <r>
    <s v="2026"/>
    <x v="0"/>
    <x v="0"/>
    <x v="0"/>
    <x v="0"/>
    <x v="0"/>
    <x v="1"/>
    <x v="1"/>
    <x v="1"/>
    <x v="0"/>
    <x v="0"/>
    <s v="001"/>
    <s v="15"/>
    <s v="0100"/>
    <s v="Capitol Construction and Operations"/>
    <s v="DISC "/>
    <s v=""/>
    <s v="403041"/>
    <s v="01"/>
    <s v="FF"/>
    <s v="A"/>
    <n v="-1"/>
    <n v="0"/>
    <n v="0"/>
  </r>
  <r>
    <s v="2026"/>
    <x v="0"/>
    <x v="0"/>
    <x v="0"/>
    <x v="0"/>
    <x v="0"/>
    <x v="1"/>
    <x v="1"/>
    <x v="2"/>
    <x v="0"/>
    <x v="0"/>
    <s v="001"/>
    <s v="15"/>
    <s v="0133"/>
    <s v="Capitol Power Plant"/>
    <s v="DISC "/>
    <s v=""/>
    <s v="403041"/>
    <s v="01"/>
    <s v="FF"/>
    <s v="A"/>
    <n v="-9"/>
    <n v="-8"/>
    <n v="-8"/>
  </r>
  <r>
    <s v="2026"/>
    <x v="0"/>
    <x v="0"/>
    <x v="0"/>
    <x v="0"/>
    <x v="0"/>
    <x v="1"/>
    <x v="1"/>
    <x v="3"/>
    <x v="0"/>
    <x v="0"/>
    <s v="001"/>
    <s v="15"/>
    <s v="0155"/>
    <s v="Library Buildings and Grounds"/>
    <s v="DISC "/>
    <s v=""/>
    <s v="403041"/>
    <s v="01"/>
    <s v="FF"/>
    <s v="A"/>
    <n v="-5"/>
    <n v="-2"/>
    <n v="-2"/>
  </r>
  <r>
    <s v="2026"/>
    <x v="0"/>
    <x v="0"/>
    <x v="0"/>
    <x v="0"/>
    <x v="0"/>
    <x v="1"/>
    <x v="1"/>
    <x v="4"/>
    <x v="0"/>
    <x v="1"/>
    <s v="001"/>
    <s v="15"/>
    <s v="4296"/>
    <s v="Capitol Visitor Center Revolving Fund"/>
    <s v="DISC "/>
    <s v=""/>
    <s v="403141"/>
    <s v="01"/>
    <s v="INT"/>
    <s v="A"/>
    <n v="-1"/>
    <n v="0"/>
    <n v="0"/>
  </r>
  <r>
    <s v="2026"/>
    <x v="0"/>
    <x v="0"/>
    <x v="0"/>
    <x v="0"/>
    <x v="0"/>
    <x v="2"/>
    <x v="2"/>
    <x v="5"/>
    <x v="1"/>
    <x v="0"/>
    <s v="001"/>
    <s v="25"/>
    <s v="0101"/>
    <s v="Salaries and Expenses, Library of Congress"/>
    <s v="DISC "/>
    <s v=""/>
    <s v="403041"/>
    <s v="01"/>
    <s v="FF"/>
    <s v="A"/>
    <n v="-12"/>
    <n v="-13"/>
    <n v="-18"/>
  </r>
  <r>
    <s v="2026"/>
    <x v="0"/>
    <x v="0"/>
    <x v="0"/>
    <x v="0"/>
    <x v="0"/>
    <x v="2"/>
    <x v="2"/>
    <x v="6"/>
    <x v="2"/>
    <x v="0"/>
    <s v="001"/>
    <s v="25"/>
    <s v="0102"/>
    <s v="Copyright Office, Salaries and Expenses"/>
    <s v="DISC "/>
    <s v=""/>
    <s v="403041"/>
    <s v="01"/>
    <s v="FF"/>
    <s v="A"/>
    <n v="-1"/>
    <n v="-8"/>
    <n v="-8"/>
  </r>
  <r>
    <s v="2026"/>
    <x v="0"/>
    <x v="0"/>
    <x v="0"/>
    <x v="0"/>
    <x v="0"/>
    <x v="2"/>
    <x v="2"/>
    <x v="7"/>
    <x v="1"/>
    <x v="0"/>
    <s v="001"/>
    <s v="25"/>
    <s v="0141"/>
    <s v="National Library Service For The Blind And Print Disabled"/>
    <s v="DISC "/>
    <s v=""/>
    <s v="403041"/>
    <s v="01"/>
    <s v="FF"/>
    <s v="A"/>
    <n v="-1"/>
    <n v="-1"/>
    <n v="-1"/>
  </r>
  <r>
    <s v="2026"/>
    <x v="0"/>
    <x v="0"/>
    <x v="0"/>
    <x v="0"/>
    <x v="0"/>
    <x v="2"/>
    <x v="2"/>
    <x v="8"/>
    <x v="1"/>
    <x v="0"/>
    <s v="001"/>
    <s v="25"/>
    <s v="4346"/>
    <s v="Gift Shop, Decimal Classification, Photo Duplication, and Related Services"/>
    <s v="DISC "/>
    <s v=""/>
    <s v="403041"/>
    <s v="01"/>
    <s v="FF"/>
    <s v="A"/>
    <n v="-5"/>
    <n v="-13"/>
    <n v="-12"/>
  </r>
  <r>
    <s v="2026"/>
    <x v="0"/>
    <x v="0"/>
    <x v="0"/>
    <x v="0"/>
    <x v="0"/>
    <x v="2"/>
    <x v="2"/>
    <x v="9"/>
    <x v="1"/>
    <x v="0"/>
    <s v="001"/>
    <s v="25"/>
    <s v="4543"/>
    <s v="Fedlink Program and Federal Research Program"/>
    <s v="DISC "/>
    <s v=""/>
    <s v="403041"/>
    <s v="01"/>
    <s v="FF"/>
    <s v="A"/>
    <n v="-93"/>
    <n v="-292"/>
    <n v="-308"/>
  </r>
  <r>
    <s v="2026"/>
    <x v="0"/>
    <x v="0"/>
    <x v="0"/>
    <x v="0"/>
    <x v="0"/>
    <x v="3"/>
    <x v="3"/>
    <x v="10"/>
    <x v="0"/>
    <x v="0"/>
    <s v="001"/>
    <s v="35"/>
    <s v="0107"/>
    <s v="Salaries and Expenses"/>
    <s v="DISC "/>
    <s v=""/>
    <s v="403041"/>
    <s v="01"/>
    <s v="FF"/>
    <s v="A"/>
    <n v="-33"/>
    <n v="-28"/>
    <n v="-28"/>
  </r>
  <r>
    <s v="2026"/>
    <x v="0"/>
    <x v="0"/>
    <x v="0"/>
    <x v="0"/>
    <x v="0"/>
    <x v="4"/>
    <x v="4"/>
    <x v="11"/>
    <x v="3"/>
    <x v="0"/>
    <s v="001"/>
    <s v="45"/>
    <s v="1550"/>
    <s v="Medicare Payment Advisory Commission"/>
    <s v="DISC "/>
    <s v=""/>
    <s v="403041"/>
    <s v="01"/>
    <s v="FF"/>
    <s v="A"/>
    <n v="-14"/>
    <n v="-14"/>
    <n v="-15"/>
  </r>
  <r>
    <s v="2026"/>
    <x v="0"/>
    <x v="0"/>
    <x v="0"/>
    <x v="1"/>
    <x v="1"/>
    <x v="2"/>
    <x v="5"/>
    <x v="12"/>
    <x v="4"/>
    <x v="0"/>
    <s v="002"/>
    <s v="25"/>
    <s v="0920"/>
    <s v="Salaries and Expenses"/>
    <s v="DISC "/>
    <s v=""/>
    <s v="403041"/>
    <s v="01"/>
    <s v="FF"/>
    <s v="A"/>
    <n v="-107"/>
    <n v="-370"/>
    <n v="-357"/>
  </r>
  <r>
    <s v="2026"/>
    <x v="0"/>
    <x v="0"/>
    <x v="0"/>
    <x v="1"/>
    <x v="1"/>
    <x v="2"/>
    <x v="5"/>
    <x v="13"/>
    <x v="4"/>
    <x v="0"/>
    <s v="002"/>
    <s v="25"/>
    <s v="0923"/>
    <s v="Defender Services"/>
    <s v="DISC "/>
    <s v=""/>
    <s v="403041"/>
    <s v="01"/>
    <s v="FF"/>
    <s v="A"/>
    <n v="-2"/>
    <n v="0"/>
    <n v="0"/>
  </r>
  <r>
    <s v="2026"/>
    <x v="0"/>
    <x v="0"/>
    <x v="0"/>
    <x v="1"/>
    <x v="1"/>
    <x v="2"/>
    <x v="5"/>
    <x v="14"/>
    <x v="4"/>
    <x v="0"/>
    <s v="002"/>
    <s v="25"/>
    <s v="0930"/>
    <s v="Court Security"/>
    <s v="DISC "/>
    <s v=""/>
    <s v="403041"/>
    <s v="01"/>
    <s v="FF"/>
    <s v="A"/>
    <n v="-2"/>
    <n v="-2"/>
    <n v="-2"/>
  </r>
  <r>
    <s v="2026"/>
    <x v="0"/>
    <x v="0"/>
    <x v="0"/>
    <x v="1"/>
    <x v="1"/>
    <x v="5"/>
    <x v="6"/>
    <x v="15"/>
    <x v="4"/>
    <x v="0"/>
    <s v="002"/>
    <s v="26"/>
    <s v="0927"/>
    <s v="Salaries and Expenses"/>
    <s v="DISC "/>
    <s v=""/>
    <s v="403041"/>
    <s v="01"/>
    <s v="FF"/>
    <s v="A"/>
    <n v="-183"/>
    <n v="-206"/>
    <n v="-206"/>
  </r>
  <r>
    <s v="2026"/>
    <x v="0"/>
    <x v="0"/>
    <x v="0"/>
    <x v="1"/>
    <x v="1"/>
    <x v="6"/>
    <x v="7"/>
    <x v="16"/>
    <x v="4"/>
    <x v="0"/>
    <s v="002"/>
    <s v="30"/>
    <s v="0928"/>
    <s v="Salaries and Expenses"/>
    <s v="DISC "/>
    <s v=""/>
    <s v="403041"/>
    <s v="01"/>
    <s v="FF"/>
    <s v="A"/>
    <n v="-1"/>
    <n v="0"/>
    <n v="0"/>
  </r>
  <r>
    <s v="2026"/>
    <x v="0"/>
    <x v="0"/>
    <x v="0"/>
    <x v="2"/>
    <x v="2"/>
    <x v="7"/>
    <x v="8"/>
    <x v="17"/>
    <x v="5"/>
    <x v="0"/>
    <s v="005"/>
    <s v="03"/>
    <s v="9913"/>
    <s v="Office of the Secretary"/>
    <s v="DISC "/>
    <s v=""/>
    <s v="403041"/>
    <s v="01"/>
    <s v="FF"/>
    <s v="A"/>
    <n v="-83"/>
    <n v="-50"/>
    <n v="-50"/>
  </r>
  <r>
    <s v="2026"/>
    <x v="0"/>
    <x v="0"/>
    <x v="0"/>
    <x v="2"/>
    <x v="2"/>
    <x v="8"/>
    <x v="9"/>
    <x v="18"/>
    <x v="5"/>
    <x v="0"/>
    <s v="005"/>
    <s v="04"/>
    <s v="4609"/>
    <s v="Working Capital Fund"/>
    <s v="DISC "/>
    <s v=""/>
    <s v="403041"/>
    <s v="01"/>
    <s v="FF"/>
    <s v="A"/>
    <n v="-1465"/>
    <n v="-1309"/>
    <n v="-1346"/>
  </r>
  <r>
    <s v="2026"/>
    <x v="0"/>
    <x v="0"/>
    <x v="0"/>
    <x v="2"/>
    <x v="2"/>
    <x v="8"/>
    <x v="9"/>
    <x v="19"/>
    <x v="5"/>
    <x v="0"/>
    <s v="005"/>
    <s v="04"/>
    <s v="9914"/>
    <s v="Executive Operations"/>
    <s v="DISC "/>
    <s v=""/>
    <s v="403041"/>
    <s v="01"/>
    <s v="FF"/>
    <s v="A"/>
    <n v="-34"/>
    <n v="-29"/>
    <n v="-29"/>
  </r>
  <r>
    <s v="2026"/>
    <x v="0"/>
    <x v="0"/>
    <x v="0"/>
    <x v="2"/>
    <x v="2"/>
    <x v="9"/>
    <x v="10"/>
    <x v="20"/>
    <x v="5"/>
    <x v="0"/>
    <s v="005"/>
    <s v="19"/>
    <s v="0117"/>
    <s v="Agriculture Buildings and Facilities and Rental Payments"/>
    <s v="DISC "/>
    <s v=""/>
    <s v="403041"/>
    <s v="01"/>
    <s v="FF"/>
    <s v="A"/>
    <n v="-10"/>
    <n v="-8"/>
    <n v="-8"/>
  </r>
  <r>
    <s v="2026"/>
    <x v="0"/>
    <x v="0"/>
    <x v="0"/>
    <x v="2"/>
    <x v="2"/>
    <x v="10"/>
    <x v="11"/>
    <x v="21"/>
    <x v="5"/>
    <x v="0"/>
    <s v="005"/>
    <s v="08"/>
    <s v="0900"/>
    <s v="Office of Inspector General"/>
    <s v="DISC "/>
    <s v=""/>
    <s v="403041"/>
    <s v="01"/>
    <s v="FF"/>
    <s v="A"/>
    <n v="-5"/>
    <n v="-5"/>
    <n v="0"/>
  </r>
  <r>
    <s v="2026"/>
    <x v="0"/>
    <x v="0"/>
    <x v="0"/>
    <x v="2"/>
    <x v="2"/>
    <x v="11"/>
    <x v="12"/>
    <x v="22"/>
    <x v="5"/>
    <x v="0"/>
    <s v="005"/>
    <s v="13"/>
    <s v="1701"/>
    <s v="Economic Research Service"/>
    <s v="DISC "/>
    <s v=""/>
    <s v="403041"/>
    <s v="01"/>
    <s v="FF"/>
    <s v="A"/>
    <n v="-6"/>
    <n v="-2"/>
    <n v="-2"/>
  </r>
  <r>
    <s v="2026"/>
    <x v="0"/>
    <x v="0"/>
    <x v="0"/>
    <x v="2"/>
    <x v="2"/>
    <x v="12"/>
    <x v="13"/>
    <x v="23"/>
    <x v="5"/>
    <x v="0"/>
    <s v="005"/>
    <s v="15"/>
    <s v="1801"/>
    <s v="National Agricultural Statistics Service"/>
    <s v="DISC "/>
    <s v=""/>
    <s v="403041"/>
    <s v="01"/>
    <s v="FF"/>
    <s v="A"/>
    <n v="-37"/>
    <n v="-23"/>
    <n v="-27"/>
  </r>
  <r>
    <s v="2026"/>
    <x v="0"/>
    <x v="0"/>
    <x v="0"/>
    <x v="2"/>
    <x v="2"/>
    <x v="13"/>
    <x v="14"/>
    <x v="24"/>
    <x v="5"/>
    <x v="0"/>
    <s v="005"/>
    <s v="18"/>
    <s v="1400"/>
    <s v="Salaries and Expenses"/>
    <s v="DISC "/>
    <s v=""/>
    <s v="403041"/>
    <s v="01"/>
    <s v="FF"/>
    <s v="A"/>
    <n v="-120"/>
    <n v="-99"/>
    <n v="-94"/>
  </r>
  <r>
    <s v="2026"/>
    <x v="0"/>
    <x v="0"/>
    <x v="0"/>
    <x v="2"/>
    <x v="2"/>
    <x v="14"/>
    <x v="15"/>
    <x v="25"/>
    <x v="5"/>
    <x v="0"/>
    <s v="005"/>
    <s v="20"/>
    <s v="0502"/>
    <s v="Extension Activities"/>
    <s v="DISC "/>
    <s v=""/>
    <s v="403041"/>
    <s v="01"/>
    <s v="FF"/>
    <s v="A"/>
    <n v="-22"/>
    <n v="-16"/>
    <n v="0"/>
  </r>
  <r>
    <s v="2026"/>
    <x v="0"/>
    <x v="0"/>
    <x v="0"/>
    <x v="2"/>
    <x v="2"/>
    <x v="14"/>
    <x v="15"/>
    <x v="26"/>
    <x v="5"/>
    <x v="0"/>
    <s v="005"/>
    <s v="20"/>
    <s v="0520"/>
    <s v="National Institute of Food and Agriculture"/>
    <s v="DISC "/>
    <s v=""/>
    <s v="403041"/>
    <s v="01"/>
    <s v="FF"/>
    <s v="A"/>
    <n v="0"/>
    <n v="0"/>
    <n v="-49"/>
  </r>
  <r>
    <s v="2026"/>
    <x v="0"/>
    <x v="0"/>
    <x v="0"/>
    <x v="2"/>
    <x v="2"/>
    <x v="14"/>
    <x v="15"/>
    <x v="27"/>
    <x v="5"/>
    <x v="0"/>
    <s v="005"/>
    <s v="20"/>
    <s v="1500"/>
    <s v="Research and Education Activities"/>
    <s v="DISC "/>
    <s v=""/>
    <s v="403041"/>
    <s v="01"/>
    <s v="FF"/>
    <s v="A"/>
    <n v="-14"/>
    <n v="-3"/>
    <n v="0"/>
  </r>
  <r>
    <s v="2026"/>
    <x v="0"/>
    <x v="0"/>
    <x v="0"/>
    <x v="2"/>
    <x v="2"/>
    <x v="15"/>
    <x v="16"/>
    <x v="28"/>
    <x v="5"/>
    <x v="0"/>
    <s v="005"/>
    <s v="32"/>
    <s v="1600"/>
    <s v="Salaries and Expenses"/>
    <s v="DISC "/>
    <s v=""/>
    <s v="403041"/>
    <s v="01"/>
    <s v="FF"/>
    <s v="A"/>
    <n v="-108"/>
    <n v="-105"/>
    <n v="-105"/>
  </r>
  <r>
    <s v="2026"/>
    <x v="0"/>
    <x v="0"/>
    <x v="0"/>
    <x v="2"/>
    <x v="2"/>
    <x v="16"/>
    <x v="17"/>
    <x v="29"/>
    <x v="6"/>
    <x v="0"/>
    <s v="005"/>
    <s v="35"/>
    <s v="3700"/>
    <s v="Salaries and Expenses"/>
    <s v="DISC "/>
    <s v=""/>
    <s v="403041"/>
    <s v="01"/>
    <s v="FF"/>
    <s v="A"/>
    <n v="-21"/>
    <n v="-1"/>
    <n v="0"/>
  </r>
  <r>
    <s v="2026"/>
    <x v="0"/>
    <x v="0"/>
    <x v="0"/>
    <x v="2"/>
    <x v="2"/>
    <x v="17"/>
    <x v="18"/>
    <x v="30"/>
    <x v="5"/>
    <x v="0"/>
    <s v="005"/>
    <s v="45"/>
    <s v="2500"/>
    <s v="Marketing Services"/>
    <s v="DISC "/>
    <s v=""/>
    <s v="403041"/>
    <s v="01"/>
    <s v="FF"/>
    <s v="A"/>
    <n v="-89"/>
    <n v="-69"/>
    <n v="-69"/>
  </r>
  <r>
    <s v="2026"/>
    <x v="0"/>
    <x v="0"/>
    <x v="0"/>
    <x v="2"/>
    <x v="2"/>
    <x v="17"/>
    <x v="18"/>
    <x v="30"/>
    <x v="5"/>
    <x v="1"/>
    <s v="005"/>
    <s v="45"/>
    <s v="2500"/>
    <s v="Marketing Services"/>
    <s v="DISC "/>
    <s v=""/>
    <s v="403141"/>
    <s v="01"/>
    <s v="INT"/>
    <s v="A"/>
    <n v="-1"/>
    <n v="0"/>
    <n v="0"/>
  </r>
  <r>
    <s v="2026"/>
    <x v="0"/>
    <x v="0"/>
    <x v="0"/>
    <x v="2"/>
    <x v="2"/>
    <x v="18"/>
    <x v="19"/>
    <x v="31"/>
    <x v="7"/>
    <x v="0"/>
    <s v="005"/>
    <s v="25"/>
    <s v="0180"/>
    <s v="Farm Production and Conservation Business Center"/>
    <s v="DISC "/>
    <s v=""/>
    <s v="403041"/>
    <s v="01"/>
    <s v="FF"/>
    <s v="A"/>
    <n v="-19"/>
    <n v="-2"/>
    <n v="0"/>
  </r>
  <r>
    <s v="2026"/>
    <x v="0"/>
    <x v="0"/>
    <x v="0"/>
    <x v="2"/>
    <x v="2"/>
    <x v="19"/>
    <x v="20"/>
    <x v="32"/>
    <x v="7"/>
    <x v="0"/>
    <s v="005"/>
    <s v="49"/>
    <s v="0600"/>
    <s v="Salaries and Expenses"/>
    <s v="DISC "/>
    <s v=""/>
    <s v="403041"/>
    <s v="01"/>
    <s v="FF"/>
    <s v="A"/>
    <n v="-318"/>
    <n v="-306"/>
    <n v="-236"/>
  </r>
  <r>
    <s v="2026"/>
    <x v="0"/>
    <x v="0"/>
    <x v="0"/>
    <x v="2"/>
    <x v="2"/>
    <x v="20"/>
    <x v="21"/>
    <x v="33"/>
    <x v="8"/>
    <x v="0"/>
    <s v="005"/>
    <s v="53"/>
    <s v="1000"/>
    <s v="Private Lands Conservation Operations"/>
    <s v="DISC "/>
    <s v=""/>
    <s v="403041"/>
    <s v="01"/>
    <s v="FF"/>
    <s v="A"/>
    <n v="-12"/>
    <n v="-11"/>
    <n v="-11"/>
  </r>
  <r>
    <s v="2026"/>
    <x v="0"/>
    <x v="0"/>
    <x v="0"/>
    <x v="2"/>
    <x v="2"/>
    <x v="20"/>
    <x v="21"/>
    <x v="33"/>
    <x v="8"/>
    <x v="0"/>
    <s v="005"/>
    <s v="53"/>
    <s v="1000"/>
    <s v="Private Lands Conservation Operations"/>
    <s v="DISC "/>
    <s v=""/>
    <s v="403041"/>
    <s v="02"/>
    <s v="FF"/>
    <s v="A"/>
    <n v="-4"/>
    <n v="-5"/>
    <n v="-5"/>
  </r>
  <r>
    <s v="2026"/>
    <x v="0"/>
    <x v="0"/>
    <x v="0"/>
    <x v="2"/>
    <x v="2"/>
    <x v="20"/>
    <x v="21"/>
    <x v="34"/>
    <x v="9"/>
    <x v="0"/>
    <s v="005"/>
    <s v="53"/>
    <s v="1072"/>
    <s v="Watershed and Flood Prevention Operations"/>
    <s v="DISC "/>
    <s v=""/>
    <s v="403041"/>
    <s v="01"/>
    <s v="FF"/>
    <s v="A"/>
    <n v="-13"/>
    <n v="-11"/>
    <n v="-11"/>
  </r>
  <r>
    <s v="2026"/>
    <x v="0"/>
    <x v="0"/>
    <x v="0"/>
    <x v="2"/>
    <x v="2"/>
    <x v="21"/>
    <x v="22"/>
    <x v="35"/>
    <x v="10"/>
    <x v="0"/>
    <s v="005"/>
    <s v="55"/>
    <s v="0403"/>
    <s v="Salaries and Expenses"/>
    <s v="DISC "/>
    <s v=""/>
    <s v="403041"/>
    <s v="01"/>
    <s v="FF"/>
    <s v="A"/>
    <n v="-513"/>
    <n v="-500"/>
    <n v="-487"/>
  </r>
  <r>
    <s v="2026"/>
    <x v="0"/>
    <x v="0"/>
    <x v="0"/>
    <x v="2"/>
    <x v="2"/>
    <x v="22"/>
    <x v="23"/>
    <x v="36"/>
    <x v="10"/>
    <x v="0"/>
    <s v="005"/>
    <s v="63"/>
    <s v="1951"/>
    <s v="Rural Community Facilities Program Account"/>
    <s v="DISC "/>
    <s v=""/>
    <s v="403041"/>
    <s v="01"/>
    <s v="FF"/>
    <s v="A"/>
    <n v="-505"/>
    <n v="0"/>
    <n v="0"/>
  </r>
  <r>
    <s v="2026"/>
    <x v="0"/>
    <x v="0"/>
    <x v="0"/>
    <x v="2"/>
    <x v="2"/>
    <x v="23"/>
    <x v="24"/>
    <x v="37"/>
    <x v="11"/>
    <x v="0"/>
    <s v="005"/>
    <s v="68"/>
    <s v="2278"/>
    <s v="Food for Peace Title II Grants"/>
    <s v="DISC "/>
    <s v=""/>
    <s v="403041"/>
    <s v="01"/>
    <s v="FF"/>
    <s v="A"/>
    <n v="-625"/>
    <n v="-68"/>
    <n v="0"/>
  </r>
  <r>
    <s v="2026"/>
    <x v="0"/>
    <x v="0"/>
    <x v="0"/>
    <x v="2"/>
    <x v="2"/>
    <x v="23"/>
    <x v="24"/>
    <x v="38"/>
    <x v="5"/>
    <x v="0"/>
    <s v="005"/>
    <s v="68"/>
    <s v="2900"/>
    <s v="Salaries and Expenses"/>
    <s v="DISC "/>
    <s v=""/>
    <s v="403041"/>
    <s v="01"/>
    <s v="FF"/>
    <s v="A"/>
    <n v="-63"/>
    <n v="-39"/>
    <n v="-39"/>
  </r>
  <r>
    <s v="2026"/>
    <x v="0"/>
    <x v="0"/>
    <x v="0"/>
    <x v="2"/>
    <x v="2"/>
    <x v="24"/>
    <x v="25"/>
    <x v="39"/>
    <x v="12"/>
    <x v="0"/>
    <s v="005"/>
    <s v="84"/>
    <s v="3508"/>
    <s v="Nutrition Programs Administration"/>
    <s v="DISC "/>
    <s v=""/>
    <s v="403041"/>
    <s v="01"/>
    <s v="FF"/>
    <s v="A"/>
    <n v="-1"/>
    <n v="0"/>
    <n v="0"/>
  </r>
  <r>
    <s v="2026"/>
    <x v="0"/>
    <x v="0"/>
    <x v="0"/>
    <x v="2"/>
    <x v="2"/>
    <x v="25"/>
    <x v="26"/>
    <x v="40"/>
    <x v="8"/>
    <x v="0"/>
    <s v="005"/>
    <s v="96"/>
    <s v="1103"/>
    <s v="Capital Improvement and Maintenance"/>
    <s v="DISC "/>
    <s v=""/>
    <s v="403041"/>
    <s v="01"/>
    <s v="FF"/>
    <s v="A"/>
    <n v="-3"/>
    <n v="-1"/>
    <n v="0"/>
  </r>
  <r>
    <s v="2026"/>
    <x v="0"/>
    <x v="0"/>
    <x v="0"/>
    <x v="2"/>
    <x v="2"/>
    <x v="25"/>
    <x v="26"/>
    <x v="41"/>
    <x v="8"/>
    <x v="0"/>
    <s v="005"/>
    <s v="96"/>
    <s v="1104"/>
    <s v="Forest and Rangeland Research"/>
    <s v="DISC "/>
    <s v=""/>
    <s v="403041"/>
    <s v="01"/>
    <s v="FF"/>
    <s v="A"/>
    <n v="-21"/>
    <n v="-22"/>
    <n v="0"/>
  </r>
  <r>
    <s v="2026"/>
    <x v="0"/>
    <x v="0"/>
    <x v="0"/>
    <x v="2"/>
    <x v="2"/>
    <x v="25"/>
    <x v="26"/>
    <x v="42"/>
    <x v="8"/>
    <x v="0"/>
    <s v="005"/>
    <s v="96"/>
    <s v="1105"/>
    <s v="State, Private and Tribal Forestry"/>
    <s v="DISC "/>
    <s v=""/>
    <s v="403041"/>
    <s v="01"/>
    <s v="FF"/>
    <s v="A"/>
    <n v="-123"/>
    <n v="-25"/>
    <n v="0"/>
  </r>
  <r>
    <s v="2026"/>
    <x v="0"/>
    <x v="0"/>
    <x v="0"/>
    <x v="2"/>
    <x v="2"/>
    <x v="25"/>
    <x v="26"/>
    <x v="43"/>
    <x v="8"/>
    <x v="0"/>
    <s v="005"/>
    <s v="96"/>
    <s v="1106"/>
    <s v="National Forest System"/>
    <s v="DISC "/>
    <s v=""/>
    <s v="403041"/>
    <s v="01"/>
    <s v="FF"/>
    <s v="A"/>
    <n v="-43"/>
    <n v="-13"/>
    <n v="0"/>
  </r>
  <r>
    <s v="2026"/>
    <x v="0"/>
    <x v="0"/>
    <x v="0"/>
    <x v="2"/>
    <x v="2"/>
    <x v="25"/>
    <x v="26"/>
    <x v="44"/>
    <x v="8"/>
    <x v="0"/>
    <s v="005"/>
    <s v="96"/>
    <s v="1115"/>
    <s v="Wildland Fire Management"/>
    <s v="DISC "/>
    <s v=""/>
    <s v="403041"/>
    <s v="01"/>
    <s v="FF"/>
    <s v="A"/>
    <n v="-6"/>
    <n v="0"/>
    <n v="0"/>
  </r>
  <r>
    <s v="2026"/>
    <x v="0"/>
    <x v="0"/>
    <x v="0"/>
    <x v="2"/>
    <x v="2"/>
    <x v="25"/>
    <x v="26"/>
    <x v="45"/>
    <x v="8"/>
    <x v="0"/>
    <s v="005"/>
    <s v="96"/>
    <s v="1122"/>
    <s v="Forest Service Operations"/>
    <s v="DISC "/>
    <s v=""/>
    <s v="403041"/>
    <s v="01"/>
    <s v="FF"/>
    <s v="A"/>
    <n v="-2"/>
    <n v="-1"/>
    <n v="0"/>
  </r>
  <r>
    <s v="2026"/>
    <x v="0"/>
    <x v="0"/>
    <x v="0"/>
    <x v="2"/>
    <x v="2"/>
    <x v="25"/>
    <x v="26"/>
    <x v="46"/>
    <x v="8"/>
    <x v="0"/>
    <s v="005"/>
    <s v="96"/>
    <s v="4605"/>
    <s v="Working Capital Fund"/>
    <s v="DISC "/>
    <s v=""/>
    <s v="403041"/>
    <s v="01"/>
    <s v="FF"/>
    <s v="A"/>
    <n v="-125"/>
    <n v="-40"/>
    <n v="-40"/>
  </r>
  <r>
    <s v="2026"/>
    <x v="0"/>
    <x v="0"/>
    <x v="0"/>
    <x v="3"/>
    <x v="3"/>
    <x v="26"/>
    <x v="27"/>
    <x v="47"/>
    <x v="2"/>
    <x v="0"/>
    <s v="006"/>
    <s v="05"/>
    <s v="0120"/>
    <s v="Salaries and Expenses"/>
    <s v="DISC "/>
    <s v=""/>
    <s v="403041"/>
    <s v="01"/>
    <s v="FF"/>
    <s v="A"/>
    <n v="-129"/>
    <n v="-183"/>
    <n v="-183"/>
  </r>
  <r>
    <s v="2026"/>
    <x v="0"/>
    <x v="0"/>
    <x v="0"/>
    <x v="3"/>
    <x v="3"/>
    <x v="26"/>
    <x v="27"/>
    <x v="48"/>
    <x v="2"/>
    <x v="0"/>
    <s v="006"/>
    <s v="05"/>
    <s v="0126"/>
    <s v="Office of the Inspector General"/>
    <s v="DISC "/>
    <s v=""/>
    <s v="403041"/>
    <s v="01"/>
    <s v="FF"/>
    <s v="A"/>
    <n v="-2"/>
    <n v="-3"/>
    <n v="-3"/>
  </r>
  <r>
    <s v="2026"/>
    <x v="0"/>
    <x v="0"/>
    <x v="0"/>
    <x v="3"/>
    <x v="3"/>
    <x v="26"/>
    <x v="27"/>
    <x v="49"/>
    <x v="2"/>
    <x v="0"/>
    <s v="006"/>
    <s v="05"/>
    <s v="4511"/>
    <s v="Working Capital Fund"/>
    <s v="DISC "/>
    <s v=""/>
    <s v="403041"/>
    <s v="01"/>
    <s v="FF"/>
    <s v="A"/>
    <n v="-303"/>
    <n v="-291"/>
    <n v="-262"/>
  </r>
  <r>
    <s v="2026"/>
    <x v="0"/>
    <x v="0"/>
    <x v="0"/>
    <x v="3"/>
    <x v="3"/>
    <x v="7"/>
    <x v="28"/>
    <x v="50"/>
    <x v="10"/>
    <x v="0"/>
    <s v="006"/>
    <s v="06"/>
    <s v="0125"/>
    <s v="Salaries and Expenses"/>
    <s v="DISC "/>
    <s v=""/>
    <s v="403041"/>
    <s v="01"/>
    <s v="FF"/>
    <s v="A"/>
    <n v="-1"/>
    <n v="0"/>
    <n v="0"/>
  </r>
  <r>
    <s v="2026"/>
    <x v="0"/>
    <x v="0"/>
    <x v="0"/>
    <x v="3"/>
    <x v="3"/>
    <x v="7"/>
    <x v="28"/>
    <x v="50"/>
    <x v="10"/>
    <x v="0"/>
    <s v="006"/>
    <s v="06"/>
    <s v="0125"/>
    <s v="Salaries and Expenses"/>
    <s v="DISC "/>
    <s v=""/>
    <s v="403041"/>
    <s v="02"/>
    <s v="FF"/>
    <s v="A"/>
    <n v="0"/>
    <n v="-4"/>
    <n v="-4"/>
  </r>
  <r>
    <s v="2026"/>
    <x v="0"/>
    <x v="0"/>
    <x v="0"/>
    <x v="3"/>
    <x v="3"/>
    <x v="7"/>
    <x v="28"/>
    <x v="51"/>
    <x v="10"/>
    <x v="0"/>
    <s v="006"/>
    <s v="06"/>
    <s v="2050"/>
    <s v="Economic Development Assistance Programs"/>
    <s v="DISC "/>
    <s v=""/>
    <s v="403041"/>
    <s v="01"/>
    <s v="FF"/>
    <s v="A"/>
    <n v="-1"/>
    <n v="0"/>
    <n v="0"/>
  </r>
  <r>
    <s v="2026"/>
    <x v="0"/>
    <x v="0"/>
    <x v="0"/>
    <x v="3"/>
    <x v="3"/>
    <x v="8"/>
    <x v="29"/>
    <x v="52"/>
    <x v="2"/>
    <x v="0"/>
    <s v="006"/>
    <s v="07"/>
    <s v="0401"/>
    <s v="Current Surveys and Programs"/>
    <s v="DISC "/>
    <s v=""/>
    <s v="403041"/>
    <s v="01"/>
    <s v="FF"/>
    <s v="A"/>
    <n v="-10"/>
    <n v="0"/>
    <n v="0"/>
  </r>
  <r>
    <s v="2026"/>
    <x v="0"/>
    <x v="0"/>
    <x v="0"/>
    <x v="3"/>
    <x v="3"/>
    <x v="8"/>
    <x v="29"/>
    <x v="53"/>
    <x v="2"/>
    <x v="0"/>
    <s v="006"/>
    <s v="07"/>
    <s v="0450"/>
    <s v="Periodic Censuses and Programs"/>
    <s v="DISC "/>
    <s v=""/>
    <s v="403041"/>
    <s v="01"/>
    <s v="FF"/>
    <s v="A"/>
    <n v="-1"/>
    <n v="0"/>
    <n v="0"/>
  </r>
  <r>
    <s v="2026"/>
    <x v="0"/>
    <x v="0"/>
    <x v="0"/>
    <x v="3"/>
    <x v="3"/>
    <x v="8"/>
    <x v="29"/>
    <x v="54"/>
    <x v="2"/>
    <x v="0"/>
    <s v="006"/>
    <s v="07"/>
    <s v="4512"/>
    <s v="Census Working Capital Fund"/>
    <s v="DISC "/>
    <s v=""/>
    <s v="403041"/>
    <s v="01"/>
    <s v="FF"/>
    <s v="A"/>
    <n v="-974"/>
    <n v="-946"/>
    <n v="-1015"/>
  </r>
  <r>
    <s v="2026"/>
    <x v="0"/>
    <x v="0"/>
    <x v="0"/>
    <x v="3"/>
    <x v="3"/>
    <x v="27"/>
    <x v="30"/>
    <x v="55"/>
    <x v="2"/>
    <x v="0"/>
    <s v="006"/>
    <s v="08"/>
    <s v="1500"/>
    <s v="Salaries and Expenses"/>
    <s v="DISC "/>
    <s v=""/>
    <s v="403041"/>
    <s v="01"/>
    <s v="FF"/>
    <s v="A"/>
    <n v="-3"/>
    <n v="-3"/>
    <n v="-3"/>
  </r>
  <r>
    <s v="2026"/>
    <x v="0"/>
    <x v="0"/>
    <x v="0"/>
    <x v="3"/>
    <x v="3"/>
    <x v="28"/>
    <x v="31"/>
    <x v="56"/>
    <x v="2"/>
    <x v="0"/>
    <s v="006"/>
    <s v="11"/>
    <s v="0800"/>
    <s v="Salaries and Expenses"/>
    <s v="DISC "/>
    <s v=""/>
    <s v="403041"/>
    <s v="01"/>
    <s v="FF"/>
    <s v="A"/>
    <n v="0"/>
    <n v="0"/>
    <n v="-109"/>
  </r>
  <r>
    <s v="2026"/>
    <x v="0"/>
    <x v="0"/>
    <x v="0"/>
    <x v="3"/>
    <x v="3"/>
    <x v="29"/>
    <x v="32"/>
    <x v="57"/>
    <x v="2"/>
    <x v="0"/>
    <s v="006"/>
    <s v="25"/>
    <s v="1250"/>
    <s v="Operations and Administration"/>
    <s v="DISC "/>
    <s v=""/>
    <s v="403041"/>
    <s v="01"/>
    <s v="FF"/>
    <s v="A"/>
    <n v="-26"/>
    <n v="-35"/>
    <n v="-35"/>
  </r>
  <r>
    <s v="2026"/>
    <x v="0"/>
    <x v="0"/>
    <x v="0"/>
    <x v="3"/>
    <x v="3"/>
    <x v="30"/>
    <x v="33"/>
    <x v="58"/>
    <x v="2"/>
    <x v="0"/>
    <s v="006"/>
    <s v="30"/>
    <s v="0300"/>
    <s v="Operations and Administration"/>
    <s v="DISC "/>
    <s v=""/>
    <s v="403041"/>
    <s v="01"/>
    <s v="FF"/>
    <s v="A"/>
    <n v="-1"/>
    <n v="-1"/>
    <n v="-1"/>
  </r>
  <r>
    <s v="2026"/>
    <x v="0"/>
    <x v="0"/>
    <x v="0"/>
    <x v="3"/>
    <x v="3"/>
    <x v="31"/>
    <x v="34"/>
    <x v="59"/>
    <x v="13"/>
    <x v="0"/>
    <s v="006"/>
    <s v="48"/>
    <s v="1450"/>
    <s v="Operations, Research, and Facilities"/>
    <s v="DISC "/>
    <s v=""/>
    <s v="403041"/>
    <s v="01"/>
    <s v="FF"/>
    <s v="A"/>
    <n v="-80"/>
    <n v="-381"/>
    <n v="-218"/>
  </r>
  <r>
    <s v="2026"/>
    <x v="0"/>
    <x v="0"/>
    <x v="0"/>
    <x v="3"/>
    <x v="3"/>
    <x v="32"/>
    <x v="35"/>
    <x v="60"/>
    <x v="2"/>
    <x v="0"/>
    <s v="006"/>
    <s v="51"/>
    <s v="1006"/>
    <s v="Salaries and Expenses"/>
    <s v="DISC "/>
    <s v=""/>
    <s v="403041"/>
    <s v="01"/>
    <s v="FF"/>
    <s v="A"/>
    <n v="-10"/>
    <n v="-11"/>
    <n v="-11"/>
  </r>
  <r>
    <s v="2026"/>
    <x v="0"/>
    <x v="0"/>
    <x v="0"/>
    <x v="3"/>
    <x v="3"/>
    <x v="33"/>
    <x v="36"/>
    <x v="61"/>
    <x v="2"/>
    <x v="0"/>
    <s v="006"/>
    <s v="54"/>
    <s v="4295"/>
    <s v="NTIS Revolving Fund"/>
    <s v="DISC "/>
    <s v=""/>
    <s v="403041"/>
    <s v="01"/>
    <s v="FF"/>
    <s v="A"/>
    <n v="-67"/>
    <n v="-95"/>
    <n v="-95"/>
  </r>
  <r>
    <s v="2026"/>
    <x v="0"/>
    <x v="0"/>
    <x v="0"/>
    <x v="3"/>
    <x v="3"/>
    <x v="21"/>
    <x v="37"/>
    <x v="62"/>
    <x v="2"/>
    <x v="0"/>
    <s v="006"/>
    <s v="55"/>
    <s v="4650"/>
    <s v="Working Capital Fund"/>
    <s v="DISC "/>
    <s v=""/>
    <s v="403041"/>
    <s v="01"/>
    <s v="FF"/>
    <s v="A"/>
    <n v="-121"/>
    <n v="-102"/>
    <n v="-101"/>
  </r>
  <r>
    <s v="2026"/>
    <x v="0"/>
    <x v="0"/>
    <x v="0"/>
    <x v="3"/>
    <x v="3"/>
    <x v="22"/>
    <x v="38"/>
    <x v="63"/>
    <x v="2"/>
    <x v="0"/>
    <s v="006"/>
    <s v="60"/>
    <s v="0550"/>
    <s v="Salaries and Expenses"/>
    <s v="DISC "/>
    <s v=""/>
    <s v="403041"/>
    <s v="01"/>
    <s v="FF"/>
    <s v="A"/>
    <n v="-51"/>
    <n v="-63"/>
    <n v="-63"/>
  </r>
  <r>
    <s v="2026"/>
    <x v="0"/>
    <x v="0"/>
    <x v="0"/>
    <x v="4"/>
    <x v="4"/>
    <x v="27"/>
    <x v="39"/>
    <x v="64"/>
    <x v="14"/>
    <x v="0"/>
    <s v="007"/>
    <s v="05"/>
    <s v="1105"/>
    <s v="Military Personnel, Marine Corps"/>
    <s v="DISC "/>
    <s v=""/>
    <s v="403041"/>
    <s v="01"/>
    <s v="FF"/>
    <s v="A"/>
    <n v="-18"/>
    <n v="-25"/>
    <n v="-26"/>
  </r>
  <r>
    <s v="2026"/>
    <x v="0"/>
    <x v="0"/>
    <x v="0"/>
    <x v="4"/>
    <x v="4"/>
    <x v="27"/>
    <x v="39"/>
    <x v="65"/>
    <x v="14"/>
    <x v="0"/>
    <s v="007"/>
    <s v="05"/>
    <s v="1108"/>
    <s v="Reserve Personnel, Marine Corps"/>
    <s v="DISC "/>
    <s v=""/>
    <s v="403041"/>
    <s v="01"/>
    <s v="FF"/>
    <s v="A"/>
    <n v="-9"/>
    <n v="-16"/>
    <n v="-13"/>
  </r>
  <r>
    <s v="2026"/>
    <x v="0"/>
    <x v="0"/>
    <x v="0"/>
    <x v="4"/>
    <x v="4"/>
    <x v="27"/>
    <x v="39"/>
    <x v="66"/>
    <x v="14"/>
    <x v="0"/>
    <s v="007"/>
    <s v="05"/>
    <s v="1405"/>
    <s v="Reserve Personnel, Navy"/>
    <s v="DISC "/>
    <s v=""/>
    <s v="403041"/>
    <s v="01"/>
    <s v="FF"/>
    <s v="A"/>
    <n v="-12"/>
    <n v="-41"/>
    <n v="-42"/>
  </r>
  <r>
    <s v="2026"/>
    <x v="0"/>
    <x v="0"/>
    <x v="0"/>
    <x v="4"/>
    <x v="4"/>
    <x v="27"/>
    <x v="39"/>
    <x v="67"/>
    <x v="14"/>
    <x v="0"/>
    <s v="007"/>
    <s v="05"/>
    <s v="1453"/>
    <s v="Military Personnel, Navy"/>
    <s v="DISC "/>
    <s v=""/>
    <s v="403041"/>
    <s v="01"/>
    <s v="FF"/>
    <s v="A"/>
    <n v="-268"/>
    <n v="-471"/>
    <n v="-477"/>
  </r>
  <r>
    <s v="2026"/>
    <x v="0"/>
    <x v="0"/>
    <x v="0"/>
    <x v="4"/>
    <x v="4"/>
    <x v="27"/>
    <x v="39"/>
    <x v="68"/>
    <x v="14"/>
    <x v="0"/>
    <s v="007"/>
    <s v="05"/>
    <s v="2010"/>
    <s v="Military Personnel, Army"/>
    <s v="DISC "/>
    <s v=""/>
    <s v="403041"/>
    <s v="01"/>
    <s v="FF"/>
    <s v="A"/>
    <n v="-191"/>
    <n v="-638"/>
    <n v="-344"/>
  </r>
  <r>
    <s v="2026"/>
    <x v="0"/>
    <x v="0"/>
    <x v="0"/>
    <x v="4"/>
    <x v="4"/>
    <x v="27"/>
    <x v="39"/>
    <x v="69"/>
    <x v="14"/>
    <x v="0"/>
    <s v="007"/>
    <s v="05"/>
    <s v="2060"/>
    <s v="National Guard Personnel, Army"/>
    <s v="DISC "/>
    <s v=""/>
    <s v="403041"/>
    <s v="01"/>
    <s v="FF"/>
    <s v="A"/>
    <n v="-28"/>
    <n v="-49"/>
    <n v="-55"/>
  </r>
  <r>
    <s v="2026"/>
    <x v="0"/>
    <x v="0"/>
    <x v="0"/>
    <x v="4"/>
    <x v="4"/>
    <x v="27"/>
    <x v="39"/>
    <x v="70"/>
    <x v="14"/>
    <x v="0"/>
    <s v="007"/>
    <s v="05"/>
    <s v="2070"/>
    <s v="Reserve Personnel, Army"/>
    <s v="DISC "/>
    <s v=""/>
    <s v="403041"/>
    <s v="01"/>
    <s v="FF"/>
    <s v="A"/>
    <n v="-39"/>
    <n v="-43"/>
    <n v="-51"/>
  </r>
  <r>
    <s v="2026"/>
    <x v="0"/>
    <x v="0"/>
    <x v="0"/>
    <x v="4"/>
    <x v="4"/>
    <x v="27"/>
    <x v="39"/>
    <x v="71"/>
    <x v="14"/>
    <x v="0"/>
    <s v="007"/>
    <s v="05"/>
    <s v="3500"/>
    <s v="Military Personnel, Air Force"/>
    <s v="DISC "/>
    <s v=""/>
    <s v="403041"/>
    <s v="01"/>
    <s v="FF"/>
    <s v="A"/>
    <n v="-303"/>
    <n v="-502"/>
    <n v="-515"/>
  </r>
  <r>
    <s v="2026"/>
    <x v="0"/>
    <x v="0"/>
    <x v="0"/>
    <x v="4"/>
    <x v="4"/>
    <x v="27"/>
    <x v="39"/>
    <x v="72"/>
    <x v="14"/>
    <x v="0"/>
    <s v="007"/>
    <s v="05"/>
    <s v="3700"/>
    <s v="Reserve Personnel, Air Force"/>
    <s v="DISC "/>
    <s v=""/>
    <s v="403041"/>
    <s v="01"/>
    <s v="FF"/>
    <s v="A"/>
    <n v="-32"/>
    <n v="-22"/>
    <n v="-13"/>
  </r>
  <r>
    <s v="2026"/>
    <x v="0"/>
    <x v="0"/>
    <x v="0"/>
    <x v="4"/>
    <x v="4"/>
    <x v="27"/>
    <x v="39"/>
    <x v="73"/>
    <x v="14"/>
    <x v="0"/>
    <s v="007"/>
    <s v="05"/>
    <s v="3850"/>
    <s v="National Guard Personnel, Air Force"/>
    <s v="DISC "/>
    <s v=""/>
    <s v="403041"/>
    <s v="01"/>
    <s v="FF"/>
    <s v="A"/>
    <n v="-53"/>
    <n v="-74"/>
    <n v="-78"/>
  </r>
  <r>
    <s v="2026"/>
    <x v="0"/>
    <x v="0"/>
    <x v="0"/>
    <x v="4"/>
    <x v="4"/>
    <x v="31"/>
    <x v="40"/>
    <x v="74"/>
    <x v="14"/>
    <x v="0"/>
    <s v="007"/>
    <s v="10"/>
    <s v="0100"/>
    <s v="Operation and Maintenance, Defense-wide"/>
    <s v="DISC "/>
    <s v=""/>
    <s v="403041"/>
    <s v="01"/>
    <s v="FF"/>
    <s v="A"/>
    <n v="-1943"/>
    <n v="-3264"/>
    <n v="-3332"/>
  </r>
  <r>
    <s v="2026"/>
    <x v="0"/>
    <x v="0"/>
    <x v="0"/>
    <x v="4"/>
    <x v="4"/>
    <x v="31"/>
    <x v="40"/>
    <x v="75"/>
    <x v="14"/>
    <x v="0"/>
    <s v="007"/>
    <s v="10"/>
    <s v="0107"/>
    <s v="Office of the Inspector General"/>
    <s v="DISC "/>
    <s v=""/>
    <s v="403041"/>
    <s v="01"/>
    <s v="FF"/>
    <s v="A"/>
    <n v="-3"/>
    <n v="-10"/>
    <n v="-10"/>
  </r>
  <r>
    <s v="2026"/>
    <x v="0"/>
    <x v="0"/>
    <x v="0"/>
    <x v="4"/>
    <x v="4"/>
    <x v="31"/>
    <x v="40"/>
    <x v="76"/>
    <x v="14"/>
    <x v="0"/>
    <s v="007"/>
    <s v="10"/>
    <s v="0111"/>
    <s v="Department of Defense Acquisition Workforce Development Account"/>
    <s v="DISC "/>
    <s v=""/>
    <s v="403041"/>
    <s v="01"/>
    <s v="FF"/>
    <s v="A"/>
    <n v="-2"/>
    <n v="0"/>
    <n v="0"/>
  </r>
  <r>
    <s v="2026"/>
    <x v="0"/>
    <x v="0"/>
    <x v="0"/>
    <x v="4"/>
    <x v="4"/>
    <x v="31"/>
    <x v="40"/>
    <x v="77"/>
    <x v="14"/>
    <x v="0"/>
    <s v="007"/>
    <s v="10"/>
    <s v="0130"/>
    <s v="Defense Health Program"/>
    <s v="DISC "/>
    <s v=""/>
    <s v="403041"/>
    <s v="01"/>
    <s v="FF"/>
    <s v="A"/>
    <n v="-2278"/>
    <n v="-5652"/>
    <n v="-86"/>
  </r>
  <r>
    <s v="2026"/>
    <x v="0"/>
    <x v="0"/>
    <x v="0"/>
    <x v="4"/>
    <x v="4"/>
    <x v="31"/>
    <x v="40"/>
    <x v="78"/>
    <x v="14"/>
    <x v="0"/>
    <s v="007"/>
    <s v="10"/>
    <s v="0134"/>
    <s v="Cooperative Threat Reduction Account"/>
    <s v="DISC "/>
    <s v=""/>
    <s v="403041"/>
    <s v="01"/>
    <s v="FF"/>
    <s v="A"/>
    <n v="-7"/>
    <n v="-38"/>
    <n v="-3"/>
  </r>
  <r>
    <s v="2026"/>
    <x v="0"/>
    <x v="0"/>
    <x v="0"/>
    <x v="4"/>
    <x v="4"/>
    <x v="31"/>
    <x v="40"/>
    <x v="79"/>
    <x v="14"/>
    <x v="0"/>
    <s v="007"/>
    <s v="10"/>
    <s v="0819"/>
    <s v="Overseas Humanitarian, Disaster, and Civic Aid"/>
    <s v="DISC "/>
    <s v=""/>
    <s v="403041"/>
    <s v="01"/>
    <s v="FF"/>
    <s v="A"/>
    <n v="-5"/>
    <n v="0"/>
    <n v="0"/>
  </r>
  <r>
    <s v="2026"/>
    <x v="0"/>
    <x v="0"/>
    <x v="0"/>
    <x v="4"/>
    <x v="4"/>
    <x v="31"/>
    <x v="40"/>
    <x v="80"/>
    <x v="14"/>
    <x v="0"/>
    <s v="007"/>
    <s v="10"/>
    <s v="1106"/>
    <s v="Operation and Maintenance, Marine Corps"/>
    <s v="DISC "/>
    <s v=""/>
    <s v="403041"/>
    <s v="01"/>
    <s v="FF"/>
    <s v="A"/>
    <n v="-222"/>
    <n v="-331"/>
    <n v="-337"/>
  </r>
  <r>
    <s v="2026"/>
    <x v="0"/>
    <x v="0"/>
    <x v="0"/>
    <x v="4"/>
    <x v="4"/>
    <x v="31"/>
    <x v="40"/>
    <x v="81"/>
    <x v="14"/>
    <x v="0"/>
    <s v="007"/>
    <s v="10"/>
    <s v="1107"/>
    <s v="Operation and Maintenance, Marine Corps Reserve"/>
    <s v="DISC "/>
    <s v=""/>
    <s v="403041"/>
    <s v="01"/>
    <s v="FF"/>
    <s v="A"/>
    <n v="0"/>
    <n v="-2"/>
    <n v="-2"/>
  </r>
  <r>
    <s v="2026"/>
    <x v="0"/>
    <x v="0"/>
    <x v="0"/>
    <x v="4"/>
    <x v="4"/>
    <x v="31"/>
    <x v="40"/>
    <x v="82"/>
    <x v="14"/>
    <x v="0"/>
    <s v="007"/>
    <s v="10"/>
    <s v="1804"/>
    <s v="Operation and Maintenance, Navy"/>
    <s v="DISC "/>
    <s v=""/>
    <s v="403041"/>
    <s v="01"/>
    <s v="FF"/>
    <s v="A"/>
    <n v="-5300"/>
    <n v="-6366"/>
    <n v="-6787"/>
  </r>
  <r>
    <s v="2026"/>
    <x v="0"/>
    <x v="0"/>
    <x v="0"/>
    <x v="4"/>
    <x v="4"/>
    <x v="31"/>
    <x v="40"/>
    <x v="83"/>
    <x v="14"/>
    <x v="0"/>
    <s v="007"/>
    <s v="10"/>
    <s v="1806"/>
    <s v="Operation and Maintenance, Navy Reserve"/>
    <s v="DISC "/>
    <s v=""/>
    <s v="403041"/>
    <s v="01"/>
    <s v="FF"/>
    <s v="A"/>
    <n v="-12"/>
    <n v="-19"/>
    <n v="-19"/>
  </r>
  <r>
    <s v="2026"/>
    <x v="0"/>
    <x v="0"/>
    <x v="0"/>
    <x v="4"/>
    <x v="4"/>
    <x v="31"/>
    <x v="40"/>
    <x v="84"/>
    <x v="14"/>
    <x v="0"/>
    <s v="007"/>
    <s v="10"/>
    <s v="2020"/>
    <s v="Operation and Maintenance, Army"/>
    <s v="DISC "/>
    <s v=""/>
    <s v="403041"/>
    <s v="01"/>
    <s v="FF"/>
    <s v="A"/>
    <n v="-8957"/>
    <n v="-14375"/>
    <n v="-14650"/>
  </r>
  <r>
    <s v="2026"/>
    <x v="0"/>
    <x v="0"/>
    <x v="0"/>
    <x v="4"/>
    <x v="4"/>
    <x v="31"/>
    <x v="40"/>
    <x v="85"/>
    <x v="14"/>
    <x v="0"/>
    <s v="007"/>
    <s v="10"/>
    <s v="2065"/>
    <s v="Operation and Maintenance, Army National Guard"/>
    <s v="DISC "/>
    <s v=""/>
    <s v="403041"/>
    <s v="01"/>
    <s v="FF"/>
    <s v="A"/>
    <n v="-66"/>
    <n v="-263"/>
    <n v="-263"/>
  </r>
  <r>
    <s v="2026"/>
    <x v="0"/>
    <x v="0"/>
    <x v="0"/>
    <x v="4"/>
    <x v="4"/>
    <x v="31"/>
    <x v="40"/>
    <x v="86"/>
    <x v="14"/>
    <x v="0"/>
    <s v="007"/>
    <s v="10"/>
    <s v="2080"/>
    <s v="Operation and Maintenance, Army Reserve"/>
    <s v="DISC "/>
    <s v=""/>
    <s v="403041"/>
    <s v="01"/>
    <s v="FF"/>
    <s v="A"/>
    <n v="-16"/>
    <n v="-19"/>
    <n v="-19"/>
  </r>
  <r>
    <s v="2026"/>
    <x v="0"/>
    <x v="0"/>
    <x v="0"/>
    <x v="4"/>
    <x v="4"/>
    <x v="31"/>
    <x v="40"/>
    <x v="87"/>
    <x v="14"/>
    <x v="0"/>
    <s v="007"/>
    <s v="10"/>
    <s v="3400"/>
    <s v="Operation and Maintenance, Air Force"/>
    <s v="DISC "/>
    <s v=""/>
    <s v="403041"/>
    <s v="01"/>
    <s v="FF"/>
    <s v="A"/>
    <n v="-2701"/>
    <n v="-3830"/>
    <n v="-5011"/>
  </r>
  <r>
    <s v="2026"/>
    <x v="0"/>
    <x v="0"/>
    <x v="0"/>
    <x v="4"/>
    <x v="4"/>
    <x v="31"/>
    <x v="40"/>
    <x v="88"/>
    <x v="14"/>
    <x v="0"/>
    <s v="007"/>
    <s v="10"/>
    <s v="3410"/>
    <s v="Operation and Maintenance, Space Force"/>
    <s v="DISC "/>
    <s v=""/>
    <s v="403041"/>
    <s v="01"/>
    <s v="FF"/>
    <s v="A"/>
    <n v="-166"/>
    <n v="-370"/>
    <n v="-815"/>
  </r>
  <r>
    <s v="2026"/>
    <x v="0"/>
    <x v="0"/>
    <x v="0"/>
    <x v="4"/>
    <x v="4"/>
    <x v="31"/>
    <x v="40"/>
    <x v="89"/>
    <x v="14"/>
    <x v="0"/>
    <s v="007"/>
    <s v="10"/>
    <s v="3740"/>
    <s v="Operation and Maintenance, Air Force Reserve"/>
    <s v="DISC "/>
    <s v=""/>
    <s v="403041"/>
    <s v="01"/>
    <s v="FF"/>
    <s v="A"/>
    <n v="-173"/>
    <n v="-301"/>
    <n v="-308"/>
  </r>
  <r>
    <s v="2026"/>
    <x v="0"/>
    <x v="0"/>
    <x v="0"/>
    <x v="4"/>
    <x v="4"/>
    <x v="31"/>
    <x v="40"/>
    <x v="90"/>
    <x v="14"/>
    <x v="0"/>
    <s v="007"/>
    <s v="10"/>
    <s v="3840"/>
    <s v="Operation and Maintenance, Air National Guard"/>
    <s v="DISC "/>
    <s v=""/>
    <s v="403041"/>
    <s v="01"/>
    <s v="FF"/>
    <s v="A"/>
    <n v="-578"/>
    <n v="-700"/>
    <n v="-720"/>
  </r>
  <r>
    <s v="2026"/>
    <x v="0"/>
    <x v="0"/>
    <x v="0"/>
    <x v="4"/>
    <x v="4"/>
    <x v="1"/>
    <x v="41"/>
    <x v="91"/>
    <x v="14"/>
    <x v="0"/>
    <s v="007"/>
    <s v="15"/>
    <s v="0300"/>
    <s v="Procurement, Defense-wide"/>
    <s v="DISC "/>
    <s v=""/>
    <s v="403041"/>
    <s v="01"/>
    <s v="FF"/>
    <s v="A"/>
    <n v="-244"/>
    <n v="-820"/>
    <n v="-780"/>
  </r>
  <r>
    <s v="2026"/>
    <x v="0"/>
    <x v="0"/>
    <x v="0"/>
    <x v="4"/>
    <x v="4"/>
    <x v="1"/>
    <x v="41"/>
    <x v="92"/>
    <x v="14"/>
    <x v="0"/>
    <s v="007"/>
    <s v="15"/>
    <s v="0390"/>
    <s v="Chemical Agents and Munitions Destruction, Defense"/>
    <s v="DISC "/>
    <s v=""/>
    <s v="403041"/>
    <s v="01"/>
    <s v="FF"/>
    <s v="A"/>
    <n v="-22"/>
    <n v="-15"/>
    <n v="-2"/>
  </r>
  <r>
    <s v="2026"/>
    <x v="0"/>
    <x v="0"/>
    <x v="0"/>
    <x v="4"/>
    <x v="4"/>
    <x v="1"/>
    <x v="41"/>
    <x v="93"/>
    <x v="14"/>
    <x v="0"/>
    <s v="007"/>
    <s v="15"/>
    <s v="1109"/>
    <s v="Procurement, Marine Corps"/>
    <s v="DISC "/>
    <s v=""/>
    <s v="403041"/>
    <s v="01"/>
    <s v="FF"/>
    <s v="A"/>
    <n v="-1"/>
    <n v="-56"/>
    <n v="-57"/>
  </r>
  <r>
    <s v="2026"/>
    <x v="0"/>
    <x v="0"/>
    <x v="0"/>
    <x v="4"/>
    <x v="4"/>
    <x v="1"/>
    <x v="41"/>
    <x v="94"/>
    <x v="14"/>
    <x v="0"/>
    <s v="007"/>
    <s v="15"/>
    <s v="1506"/>
    <s v="Aircraft Procurement, Navy"/>
    <s v="DISC "/>
    <s v=""/>
    <s v="403041"/>
    <s v="01"/>
    <s v="FF"/>
    <s v="A"/>
    <n v="0"/>
    <n v="-7"/>
    <n v="-7"/>
  </r>
  <r>
    <s v="2026"/>
    <x v="0"/>
    <x v="0"/>
    <x v="0"/>
    <x v="4"/>
    <x v="4"/>
    <x v="1"/>
    <x v="41"/>
    <x v="95"/>
    <x v="14"/>
    <x v="0"/>
    <s v="007"/>
    <s v="15"/>
    <s v="1507"/>
    <s v="Weapons Procurement, Navy"/>
    <s v="DISC "/>
    <s v=""/>
    <s v="403041"/>
    <s v="01"/>
    <s v="FF"/>
    <s v="A"/>
    <n v="-80"/>
    <n v="-32"/>
    <n v="-32"/>
  </r>
  <r>
    <s v="2026"/>
    <x v="0"/>
    <x v="0"/>
    <x v="0"/>
    <x v="4"/>
    <x v="4"/>
    <x v="1"/>
    <x v="41"/>
    <x v="96"/>
    <x v="14"/>
    <x v="0"/>
    <s v="007"/>
    <s v="15"/>
    <s v="1508"/>
    <s v="Procurement of Ammunition, Navy and Marine Corps"/>
    <s v="DISC "/>
    <s v=""/>
    <s v="403041"/>
    <s v="01"/>
    <s v="FF"/>
    <s v="A"/>
    <n v="-56"/>
    <n v="-70"/>
    <n v="-28"/>
  </r>
  <r>
    <s v="2026"/>
    <x v="0"/>
    <x v="0"/>
    <x v="0"/>
    <x v="4"/>
    <x v="4"/>
    <x v="1"/>
    <x v="41"/>
    <x v="97"/>
    <x v="14"/>
    <x v="0"/>
    <s v="007"/>
    <s v="15"/>
    <s v="1810"/>
    <s v="Other Procurement, Navy"/>
    <s v="DISC "/>
    <s v=""/>
    <s v="403041"/>
    <s v="01"/>
    <s v="FF"/>
    <s v="A"/>
    <n v="-75"/>
    <n v="-289"/>
    <n v="-293"/>
  </r>
  <r>
    <s v="2026"/>
    <x v="0"/>
    <x v="0"/>
    <x v="0"/>
    <x v="4"/>
    <x v="4"/>
    <x v="1"/>
    <x v="41"/>
    <x v="98"/>
    <x v="14"/>
    <x v="0"/>
    <s v="007"/>
    <s v="15"/>
    <s v="2031"/>
    <s v="Aircraft Procurement, Army"/>
    <s v="DISC "/>
    <s v=""/>
    <s v="403041"/>
    <s v="01"/>
    <s v="FF"/>
    <s v="A"/>
    <n v="-39"/>
    <n v="-500"/>
    <n v="-500"/>
  </r>
  <r>
    <s v="2026"/>
    <x v="0"/>
    <x v="0"/>
    <x v="0"/>
    <x v="4"/>
    <x v="4"/>
    <x v="1"/>
    <x v="41"/>
    <x v="99"/>
    <x v="14"/>
    <x v="0"/>
    <s v="007"/>
    <s v="15"/>
    <s v="2032"/>
    <s v="Missile Procurement, Army"/>
    <s v="DISC "/>
    <s v=""/>
    <s v="403041"/>
    <s v="01"/>
    <s v="FF"/>
    <s v="A"/>
    <n v="-297"/>
    <n v="-740"/>
    <n v="-1500"/>
  </r>
  <r>
    <s v="2026"/>
    <x v="0"/>
    <x v="0"/>
    <x v="0"/>
    <x v="4"/>
    <x v="4"/>
    <x v="1"/>
    <x v="41"/>
    <x v="100"/>
    <x v="14"/>
    <x v="0"/>
    <s v="007"/>
    <s v="15"/>
    <s v="2033"/>
    <s v="Procurement of Weapons and Tracked Combat Vehicles, Army"/>
    <s v="DISC "/>
    <s v=""/>
    <s v="403041"/>
    <s v="01"/>
    <s v="FF"/>
    <s v="A"/>
    <n v="-27"/>
    <n v="-15"/>
    <n v="-10"/>
  </r>
  <r>
    <s v="2026"/>
    <x v="0"/>
    <x v="0"/>
    <x v="0"/>
    <x v="4"/>
    <x v="4"/>
    <x v="1"/>
    <x v="41"/>
    <x v="101"/>
    <x v="14"/>
    <x v="0"/>
    <s v="007"/>
    <s v="15"/>
    <s v="2034"/>
    <s v="Procurement of Ammunition, Army"/>
    <s v="DISC "/>
    <s v=""/>
    <s v="403041"/>
    <s v="01"/>
    <s v="FF"/>
    <s v="A"/>
    <n v="-1303"/>
    <n v="-2319"/>
    <n v="-2319"/>
  </r>
  <r>
    <s v="2026"/>
    <x v="0"/>
    <x v="0"/>
    <x v="0"/>
    <x v="4"/>
    <x v="4"/>
    <x v="1"/>
    <x v="41"/>
    <x v="102"/>
    <x v="14"/>
    <x v="0"/>
    <s v="007"/>
    <s v="15"/>
    <s v="2035"/>
    <s v="Other Procurement, Army"/>
    <s v="DISC "/>
    <s v=""/>
    <s v="403041"/>
    <s v="01"/>
    <s v="FF"/>
    <s v="A"/>
    <n v="-46"/>
    <n v="-155"/>
    <n v="-155"/>
  </r>
  <r>
    <s v="2026"/>
    <x v="0"/>
    <x v="0"/>
    <x v="0"/>
    <x v="4"/>
    <x v="4"/>
    <x v="1"/>
    <x v="41"/>
    <x v="103"/>
    <x v="14"/>
    <x v="0"/>
    <s v="007"/>
    <s v="15"/>
    <s v="3010"/>
    <s v="Aircraft Procurement, Air Force"/>
    <s v="DISC "/>
    <s v=""/>
    <s v="403041"/>
    <s v="01"/>
    <s v="FF"/>
    <s v="A"/>
    <n v="-44"/>
    <n v="-340"/>
    <n v="-350"/>
  </r>
  <r>
    <s v="2026"/>
    <x v="0"/>
    <x v="0"/>
    <x v="0"/>
    <x v="4"/>
    <x v="4"/>
    <x v="1"/>
    <x v="41"/>
    <x v="104"/>
    <x v="14"/>
    <x v="0"/>
    <s v="007"/>
    <s v="15"/>
    <s v="3011"/>
    <s v="Procurement of Ammunition, Air Force"/>
    <s v="DISC "/>
    <s v=""/>
    <s v="403041"/>
    <s v="01"/>
    <s v="FF"/>
    <s v="A"/>
    <n v="-661"/>
    <n v="-220"/>
    <n v="-220"/>
  </r>
  <r>
    <s v="2026"/>
    <x v="0"/>
    <x v="0"/>
    <x v="0"/>
    <x v="4"/>
    <x v="4"/>
    <x v="1"/>
    <x v="41"/>
    <x v="105"/>
    <x v="14"/>
    <x v="0"/>
    <s v="007"/>
    <s v="15"/>
    <s v="3020"/>
    <s v="Missile Procurement, Air Force"/>
    <s v="DISC "/>
    <s v=""/>
    <s v="403041"/>
    <s v="01"/>
    <s v="FF"/>
    <s v="A"/>
    <n v="-118"/>
    <n v="-340"/>
    <n v="-350"/>
  </r>
  <r>
    <s v="2026"/>
    <x v="0"/>
    <x v="0"/>
    <x v="0"/>
    <x v="4"/>
    <x v="4"/>
    <x v="1"/>
    <x v="41"/>
    <x v="106"/>
    <x v="14"/>
    <x v="0"/>
    <s v="007"/>
    <s v="15"/>
    <s v="3022"/>
    <s v="Procurement, Space Force"/>
    <s v="DISC "/>
    <s v=""/>
    <s v="403041"/>
    <s v="01"/>
    <s v="FF"/>
    <s v="A"/>
    <n v="-12"/>
    <n v="-215"/>
    <n v="-370"/>
  </r>
  <r>
    <s v="2026"/>
    <x v="0"/>
    <x v="0"/>
    <x v="0"/>
    <x v="4"/>
    <x v="4"/>
    <x v="1"/>
    <x v="41"/>
    <x v="107"/>
    <x v="14"/>
    <x v="0"/>
    <s v="007"/>
    <s v="15"/>
    <s v="3080"/>
    <s v="Other Procurement, Air Force"/>
    <s v="DISC "/>
    <s v=""/>
    <s v="403041"/>
    <s v="01"/>
    <s v="FF"/>
    <s v="A"/>
    <n v="-394"/>
    <n v="-662"/>
    <n v="-662"/>
  </r>
  <r>
    <s v="2026"/>
    <x v="0"/>
    <x v="0"/>
    <x v="0"/>
    <x v="4"/>
    <x v="4"/>
    <x v="15"/>
    <x v="42"/>
    <x v="108"/>
    <x v="14"/>
    <x v="0"/>
    <s v="007"/>
    <s v="20"/>
    <s v="0400"/>
    <s v="Research, Development, Test and Evaluation, Defense-wide"/>
    <s v="DISC "/>
    <s v=""/>
    <s v="403041"/>
    <s v="01"/>
    <s v="FF"/>
    <s v="A"/>
    <n v="-765"/>
    <n v="-2328"/>
    <n v="-2333"/>
  </r>
  <r>
    <s v="2026"/>
    <x v="0"/>
    <x v="0"/>
    <x v="0"/>
    <x v="4"/>
    <x v="4"/>
    <x v="15"/>
    <x v="42"/>
    <x v="109"/>
    <x v="14"/>
    <x v="0"/>
    <s v="007"/>
    <s v="20"/>
    <s v="0402"/>
    <s v="Department of Defense Rapid Prototyping Fund"/>
    <s v="DISC "/>
    <s v=""/>
    <s v="403041"/>
    <s v="01"/>
    <s v="FF"/>
    <s v="A"/>
    <n v="-3"/>
    <n v="0"/>
    <n v="0"/>
  </r>
  <r>
    <s v="2026"/>
    <x v="0"/>
    <x v="0"/>
    <x v="0"/>
    <x v="4"/>
    <x v="4"/>
    <x v="15"/>
    <x v="42"/>
    <x v="110"/>
    <x v="14"/>
    <x v="0"/>
    <s v="007"/>
    <s v="20"/>
    <s v="1319"/>
    <s v="Research, Development, Test and Evaluation, Navy"/>
    <s v="DISC "/>
    <s v=""/>
    <s v="403041"/>
    <s v="01"/>
    <s v="FF"/>
    <s v="A"/>
    <n v="-458"/>
    <n v="-806"/>
    <n v="-881"/>
  </r>
  <r>
    <s v="2026"/>
    <x v="0"/>
    <x v="0"/>
    <x v="0"/>
    <x v="4"/>
    <x v="4"/>
    <x v="15"/>
    <x v="42"/>
    <x v="111"/>
    <x v="14"/>
    <x v="0"/>
    <s v="007"/>
    <s v="20"/>
    <s v="2040"/>
    <s v="Research, Development, Test and Evaluation, Army"/>
    <s v="DISC "/>
    <s v=""/>
    <s v="403041"/>
    <s v="01"/>
    <s v="FF"/>
    <s v="A"/>
    <n v="-8411"/>
    <n v="-15000"/>
    <n v="-8502"/>
  </r>
  <r>
    <s v="2026"/>
    <x v="0"/>
    <x v="0"/>
    <x v="0"/>
    <x v="4"/>
    <x v="4"/>
    <x v="15"/>
    <x v="42"/>
    <x v="112"/>
    <x v="14"/>
    <x v="0"/>
    <s v="007"/>
    <s v="20"/>
    <s v="3600"/>
    <s v="Research, Development, Test and Evaluation, Air Force"/>
    <s v="DISC "/>
    <s v=""/>
    <s v="403041"/>
    <s v="01"/>
    <s v="FF"/>
    <s v="A"/>
    <n v="-4735"/>
    <n v="-6300"/>
    <n v="-14400"/>
  </r>
  <r>
    <s v="2026"/>
    <x v="0"/>
    <x v="0"/>
    <x v="0"/>
    <x v="4"/>
    <x v="4"/>
    <x v="15"/>
    <x v="42"/>
    <x v="113"/>
    <x v="14"/>
    <x v="0"/>
    <s v="007"/>
    <s v="20"/>
    <s v="3620"/>
    <s v="Research, Development, Test, and Evaluation, Space Force"/>
    <s v="DISC "/>
    <s v=""/>
    <s v="403041"/>
    <s v="01"/>
    <s v="FF"/>
    <s v="A"/>
    <n v="-1675"/>
    <n v="-3067"/>
    <n v="-3200"/>
  </r>
  <r>
    <s v="2026"/>
    <x v="0"/>
    <x v="0"/>
    <x v="0"/>
    <x v="4"/>
    <x v="4"/>
    <x v="2"/>
    <x v="43"/>
    <x v="114"/>
    <x v="14"/>
    <x v="0"/>
    <s v="007"/>
    <s v="25"/>
    <s v="1205"/>
    <s v="Military Construction, Navy and Marine Corps"/>
    <s v="DISC "/>
    <s v=""/>
    <s v="403041"/>
    <s v="01"/>
    <s v="FF"/>
    <s v="A"/>
    <n v="-994"/>
    <n v="-191"/>
    <n v="-195"/>
  </r>
  <r>
    <s v="2026"/>
    <x v="0"/>
    <x v="0"/>
    <x v="0"/>
    <x v="4"/>
    <x v="4"/>
    <x v="2"/>
    <x v="43"/>
    <x v="115"/>
    <x v="14"/>
    <x v="0"/>
    <s v="007"/>
    <s v="25"/>
    <s v="2050"/>
    <s v="Military Construction, Army"/>
    <s v="DISC "/>
    <s v=""/>
    <s v="403041"/>
    <s v="01"/>
    <s v="FF"/>
    <s v="A"/>
    <n v="-5326"/>
    <n v="-4900"/>
    <n v="-7100"/>
  </r>
  <r>
    <s v="2026"/>
    <x v="0"/>
    <x v="0"/>
    <x v="0"/>
    <x v="4"/>
    <x v="4"/>
    <x v="6"/>
    <x v="44"/>
    <x v="116"/>
    <x v="14"/>
    <x v="0"/>
    <s v="007"/>
    <s v="30"/>
    <s v="0725"/>
    <s v="Family Housing Operation and Maintenance, Army"/>
    <s v="DISC "/>
    <s v=""/>
    <s v="403041"/>
    <s v="01"/>
    <s v="FF"/>
    <s v="A"/>
    <n v="-1"/>
    <n v="-10"/>
    <n v="-10"/>
  </r>
  <r>
    <s v="2026"/>
    <x v="0"/>
    <x v="0"/>
    <x v="0"/>
    <x v="4"/>
    <x v="4"/>
    <x v="6"/>
    <x v="44"/>
    <x v="117"/>
    <x v="14"/>
    <x v="0"/>
    <s v="007"/>
    <s v="30"/>
    <s v="0735"/>
    <s v="Family Housing Operation and Maintenance, Navy and Marine Corps"/>
    <s v="DISC "/>
    <s v=""/>
    <s v="403041"/>
    <s v="01"/>
    <s v="FF"/>
    <s v="A"/>
    <n v="-2"/>
    <n v="-20"/>
    <n v="-21"/>
  </r>
  <r>
    <s v="2026"/>
    <x v="0"/>
    <x v="0"/>
    <x v="0"/>
    <x v="4"/>
    <x v="4"/>
    <x v="6"/>
    <x v="44"/>
    <x v="118"/>
    <x v="14"/>
    <x v="0"/>
    <s v="007"/>
    <s v="30"/>
    <s v="0745"/>
    <s v="Family Housing Operation and Maintenance, Air Force"/>
    <s v="DISC "/>
    <s v=""/>
    <s v="403041"/>
    <s v="01"/>
    <s v="FF"/>
    <s v="A"/>
    <n v="-1"/>
    <n v="-4"/>
    <n v="-3"/>
  </r>
  <r>
    <s v="2026"/>
    <x v="0"/>
    <x v="0"/>
    <x v="0"/>
    <x v="4"/>
    <x v="4"/>
    <x v="34"/>
    <x v="45"/>
    <x v="119"/>
    <x v="14"/>
    <x v="0"/>
    <s v="007"/>
    <s v="40"/>
    <s v="493001"/>
    <s v="Working Capital Fund, Army"/>
    <s v="DISC "/>
    <s v=""/>
    <s v="403041"/>
    <s v="01"/>
    <s v="FF"/>
    <s v="A"/>
    <n v="-12420"/>
    <n v="-14533"/>
    <n v="-14204"/>
  </r>
  <r>
    <s v="2026"/>
    <x v="0"/>
    <x v="0"/>
    <x v="0"/>
    <x v="4"/>
    <x v="4"/>
    <x v="34"/>
    <x v="45"/>
    <x v="120"/>
    <x v="14"/>
    <x v="0"/>
    <s v="007"/>
    <s v="40"/>
    <s v="493002"/>
    <s v="Working Capital Fund, Navy"/>
    <s v="DISC "/>
    <s v=""/>
    <s v="403041"/>
    <s v="01"/>
    <s v="FF"/>
    <s v="A"/>
    <n v="-35986"/>
    <n v="-35286"/>
    <n v="-32426"/>
  </r>
  <r>
    <s v="2026"/>
    <x v="0"/>
    <x v="0"/>
    <x v="0"/>
    <x v="4"/>
    <x v="4"/>
    <x v="34"/>
    <x v="45"/>
    <x v="121"/>
    <x v="14"/>
    <x v="0"/>
    <s v="007"/>
    <s v="40"/>
    <s v="493003"/>
    <s v="Working Capital Fund, Air Force"/>
    <s v="DISC "/>
    <s v=""/>
    <s v="403041"/>
    <s v="01"/>
    <s v="FF"/>
    <s v="A"/>
    <n v="-26358"/>
    <n v="-29454"/>
    <n v="-31987"/>
  </r>
  <r>
    <s v="2026"/>
    <x v="0"/>
    <x v="0"/>
    <x v="0"/>
    <x v="4"/>
    <x v="4"/>
    <x v="34"/>
    <x v="45"/>
    <x v="122"/>
    <x v="14"/>
    <x v="0"/>
    <s v="007"/>
    <s v="40"/>
    <s v="493004"/>
    <s v="Working Capital Fund, Defense Commissary Agency"/>
    <s v="DISC "/>
    <s v=""/>
    <s v="403041"/>
    <s v="01"/>
    <s v="FF"/>
    <s v="A"/>
    <n v="-8"/>
    <n v="-4"/>
    <n v="-4"/>
  </r>
  <r>
    <s v="2026"/>
    <x v="0"/>
    <x v="0"/>
    <x v="0"/>
    <x v="4"/>
    <x v="4"/>
    <x v="34"/>
    <x v="45"/>
    <x v="123"/>
    <x v="14"/>
    <x v="0"/>
    <s v="007"/>
    <s v="40"/>
    <s v="493005"/>
    <s v="Working Capital Fund, Defense-wide"/>
    <s v="DISC "/>
    <s v=""/>
    <s v="403041"/>
    <s v="01"/>
    <s v="FF"/>
    <s v="A"/>
    <n v="-55653"/>
    <n v="-63994"/>
    <n v="-59450"/>
  </r>
  <r>
    <s v="2026"/>
    <x v="0"/>
    <x v="0"/>
    <x v="0"/>
    <x v="4"/>
    <x v="4"/>
    <x v="34"/>
    <x v="45"/>
    <x v="124"/>
    <x v="14"/>
    <x v="0"/>
    <s v="007"/>
    <s v="40"/>
    <s v="4932"/>
    <s v="Defense Counterintelligence and Security Agency Working Capital Fund"/>
    <s v="DISC "/>
    <s v=""/>
    <s v="403041"/>
    <s v="01"/>
    <s v="FF"/>
    <s v="A"/>
    <n v="-1219"/>
    <n v="-1669"/>
    <n v="-3837"/>
  </r>
  <r>
    <s v="2026"/>
    <x v="0"/>
    <x v="0"/>
    <x v="0"/>
    <x v="5"/>
    <x v="5"/>
    <x v="0"/>
    <x v="46"/>
    <x v="125"/>
    <x v="15"/>
    <x v="0"/>
    <s v="018"/>
    <s v="12"/>
    <s v="0204"/>
    <s v="Innovation and Improvement"/>
    <s v="DISC "/>
    <s v=""/>
    <s v="403041"/>
    <s v="01"/>
    <s v="FF"/>
    <s v="A"/>
    <n v="-53"/>
    <n v="0"/>
    <n v="0"/>
  </r>
  <r>
    <s v="2026"/>
    <x v="0"/>
    <x v="0"/>
    <x v="0"/>
    <x v="5"/>
    <x v="5"/>
    <x v="6"/>
    <x v="47"/>
    <x v="126"/>
    <x v="15"/>
    <x v="0"/>
    <s v="018"/>
    <s v="30"/>
    <s v="0400"/>
    <s v="Career, Technical and Adult Education"/>
    <s v="DISC "/>
    <s v=""/>
    <s v="403041"/>
    <s v="01"/>
    <s v="FF"/>
    <s v="A"/>
    <n v="-3"/>
    <n v="0"/>
    <n v="0"/>
  </r>
  <r>
    <s v="2026"/>
    <x v="0"/>
    <x v="0"/>
    <x v="0"/>
    <x v="5"/>
    <x v="5"/>
    <x v="4"/>
    <x v="48"/>
    <x v="127"/>
    <x v="16"/>
    <x v="0"/>
    <s v="018"/>
    <s v="45"/>
    <s v="0202"/>
    <s v="Student Aid Administration"/>
    <s v="DISC "/>
    <s v=""/>
    <s v="403041"/>
    <s v="01"/>
    <s v="FF"/>
    <s v="A"/>
    <n v="0"/>
    <n v="-21"/>
    <n v="0"/>
  </r>
  <r>
    <s v="2026"/>
    <x v="0"/>
    <x v="0"/>
    <x v="0"/>
    <x v="5"/>
    <x v="5"/>
    <x v="35"/>
    <x v="27"/>
    <x v="128"/>
    <x v="1"/>
    <x v="0"/>
    <s v="018"/>
    <s v="80"/>
    <s v="0800"/>
    <s v="Program Administration"/>
    <s v="DISC "/>
    <s v=""/>
    <s v="403041"/>
    <s v="01"/>
    <s v="FF"/>
    <s v="A"/>
    <n v="-1"/>
    <n v="0"/>
    <n v="0"/>
  </r>
  <r>
    <s v="2026"/>
    <x v="0"/>
    <x v="0"/>
    <x v="0"/>
    <x v="6"/>
    <x v="6"/>
    <x v="27"/>
    <x v="49"/>
    <x v="129"/>
    <x v="17"/>
    <x v="0"/>
    <s v="019"/>
    <s v="05"/>
    <s v="0240"/>
    <s v="Weapons Activities"/>
    <s v="DISC "/>
    <s v=""/>
    <s v="403041"/>
    <s v="01"/>
    <s v="FF"/>
    <s v="A"/>
    <n v="-3048"/>
    <n v="-3000"/>
    <n v="-3050"/>
  </r>
  <r>
    <s v="2026"/>
    <x v="0"/>
    <x v="0"/>
    <x v="0"/>
    <x v="6"/>
    <x v="6"/>
    <x v="27"/>
    <x v="49"/>
    <x v="130"/>
    <x v="17"/>
    <x v="0"/>
    <s v="019"/>
    <s v="05"/>
    <s v="0313"/>
    <s v="Federal Salaries and Expenses"/>
    <s v="DISC "/>
    <s v=""/>
    <s v="403041"/>
    <s v="01"/>
    <s v="FF"/>
    <s v="A"/>
    <n v="-4"/>
    <n v="0"/>
    <n v="0"/>
  </r>
  <r>
    <s v="2026"/>
    <x v="0"/>
    <x v="0"/>
    <x v="0"/>
    <x v="6"/>
    <x v="6"/>
    <x v="31"/>
    <x v="50"/>
    <x v="131"/>
    <x v="17"/>
    <x v="0"/>
    <s v="019"/>
    <s v="10"/>
    <s v="0243"/>
    <s v="Other Defense Activities"/>
    <s v="DISC "/>
    <s v=""/>
    <s v="403041"/>
    <s v="01"/>
    <s v="FF"/>
    <s v="A"/>
    <n v="-1500"/>
    <n v="-936"/>
    <n v="-1056"/>
  </r>
  <r>
    <s v="2026"/>
    <x v="0"/>
    <x v="0"/>
    <x v="0"/>
    <x v="6"/>
    <x v="6"/>
    <x v="15"/>
    <x v="51"/>
    <x v="132"/>
    <x v="18"/>
    <x v="0"/>
    <s v="019"/>
    <s v="20"/>
    <s v="0212"/>
    <s v="Federal Energy Regulatory Commission"/>
    <s v="DISC "/>
    <s v=""/>
    <s v="403041"/>
    <s v="01"/>
    <s v="FF"/>
    <s v="A"/>
    <n v="-1"/>
    <n v="0"/>
    <n v="0"/>
  </r>
  <r>
    <s v="2026"/>
    <x v="0"/>
    <x v="0"/>
    <x v="0"/>
    <x v="6"/>
    <x v="6"/>
    <x v="15"/>
    <x v="51"/>
    <x v="133"/>
    <x v="19"/>
    <x v="0"/>
    <s v="019"/>
    <s v="20"/>
    <s v="0213"/>
    <s v="Fossil Energy"/>
    <s v="DISC "/>
    <s v=""/>
    <s v="403041"/>
    <s v="01"/>
    <s v="FF"/>
    <s v="A"/>
    <n v="-1"/>
    <n v="-2"/>
    <n v="-2"/>
  </r>
  <r>
    <s v="2026"/>
    <x v="0"/>
    <x v="0"/>
    <x v="0"/>
    <x v="6"/>
    <x v="6"/>
    <x v="15"/>
    <x v="51"/>
    <x v="134"/>
    <x v="20"/>
    <x v="0"/>
    <s v="019"/>
    <s v="20"/>
    <s v="0222"/>
    <s v="Science"/>
    <s v="DISC "/>
    <s v=""/>
    <s v="403041"/>
    <s v="01"/>
    <s v="FF"/>
    <s v="A"/>
    <n v="-463"/>
    <n v="-404"/>
    <n v="-400"/>
  </r>
  <r>
    <s v="2026"/>
    <x v="0"/>
    <x v="0"/>
    <x v="0"/>
    <x v="6"/>
    <x v="6"/>
    <x v="15"/>
    <x v="51"/>
    <x v="135"/>
    <x v="19"/>
    <x v="0"/>
    <s v="019"/>
    <s v="20"/>
    <s v="0315"/>
    <s v="Non-defense Environmental Cleanup"/>
    <s v="DISC "/>
    <s v=""/>
    <s v="403041"/>
    <s v="01"/>
    <s v="FF"/>
    <s v="A"/>
    <n v="-1"/>
    <n v="-1"/>
    <n v="-1"/>
  </r>
  <r>
    <s v="2026"/>
    <x v="0"/>
    <x v="0"/>
    <x v="0"/>
    <x v="6"/>
    <x v="6"/>
    <x v="15"/>
    <x v="51"/>
    <x v="136"/>
    <x v="19"/>
    <x v="0"/>
    <s v="019"/>
    <s v="20"/>
    <s v="0318"/>
    <s v="Electricity"/>
    <s v="DISC "/>
    <s v=""/>
    <s v="403041"/>
    <s v="01"/>
    <s v="FF"/>
    <s v="A"/>
    <n v="-7"/>
    <n v="-994"/>
    <n v="-994"/>
  </r>
  <r>
    <s v="2026"/>
    <x v="0"/>
    <x v="0"/>
    <x v="0"/>
    <x v="6"/>
    <x v="6"/>
    <x v="15"/>
    <x v="51"/>
    <x v="137"/>
    <x v="19"/>
    <x v="0"/>
    <s v="019"/>
    <s v="20"/>
    <s v="0319"/>
    <s v="Nuclear Energy"/>
    <s v="DISC "/>
    <s v=""/>
    <s v="403041"/>
    <s v="01"/>
    <s v="FF"/>
    <s v="A"/>
    <n v="-278"/>
    <n v="-295"/>
    <n v="-301"/>
  </r>
  <r>
    <s v="2026"/>
    <x v="0"/>
    <x v="0"/>
    <x v="0"/>
    <x v="6"/>
    <x v="6"/>
    <x v="15"/>
    <x v="51"/>
    <x v="138"/>
    <x v="19"/>
    <x v="0"/>
    <s v="019"/>
    <s v="20"/>
    <s v="0321"/>
    <s v="Energy Efficiency and Renewable Energy"/>
    <s v="DISC "/>
    <s v=""/>
    <s v="403041"/>
    <s v="01"/>
    <s v="FF"/>
    <s v="A"/>
    <n v="-56"/>
    <n v="-81"/>
    <n v="-85"/>
  </r>
  <r>
    <s v="2026"/>
    <x v="0"/>
    <x v="0"/>
    <x v="0"/>
    <x v="6"/>
    <x v="6"/>
    <x v="15"/>
    <x v="51"/>
    <x v="139"/>
    <x v="19"/>
    <x v="0"/>
    <s v="019"/>
    <s v="20"/>
    <s v="2250"/>
    <s v="Cybersecurity, Energy Security, and Emergency Response"/>
    <s v="DISC "/>
    <s v=""/>
    <s v="403041"/>
    <s v="01"/>
    <s v="FF"/>
    <s v="A"/>
    <n v="-4"/>
    <n v="-3"/>
    <n v="-3"/>
  </r>
  <r>
    <s v="2026"/>
    <x v="0"/>
    <x v="0"/>
    <x v="0"/>
    <x v="6"/>
    <x v="6"/>
    <x v="15"/>
    <x v="51"/>
    <x v="140"/>
    <x v="19"/>
    <x v="0"/>
    <s v="019"/>
    <s v="20"/>
    <s v="4180"/>
    <s v="Isotope Production and Distribution Program Fund"/>
    <s v="DISC "/>
    <s v=""/>
    <s v="403041"/>
    <s v="01"/>
    <s v="FF"/>
    <s v="A"/>
    <n v="-394"/>
    <n v="-312"/>
    <n v="-334"/>
  </r>
  <r>
    <s v="2026"/>
    <x v="0"/>
    <x v="0"/>
    <x v="0"/>
    <x v="6"/>
    <x v="6"/>
    <x v="36"/>
    <x v="52"/>
    <x v="141"/>
    <x v="19"/>
    <x v="0"/>
    <s v="019"/>
    <s v="50"/>
    <s v="4404"/>
    <s v="Western Area Power Administration, Borrowing Authority, Recovery Act"/>
    <s v="DISC "/>
    <s v=""/>
    <s v="403041"/>
    <s v="01"/>
    <s v="FF"/>
    <s v="A"/>
    <n v="0"/>
    <n v="-1"/>
    <n v="-1"/>
  </r>
  <r>
    <s v="2026"/>
    <x v="0"/>
    <x v="0"/>
    <x v="0"/>
    <x v="6"/>
    <x v="6"/>
    <x v="36"/>
    <x v="52"/>
    <x v="142"/>
    <x v="19"/>
    <x v="0"/>
    <s v="019"/>
    <s v="50"/>
    <s v="4452"/>
    <s v="Colorado River Basins Power Marketing Fund, Western Area Power Administration"/>
    <s v="DISC "/>
    <s v=""/>
    <s v="403041"/>
    <s v="01"/>
    <s v="FF"/>
    <s v="A"/>
    <n v="-7"/>
    <n v="-9"/>
    <n v="-9"/>
  </r>
  <r>
    <s v="2026"/>
    <x v="0"/>
    <x v="0"/>
    <x v="0"/>
    <x v="6"/>
    <x v="6"/>
    <x v="36"/>
    <x v="52"/>
    <x v="143"/>
    <x v="19"/>
    <x v="0"/>
    <s v="019"/>
    <s v="50"/>
    <s v="5068"/>
    <s v="Construction, Rehabilitation, Operation and Maintenance, Western Area Power Administration"/>
    <s v="DISC "/>
    <s v=""/>
    <s v="403041"/>
    <s v="01"/>
    <s v="FF"/>
    <s v="A"/>
    <n v="-251"/>
    <n v="-320"/>
    <n v="-310"/>
  </r>
  <r>
    <s v="2026"/>
    <x v="0"/>
    <x v="0"/>
    <x v="0"/>
    <x v="6"/>
    <x v="6"/>
    <x v="22"/>
    <x v="53"/>
    <x v="144"/>
    <x v="18"/>
    <x v="0"/>
    <s v="019"/>
    <s v="60"/>
    <s v="0228"/>
    <s v="Departmental Administration"/>
    <s v="DISC "/>
    <s v=""/>
    <s v="403041"/>
    <s v="01"/>
    <s v="FF"/>
    <s v="A"/>
    <n v="-31"/>
    <n v="-48"/>
    <n v="-48"/>
  </r>
  <r>
    <s v="2026"/>
    <x v="0"/>
    <x v="0"/>
    <x v="0"/>
    <x v="6"/>
    <x v="6"/>
    <x v="22"/>
    <x v="53"/>
    <x v="145"/>
    <x v="18"/>
    <x v="0"/>
    <s v="019"/>
    <s v="60"/>
    <s v="0236"/>
    <s v="Office of the Inspector General"/>
    <s v="DISC "/>
    <s v=""/>
    <s v="403041"/>
    <s v="01"/>
    <s v="FF"/>
    <s v="A"/>
    <n v="-3"/>
    <n v="-2"/>
    <n v="-2"/>
  </r>
  <r>
    <s v="2026"/>
    <x v="0"/>
    <x v="0"/>
    <x v="0"/>
    <x v="6"/>
    <x v="6"/>
    <x v="22"/>
    <x v="53"/>
    <x v="146"/>
    <x v="18"/>
    <x v="0"/>
    <s v="019"/>
    <s v="60"/>
    <s v="4563"/>
    <s v="Working Capital Fund"/>
    <s v="DISC "/>
    <s v=""/>
    <s v="403041"/>
    <s v="01"/>
    <s v="FF"/>
    <s v="A"/>
    <n v="-261"/>
    <n v="-295"/>
    <n v="-295"/>
  </r>
  <r>
    <s v="2026"/>
    <x v="0"/>
    <x v="0"/>
    <x v="0"/>
    <x v="7"/>
    <x v="7"/>
    <x v="7"/>
    <x v="54"/>
    <x v="147"/>
    <x v="21"/>
    <x v="0"/>
    <s v="009"/>
    <s v="40"/>
    <s v="0381"/>
    <s v="Policy, Research, and Oversight"/>
    <s v="DISC "/>
    <s v=""/>
    <s v="403041"/>
    <s v="01"/>
    <s v="FF"/>
    <s v="A"/>
    <n v="0"/>
    <n v="0"/>
    <n v="-35"/>
  </r>
  <r>
    <s v="2026"/>
    <x v="0"/>
    <x v="0"/>
    <x v="0"/>
    <x v="7"/>
    <x v="7"/>
    <x v="7"/>
    <x v="54"/>
    <x v="148"/>
    <x v="22"/>
    <x v="0"/>
    <s v="009"/>
    <s v="40"/>
    <s v="0382"/>
    <s v="Health Workforce"/>
    <s v="DISC "/>
    <s v=""/>
    <s v="403041"/>
    <s v="01"/>
    <s v="FF"/>
    <s v="A"/>
    <n v="0"/>
    <n v="0"/>
    <n v="-34"/>
  </r>
  <r>
    <s v="2026"/>
    <x v="0"/>
    <x v="0"/>
    <x v="0"/>
    <x v="7"/>
    <x v="7"/>
    <x v="7"/>
    <x v="54"/>
    <x v="149"/>
    <x v="21"/>
    <x v="0"/>
    <s v="009"/>
    <s v="40"/>
    <s v="0385"/>
    <s v="Mental and Behavioral Health"/>
    <s v="DISC "/>
    <s v=""/>
    <s v="403041"/>
    <s v="01"/>
    <s v="FF"/>
    <s v="A"/>
    <n v="0"/>
    <n v="0"/>
    <n v="-100"/>
  </r>
  <r>
    <s v="2026"/>
    <x v="0"/>
    <x v="0"/>
    <x v="0"/>
    <x v="7"/>
    <x v="7"/>
    <x v="8"/>
    <x v="55"/>
    <x v="150"/>
    <x v="6"/>
    <x v="0"/>
    <s v="009"/>
    <s v="10"/>
    <s v="4613"/>
    <s v="FDA Working Capital Fund"/>
    <s v="DISC "/>
    <s v=""/>
    <s v="403041"/>
    <s v="01"/>
    <s v="FF"/>
    <s v="A"/>
    <n v="-853"/>
    <n v="-648"/>
    <n v="-648"/>
  </r>
  <r>
    <s v="2026"/>
    <x v="0"/>
    <x v="0"/>
    <x v="0"/>
    <x v="7"/>
    <x v="7"/>
    <x v="8"/>
    <x v="55"/>
    <x v="151"/>
    <x v="6"/>
    <x v="0"/>
    <s v="009"/>
    <s v="10"/>
    <s v="9911"/>
    <s v="Salaries and Expenses"/>
    <s v="DISC "/>
    <s v=""/>
    <s v="403041"/>
    <s v="01"/>
    <s v="FF"/>
    <s v="A"/>
    <n v="-28"/>
    <n v="-5"/>
    <n v="0"/>
  </r>
  <r>
    <s v="2026"/>
    <x v="0"/>
    <x v="0"/>
    <x v="0"/>
    <x v="7"/>
    <x v="7"/>
    <x v="27"/>
    <x v="56"/>
    <x v="152"/>
    <x v="21"/>
    <x v="0"/>
    <s v="009"/>
    <s v="15"/>
    <s v="0350"/>
    <s v="Health Resources and Services"/>
    <s v="DISC "/>
    <s v=""/>
    <s v="403041"/>
    <s v="01"/>
    <s v="FF"/>
    <s v="A"/>
    <n v="-10"/>
    <n v="-14"/>
    <n v="0"/>
  </r>
  <r>
    <s v="2026"/>
    <x v="0"/>
    <x v="0"/>
    <x v="0"/>
    <x v="7"/>
    <x v="7"/>
    <x v="28"/>
    <x v="57"/>
    <x v="153"/>
    <x v="21"/>
    <x v="0"/>
    <s v="009"/>
    <s v="17"/>
    <s v="0390"/>
    <s v="Indian Health Services"/>
    <s v="DISC "/>
    <s v=""/>
    <s v="403041"/>
    <s v="01"/>
    <s v="FF"/>
    <s v="A"/>
    <n v="-316"/>
    <n v="-317"/>
    <n v="-310"/>
  </r>
  <r>
    <s v="2026"/>
    <x v="0"/>
    <x v="0"/>
    <x v="0"/>
    <x v="7"/>
    <x v="7"/>
    <x v="28"/>
    <x v="57"/>
    <x v="154"/>
    <x v="21"/>
    <x v="0"/>
    <s v="009"/>
    <s v="17"/>
    <s v="0391"/>
    <s v="Indian Health Facilities"/>
    <s v="DISC "/>
    <s v=""/>
    <s v="403041"/>
    <s v="01"/>
    <s v="FF"/>
    <s v="A"/>
    <n v="-130"/>
    <n v="-65"/>
    <n v="-74"/>
  </r>
  <r>
    <s v="2026"/>
    <x v="0"/>
    <x v="0"/>
    <x v="0"/>
    <x v="7"/>
    <x v="7"/>
    <x v="29"/>
    <x v="58"/>
    <x v="155"/>
    <x v="21"/>
    <x v="0"/>
    <s v="009"/>
    <s v="20"/>
    <s v="0943"/>
    <s v="CDC-wide Activities and Program Support"/>
    <s v="DISC "/>
    <s v=""/>
    <s v="403041"/>
    <s v="01"/>
    <s v="FF"/>
    <s v="A"/>
    <n v="-368"/>
    <n v="-408"/>
    <n v="-408"/>
  </r>
  <r>
    <s v="2026"/>
    <x v="0"/>
    <x v="0"/>
    <x v="0"/>
    <x v="7"/>
    <x v="7"/>
    <x v="29"/>
    <x v="58"/>
    <x v="156"/>
    <x v="21"/>
    <x v="0"/>
    <s v="009"/>
    <s v="20"/>
    <s v="0944"/>
    <s v="Agency for Toxic Substances and Disease Registry, Toxic Substances and Environmental Public Health"/>
    <s v="DISC "/>
    <s v=""/>
    <s v="403041"/>
    <s v="01"/>
    <s v="FF"/>
    <s v="A"/>
    <n v="-3"/>
    <n v="-4"/>
    <n v="-15"/>
  </r>
  <r>
    <s v="2026"/>
    <x v="0"/>
    <x v="0"/>
    <x v="0"/>
    <x v="7"/>
    <x v="7"/>
    <x v="29"/>
    <x v="58"/>
    <x v="157"/>
    <x v="21"/>
    <x v="0"/>
    <s v="009"/>
    <s v="20"/>
    <s v="4553"/>
    <s v="CDC Working Capital Fund"/>
    <s v="DISC "/>
    <s v=""/>
    <s v="403041"/>
    <s v="01"/>
    <s v="FF"/>
    <s v="A"/>
    <n v="-805"/>
    <n v="-721"/>
    <n v="-721"/>
  </r>
  <r>
    <s v="2026"/>
    <x v="0"/>
    <x v="0"/>
    <x v="0"/>
    <x v="7"/>
    <x v="7"/>
    <x v="30"/>
    <x v="59"/>
    <x v="158"/>
    <x v="22"/>
    <x v="0"/>
    <s v="009"/>
    <s v="25"/>
    <s v="0837"/>
    <s v="Advanced Research Projects Agency for Health, NIH"/>
    <s v="DISC "/>
    <s v=""/>
    <s v="403041"/>
    <s v="01"/>
    <s v="FF"/>
    <s v="A"/>
    <n v="-3"/>
    <n v="-7"/>
    <n v="0"/>
  </r>
  <r>
    <s v="2026"/>
    <x v="0"/>
    <x v="0"/>
    <x v="0"/>
    <x v="7"/>
    <x v="7"/>
    <x v="30"/>
    <x v="59"/>
    <x v="159"/>
    <x v="22"/>
    <x v="0"/>
    <s v="009"/>
    <s v="25"/>
    <s v="9915"/>
    <s v="National Institutes of Health"/>
    <s v="DISC "/>
    <s v=""/>
    <s v="403041"/>
    <s v="01"/>
    <s v="FF"/>
    <s v="A"/>
    <n v="-5549"/>
    <n v="-5673"/>
    <n v="-3682"/>
  </r>
  <r>
    <s v="2026"/>
    <x v="0"/>
    <x v="0"/>
    <x v="0"/>
    <x v="7"/>
    <x v="7"/>
    <x v="9"/>
    <x v="60"/>
    <x v="160"/>
    <x v="21"/>
    <x v="0"/>
    <s v="009"/>
    <s v="30"/>
    <s v="1362"/>
    <s v="Substance Abuse and Mental Health Services Administration"/>
    <s v="DISC "/>
    <s v=""/>
    <s v="403041"/>
    <s v="01"/>
    <s v="FF"/>
    <s v="A"/>
    <n v="-75"/>
    <n v="-201"/>
    <n v="0"/>
  </r>
  <r>
    <s v="2026"/>
    <x v="0"/>
    <x v="0"/>
    <x v="0"/>
    <x v="7"/>
    <x v="7"/>
    <x v="31"/>
    <x v="61"/>
    <x v="161"/>
    <x v="22"/>
    <x v="0"/>
    <s v="009"/>
    <s v="33"/>
    <s v="1700"/>
    <s v="Healthcare Research and Quality"/>
    <s v="DISC "/>
    <s v=""/>
    <s v="403041"/>
    <s v="01"/>
    <s v="FF"/>
    <s v="A"/>
    <n v="-12"/>
    <n v="-72"/>
    <n v="0"/>
  </r>
  <r>
    <s v="2026"/>
    <x v="0"/>
    <x v="0"/>
    <x v="0"/>
    <x v="7"/>
    <x v="7"/>
    <x v="32"/>
    <x v="62"/>
    <x v="162"/>
    <x v="21"/>
    <x v="0"/>
    <s v="009"/>
    <s v="38"/>
    <s v="0511"/>
    <s v="Program Management"/>
    <s v="DISC "/>
    <s v=""/>
    <s v="403041"/>
    <s v="02"/>
    <s v="FF"/>
    <s v="A"/>
    <n v="-4125"/>
    <n v="-4125"/>
    <n v="-3518"/>
  </r>
  <r>
    <s v="2026"/>
    <x v="0"/>
    <x v="0"/>
    <x v="0"/>
    <x v="7"/>
    <x v="7"/>
    <x v="0"/>
    <x v="63"/>
    <x v="163"/>
    <x v="23"/>
    <x v="0"/>
    <s v="009"/>
    <s v="70"/>
    <s v="1536"/>
    <s v="Children and Families Services Programs"/>
    <s v="DISC "/>
    <s v=""/>
    <s v="403041"/>
    <s v="01"/>
    <s v="FF"/>
    <s v="A"/>
    <n v="0"/>
    <n v="-22"/>
    <n v="-20"/>
  </r>
  <r>
    <s v="2026"/>
    <x v="0"/>
    <x v="0"/>
    <x v="0"/>
    <x v="7"/>
    <x v="7"/>
    <x v="37"/>
    <x v="64"/>
    <x v="164"/>
    <x v="23"/>
    <x v="0"/>
    <s v="009"/>
    <s v="75"/>
    <s v="0142"/>
    <s v="Aging and Disability Services Programs"/>
    <s v="DISC "/>
    <s v=""/>
    <s v="403041"/>
    <s v="01"/>
    <s v="FF"/>
    <s v="A"/>
    <n v="-217"/>
    <n v="-92"/>
    <n v="0"/>
  </r>
  <r>
    <s v="2026"/>
    <x v="0"/>
    <x v="0"/>
    <x v="0"/>
    <x v="7"/>
    <x v="7"/>
    <x v="10"/>
    <x v="65"/>
    <x v="165"/>
    <x v="21"/>
    <x v="0"/>
    <s v="009"/>
    <s v="76"/>
    <s v="1001"/>
    <s v="Operations, Preparedness, and Emergency Response"/>
    <s v="DISC "/>
    <s v=""/>
    <s v="403041"/>
    <s v="01"/>
    <s v="FF"/>
    <s v="A"/>
    <n v="-2"/>
    <n v="-45"/>
    <n v="0"/>
  </r>
  <r>
    <s v="2026"/>
    <x v="0"/>
    <x v="0"/>
    <x v="0"/>
    <x v="7"/>
    <x v="7"/>
    <x v="1"/>
    <x v="27"/>
    <x v="166"/>
    <x v="21"/>
    <x v="0"/>
    <s v="009"/>
    <s v="90"/>
    <s v="0130"/>
    <s v="Office of the National Coordinator for Health Information Technology"/>
    <s v="DISC "/>
    <s v=""/>
    <s v="403041"/>
    <s v="01"/>
    <s v="FF"/>
    <s v="A"/>
    <n v="-121"/>
    <n v="-96"/>
    <n v="0"/>
  </r>
  <r>
    <s v="2026"/>
    <x v="0"/>
    <x v="0"/>
    <x v="0"/>
    <x v="7"/>
    <x v="7"/>
    <x v="1"/>
    <x v="27"/>
    <x v="167"/>
    <x v="21"/>
    <x v="0"/>
    <s v="009"/>
    <s v="90"/>
    <s v="0139"/>
    <s v="Medicare Hearings and Appeals"/>
    <s v="DISC "/>
    <s v=""/>
    <s v="403041"/>
    <s v="01"/>
    <s v="FF"/>
    <s v="A"/>
    <n v="-226"/>
    <n v="-196"/>
    <n v="0"/>
  </r>
  <r>
    <s v="2026"/>
    <x v="0"/>
    <x v="0"/>
    <x v="0"/>
    <x v="7"/>
    <x v="7"/>
    <x v="1"/>
    <x v="27"/>
    <x v="168"/>
    <x v="21"/>
    <x v="0"/>
    <s v="009"/>
    <s v="90"/>
    <s v="0140"/>
    <s v="Public Health and Social Services Emergency Fund"/>
    <s v="DISC "/>
    <s v=""/>
    <s v="403041"/>
    <s v="01"/>
    <s v="FF"/>
    <s v="A"/>
    <n v="-29"/>
    <n v="0"/>
    <n v="0"/>
  </r>
  <r>
    <s v="2026"/>
    <x v="0"/>
    <x v="0"/>
    <x v="0"/>
    <x v="7"/>
    <x v="7"/>
    <x v="1"/>
    <x v="27"/>
    <x v="169"/>
    <x v="22"/>
    <x v="0"/>
    <s v="009"/>
    <s v="90"/>
    <s v="0153"/>
    <s v="Office of Strategy"/>
    <s v="DISC "/>
    <s v=""/>
    <s v="403041"/>
    <s v="01"/>
    <s v="FF"/>
    <s v="A"/>
    <n v="0"/>
    <n v="0"/>
    <n v="-218"/>
  </r>
  <r>
    <s v="2026"/>
    <x v="0"/>
    <x v="0"/>
    <x v="0"/>
    <x v="7"/>
    <x v="7"/>
    <x v="1"/>
    <x v="27"/>
    <x v="170"/>
    <x v="21"/>
    <x v="0"/>
    <s v="009"/>
    <s v="90"/>
    <s v="0160"/>
    <s v="Assistant Secretary for Enforcement"/>
    <s v="DISC "/>
    <s v=""/>
    <s v="403041"/>
    <s v="01"/>
    <s v="FF"/>
    <s v="A"/>
    <n v="0"/>
    <n v="0"/>
    <n v="-180"/>
  </r>
  <r>
    <s v="2026"/>
    <x v="0"/>
    <x v="0"/>
    <x v="0"/>
    <x v="7"/>
    <x v="7"/>
    <x v="1"/>
    <x v="27"/>
    <x v="171"/>
    <x v="22"/>
    <x v="0"/>
    <s v="009"/>
    <s v="90"/>
    <s v="3902"/>
    <s v="Section 241 Evaluation Transactions Account"/>
    <s v="DISC "/>
    <s v=""/>
    <s v="403041"/>
    <s v="01"/>
    <s v="FF"/>
    <s v="A"/>
    <n v="-563"/>
    <n v="-694"/>
    <n v="-569"/>
  </r>
  <r>
    <s v="2026"/>
    <x v="0"/>
    <x v="0"/>
    <x v="0"/>
    <x v="7"/>
    <x v="7"/>
    <x v="1"/>
    <x v="27"/>
    <x v="172"/>
    <x v="21"/>
    <x v="0"/>
    <s v="009"/>
    <s v="90"/>
    <s v="9912"/>
    <s v="General Departmental Management"/>
    <s v="DISC "/>
    <s v=""/>
    <s v="403041"/>
    <s v="01"/>
    <s v="FF"/>
    <s v="A"/>
    <n v="-208"/>
    <n v="-311"/>
    <n v="-153"/>
  </r>
  <r>
    <s v="2026"/>
    <x v="0"/>
    <x v="0"/>
    <x v="0"/>
    <x v="7"/>
    <x v="7"/>
    <x v="11"/>
    <x v="66"/>
    <x v="173"/>
    <x v="21"/>
    <x v="0"/>
    <s v="009"/>
    <s v="91"/>
    <s v="5745"/>
    <s v="Debt Collection Fund"/>
    <s v="DISC "/>
    <s v=""/>
    <s v="403041"/>
    <s v="01"/>
    <s v="FF"/>
    <s v="A"/>
    <n v="-10"/>
    <n v="-10"/>
    <n v="-10"/>
  </r>
  <r>
    <s v="2026"/>
    <x v="0"/>
    <x v="0"/>
    <x v="0"/>
    <x v="7"/>
    <x v="7"/>
    <x v="11"/>
    <x v="66"/>
    <x v="174"/>
    <x v="21"/>
    <x v="0"/>
    <s v="009"/>
    <s v="91"/>
    <s v="9941"/>
    <s v="HHS Service and Supply Fund"/>
    <s v="DISC "/>
    <s v=""/>
    <s v="403041"/>
    <s v="01"/>
    <s v="FF"/>
    <s v="A"/>
    <n v="-1168"/>
    <n v="-1435"/>
    <n v="-1992"/>
  </r>
  <r>
    <s v="2026"/>
    <x v="0"/>
    <x v="0"/>
    <x v="0"/>
    <x v="7"/>
    <x v="7"/>
    <x v="12"/>
    <x v="67"/>
    <x v="175"/>
    <x v="21"/>
    <x v="0"/>
    <s v="009"/>
    <s v="92"/>
    <s v="0128"/>
    <s v="Office of Inspector General"/>
    <s v="DISC "/>
    <s v=""/>
    <s v="403041"/>
    <s v="01"/>
    <s v="FF"/>
    <s v="A"/>
    <n v="-122"/>
    <n v="-127"/>
    <n v="-106"/>
  </r>
  <r>
    <s v="2026"/>
    <x v="0"/>
    <x v="0"/>
    <x v="0"/>
    <x v="8"/>
    <x v="8"/>
    <x v="27"/>
    <x v="68"/>
    <x v="176"/>
    <x v="24"/>
    <x v="0"/>
    <s v="024"/>
    <s v="10"/>
    <s v="0100"/>
    <s v="Operations and Support"/>
    <s v="DISC "/>
    <s v=""/>
    <s v="403041"/>
    <s v="01"/>
    <s v="FF"/>
    <s v="A"/>
    <n v="-24"/>
    <n v="-4"/>
    <n v="-21"/>
  </r>
  <r>
    <s v="2026"/>
    <x v="0"/>
    <x v="0"/>
    <x v="0"/>
    <x v="8"/>
    <x v="8"/>
    <x v="28"/>
    <x v="69"/>
    <x v="177"/>
    <x v="24"/>
    <x v="0"/>
    <s v="024"/>
    <s v="15"/>
    <s v="0112"/>
    <s v="Operations and Support"/>
    <s v="DISC "/>
    <s v=""/>
    <s v="403041"/>
    <s v="01"/>
    <s v="FF"/>
    <s v="A"/>
    <n v="-254"/>
    <n v="-4"/>
    <n v="-4"/>
  </r>
  <r>
    <s v="2026"/>
    <x v="0"/>
    <x v="0"/>
    <x v="0"/>
    <x v="8"/>
    <x v="8"/>
    <x v="28"/>
    <x v="69"/>
    <x v="178"/>
    <x v="24"/>
    <x v="0"/>
    <s v="024"/>
    <s v="15"/>
    <s v="0406"/>
    <s v="Procurement, Construction, and Improvements"/>
    <s v="DISC "/>
    <s v=""/>
    <s v="403041"/>
    <s v="01"/>
    <s v="FF"/>
    <s v="A"/>
    <n v="-1"/>
    <n v="0"/>
    <n v="0"/>
  </r>
  <r>
    <s v="2026"/>
    <x v="0"/>
    <x v="0"/>
    <x v="0"/>
    <x v="8"/>
    <x v="8"/>
    <x v="28"/>
    <x v="69"/>
    <x v="179"/>
    <x v="25"/>
    <x v="0"/>
    <s v="024"/>
    <s v="15"/>
    <s v="0542"/>
    <s v="Federal Protective Service"/>
    <s v="DISC "/>
    <s v=""/>
    <s v="403041"/>
    <s v="01"/>
    <s v="FF"/>
    <s v="A"/>
    <n v="-2013"/>
    <n v="-2069"/>
    <n v="-2069"/>
  </r>
  <r>
    <s v="2026"/>
    <x v="0"/>
    <x v="0"/>
    <x v="0"/>
    <x v="8"/>
    <x v="8"/>
    <x v="28"/>
    <x v="69"/>
    <x v="180"/>
    <x v="24"/>
    <x v="0"/>
    <s v="024"/>
    <s v="15"/>
    <s v="4640"/>
    <s v="Working Capital Fund"/>
    <s v="DISC "/>
    <s v=""/>
    <s v="403041"/>
    <s v="01"/>
    <s v="FF"/>
    <s v="A"/>
    <n v="-1"/>
    <n v="0"/>
    <n v="0"/>
  </r>
  <r>
    <s v="2026"/>
    <x v="0"/>
    <x v="0"/>
    <x v="0"/>
    <x v="8"/>
    <x v="8"/>
    <x v="29"/>
    <x v="70"/>
    <x v="181"/>
    <x v="24"/>
    <x v="0"/>
    <s v="024"/>
    <s v="18"/>
    <s v="0115"/>
    <s v="Operations and Support"/>
    <s v="DISC "/>
    <s v=""/>
    <s v="403041"/>
    <s v="01"/>
    <s v="FF"/>
    <s v="A"/>
    <n v="-23"/>
    <n v="-41"/>
    <n v="-41"/>
  </r>
  <r>
    <s v="2026"/>
    <x v="0"/>
    <x v="0"/>
    <x v="0"/>
    <x v="8"/>
    <x v="8"/>
    <x v="30"/>
    <x v="67"/>
    <x v="182"/>
    <x v="24"/>
    <x v="0"/>
    <s v="024"/>
    <s v="20"/>
    <s v="0200"/>
    <s v="Operations and Support"/>
    <s v="DISC "/>
    <s v=""/>
    <s v="403041"/>
    <s v="01"/>
    <s v="FF"/>
    <s v="A"/>
    <n v="-13"/>
    <n v="-18"/>
    <n v="-19"/>
  </r>
  <r>
    <s v="2026"/>
    <x v="0"/>
    <x v="0"/>
    <x v="0"/>
    <x v="8"/>
    <x v="8"/>
    <x v="9"/>
    <x v="71"/>
    <x v="183"/>
    <x v="24"/>
    <x v="0"/>
    <s v="024"/>
    <s v="58"/>
    <s v="0530"/>
    <s v="Operations and Support"/>
    <s v="DISC "/>
    <s v=""/>
    <s v="403041"/>
    <s v="01"/>
    <s v="FF"/>
    <s v="A"/>
    <n v="-2651"/>
    <n v="-2845"/>
    <n v="-2910"/>
  </r>
  <r>
    <s v="2026"/>
    <x v="0"/>
    <x v="0"/>
    <x v="0"/>
    <x v="8"/>
    <x v="8"/>
    <x v="9"/>
    <x v="71"/>
    <x v="184"/>
    <x v="24"/>
    <x v="0"/>
    <s v="024"/>
    <s v="58"/>
    <s v="0532"/>
    <s v="Procurement, Construction, and Improvements"/>
    <s v="DISC "/>
    <s v=""/>
    <s v="403041"/>
    <s v="01"/>
    <s v="FF"/>
    <s v="A"/>
    <n v="-17"/>
    <n v="-15"/>
    <n v="-15"/>
  </r>
  <r>
    <s v="2026"/>
    <x v="0"/>
    <x v="0"/>
    <x v="0"/>
    <x v="8"/>
    <x v="8"/>
    <x v="31"/>
    <x v="72"/>
    <x v="185"/>
    <x v="24"/>
    <x v="0"/>
    <s v="024"/>
    <s v="55"/>
    <s v="0540"/>
    <s v="Operations and Support"/>
    <s v="DISC "/>
    <s v=""/>
    <s v="403041"/>
    <s v="01"/>
    <s v="FF"/>
    <s v="A"/>
    <n v="-227"/>
    <n v="-227"/>
    <n v="-220"/>
  </r>
  <r>
    <s v="2026"/>
    <x v="0"/>
    <x v="0"/>
    <x v="0"/>
    <x v="8"/>
    <x v="8"/>
    <x v="31"/>
    <x v="72"/>
    <x v="186"/>
    <x v="24"/>
    <x v="0"/>
    <s v="024"/>
    <s v="55"/>
    <s v="0545"/>
    <s v="Procurement, Construction, and Improvements"/>
    <s v="DISC "/>
    <s v=""/>
    <s v="403041"/>
    <s v="01"/>
    <s v="FF"/>
    <s v="A"/>
    <n v="-9"/>
    <n v="-17"/>
    <n v="0"/>
  </r>
  <r>
    <s v="2026"/>
    <x v="0"/>
    <x v="0"/>
    <x v="0"/>
    <x v="8"/>
    <x v="8"/>
    <x v="32"/>
    <x v="73"/>
    <x v="187"/>
    <x v="26"/>
    <x v="0"/>
    <s v="024"/>
    <s v="45"/>
    <s v="0550"/>
    <s v="Operations and Support"/>
    <s v="DISC "/>
    <s v=""/>
    <s v="403041"/>
    <s v="01"/>
    <s v="FF"/>
    <s v="A"/>
    <n v="-54"/>
    <n v="-9"/>
    <n v="-9"/>
  </r>
  <r>
    <s v="2026"/>
    <x v="0"/>
    <x v="0"/>
    <x v="0"/>
    <x v="8"/>
    <x v="8"/>
    <x v="0"/>
    <x v="74"/>
    <x v="188"/>
    <x v="27"/>
    <x v="0"/>
    <s v="024"/>
    <s v="60"/>
    <s v="0610"/>
    <s v="Operations and Support"/>
    <s v="DISC "/>
    <s v=""/>
    <s v="403041"/>
    <s v="01"/>
    <s v="FF"/>
    <s v="A"/>
    <n v="-311"/>
    <n v="-25"/>
    <n v="-25"/>
  </r>
  <r>
    <s v="2026"/>
    <x v="0"/>
    <x v="0"/>
    <x v="0"/>
    <x v="8"/>
    <x v="8"/>
    <x v="0"/>
    <x v="74"/>
    <x v="189"/>
    <x v="27"/>
    <x v="0"/>
    <s v="024"/>
    <s v="60"/>
    <s v="0613"/>
    <s v="Procurement, Construction, and Improvements"/>
    <s v="DISC "/>
    <s v=""/>
    <s v="403041"/>
    <s v="01"/>
    <s v="FF"/>
    <s v="A"/>
    <n v="-49"/>
    <n v="-20"/>
    <n v="-20"/>
  </r>
  <r>
    <s v="2026"/>
    <x v="0"/>
    <x v="0"/>
    <x v="0"/>
    <x v="8"/>
    <x v="8"/>
    <x v="0"/>
    <x v="74"/>
    <x v="190"/>
    <x v="27"/>
    <x v="0"/>
    <s v="024"/>
    <s v="60"/>
    <s v="0615"/>
    <s v="Research and Development"/>
    <s v="DISC "/>
    <s v=""/>
    <s v="403041"/>
    <s v="01"/>
    <s v="FF"/>
    <s v="A"/>
    <n v="-3"/>
    <n v="-3"/>
    <n v="-3"/>
  </r>
  <r>
    <s v="2026"/>
    <x v="0"/>
    <x v="0"/>
    <x v="0"/>
    <x v="8"/>
    <x v="8"/>
    <x v="0"/>
    <x v="74"/>
    <x v="191"/>
    <x v="27"/>
    <x v="0"/>
    <s v="024"/>
    <s v="60"/>
    <s v="4535"/>
    <s v="Supply Fund"/>
    <s v="DISC "/>
    <s v=""/>
    <s v="403041"/>
    <s v="01"/>
    <s v="FF"/>
    <s v="A"/>
    <n v="-60"/>
    <n v="-123"/>
    <n v="-61"/>
  </r>
  <r>
    <s v="2026"/>
    <x v="0"/>
    <x v="0"/>
    <x v="0"/>
    <x v="8"/>
    <x v="8"/>
    <x v="0"/>
    <x v="74"/>
    <x v="192"/>
    <x v="27"/>
    <x v="0"/>
    <s v="024"/>
    <s v="60"/>
    <s v="4743"/>
    <s v="Yard Fund"/>
    <s v="DISC "/>
    <s v=""/>
    <s v="403041"/>
    <s v="01"/>
    <s v="FF"/>
    <s v="A"/>
    <n v="-118"/>
    <n v="-225"/>
    <n v="-170"/>
  </r>
  <r>
    <s v="2026"/>
    <x v="0"/>
    <x v="0"/>
    <x v="0"/>
    <x v="8"/>
    <x v="8"/>
    <x v="37"/>
    <x v="75"/>
    <x v="193"/>
    <x v="24"/>
    <x v="0"/>
    <s v="024"/>
    <s v="40"/>
    <s v="0400"/>
    <s v="Operations and Support"/>
    <s v="DISC "/>
    <s v=""/>
    <s v="403041"/>
    <s v="01"/>
    <s v="FF"/>
    <s v="A"/>
    <n v="-364"/>
    <n v="-27"/>
    <n v="-27"/>
  </r>
  <r>
    <s v="2026"/>
    <x v="0"/>
    <x v="0"/>
    <x v="0"/>
    <x v="8"/>
    <x v="8"/>
    <x v="37"/>
    <x v="75"/>
    <x v="194"/>
    <x v="24"/>
    <x v="0"/>
    <s v="024"/>
    <s v="40"/>
    <s v="0401"/>
    <s v="Procurement, Construction, and Improvements"/>
    <s v="DISC "/>
    <s v=""/>
    <s v="403041"/>
    <s v="01"/>
    <s v="FF"/>
    <s v="A"/>
    <n v="-8"/>
    <n v="-4"/>
    <n v="0"/>
  </r>
  <r>
    <s v="2026"/>
    <x v="0"/>
    <x v="0"/>
    <x v="0"/>
    <x v="8"/>
    <x v="8"/>
    <x v="10"/>
    <x v="76"/>
    <x v="195"/>
    <x v="28"/>
    <x v="0"/>
    <s v="024"/>
    <s v="65"/>
    <s v="0566"/>
    <s v="Operations and Support"/>
    <s v="DISC "/>
    <s v=""/>
    <s v="403041"/>
    <s v="01"/>
    <s v="FF"/>
    <s v="A"/>
    <n v="-4"/>
    <n v="-4"/>
    <n v="0"/>
  </r>
  <r>
    <s v="2026"/>
    <x v="0"/>
    <x v="0"/>
    <x v="0"/>
    <x v="8"/>
    <x v="8"/>
    <x v="11"/>
    <x v="77"/>
    <x v="196"/>
    <x v="28"/>
    <x v="0"/>
    <s v="024"/>
    <s v="70"/>
    <s v="0413"/>
    <s v="Federal Assistance"/>
    <s v="DISC "/>
    <s v=""/>
    <s v="403041"/>
    <s v="01"/>
    <s v="FF"/>
    <s v="A"/>
    <n v="-1"/>
    <n v="-1"/>
    <n v="0"/>
  </r>
  <r>
    <s v="2026"/>
    <x v="0"/>
    <x v="0"/>
    <x v="0"/>
    <x v="8"/>
    <x v="8"/>
    <x v="11"/>
    <x v="77"/>
    <x v="197"/>
    <x v="28"/>
    <x v="0"/>
    <s v="024"/>
    <s v="70"/>
    <s v="0414"/>
    <s v="Procurement, Construction, and Improvements"/>
    <s v="DISC "/>
    <s v=""/>
    <s v="403041"/>
    <s v="01"/>
    <s v="FF"/>
    <s v="A"/>
    <n v="-14"/>
    <n v="-17"/>
    <n v="0"/>
  </r>
  <r>
    <s v="2026"/>
    <x v="0"/>
    <x v="0"/>
    <x v="0"/>
    <x v="8"/>
    <x v="8"/>
    <x v="11"/>
    <x v="77"/>
    <x v="198"/>
    <x v="28"/>
    <x v="0"/>
    <s v="024"/>
    <s v="70"/>
    <s v="0700"/>
    <s v="Operations and Support"/>
    <s v="DISC "/>
    <s v=""/>
    <s v="403041"/>
    <s v="01"/>
    <s v="FF"/>
    <s v="A"/>
    <n v="-37"/>
    <n v="-30"/>
    <n v="-30"/>
  </r>
  <r>
    <s v="2026"/>
    <x v="0"/>
    <x v="0"/>
    <x v="0"/>
    <x v="8"/>
    <x v="8"/>
    <x v="11"/>
    <x v="77"/>
    <x v="199"/>
    <x v="28"/>
    <x v="0"/>
    <s v="024"/>
    <s v="70"/>
    <s v="0702"/>
    <s v="Disaster Relief Fund"/>
    <s v="DISC "/>
    <s v=""/>
    <s v="403041"/>
    <s v="01"/>
    <s v="FF"/>
    <s v="A"/>
    <n v="-22"/>
    <n v="-1"/>
    <n v="-1"/>
  </r>
  <r>
    <s v="2026"/>
    <x v="0"/>
    <x v="0"/>
    <x v="0"/>
    <x v="8"/>
    <x v="8"/>
    <x v="11"/>
    <x v="77"/>
    <x v="200"/>
    <x v="28"/>
    <x v="0"/>
    <s v="024"/>
    <s v="70"/>
    <s v="0715"/>
    <s v="Radiological Emergency Preparedness Program"/>
    <s v="DISC "/>
    <s v=""/>
    <s v="403041"/>
    <s v="01"/>
    <s v="FF"/>
    <s v="A"/>
    <n v="-2"/>
    <n v="-2"/>
    <n v="-2"/>
  </r>
  <r>
    <s v="2026"/>
    <x v="0"/>
    <x v="0"/>
    <x v="0"/>
    <x v="8"/>
    <x v="8"/>
    <x v="13"/>
    <x v="78"/>
    <x v="201"/>
    <x v="24"/>
    <x v="0"/>
    <s v="024"/>
    <s v="49"/>
    <s v="0509"/>
    <s v="Operations and Support"/>
    <s v="DISC "/>
    <s v=""/>
    <s v="403041"/>
    <s v="01"/>
    <s v="FF"/>
    <s v="A"/>
    <n v="-131"/>
    <n v="-205"/>
    <n v="-210"/>
  </r>
  <r>
    <s v="2026"/>
    <x v="0"/>
    <x v="0"/>
    <x v="0"/>
    <x v="8"/>
    <x v="8"/>
    <x v="13"/>
    <x v="78"/>
    <x v="202"/>
    <x v="24"/>
    <x v="0"/>
    <s v="024"/>
    <s v="49"/>
    <s v="0510"/>
    <s v="Procurement, Construction, and Improvements"/>
    <s v="DISC "/>
    <s v=""/>
    <s v="403041"/>
    <s v="01"/>
    <s v="FF"/>
    <s v="A"/>
    <n v="0"/>
    <n v="-32"/>
    <n v="-32"/>
  </r>
  <r>
    <s v="2026"/>
    <x v="0"/>
    <x v="0"/>
    <x v="0"/>
    <x v="8"/>
    <x v="8"/>
    <x v="35"/>
    <x v="79"/>
    <x v="203"/>
    <x v="24"/>
    <x v="0"/>
    <s v="024"/>
    <s v="80"/>
    <s v="0415"/>
    <s v="Procurement, Construction, and Improvements"/>
    <s v="DISC "/>
    <s v=""/>
    <s v="403041"/>
    <s v="71"/>
    <s v="FF"/>
    <s v="A"/>
    <n v="0"/>
    <n v="-21"/>
    <n v="0"/>
  </r>
  <r>
    <s v="2026"/>
    <x v="0"/>
    <x v="0"/>
    <x v="0"/>
    <x v="8"/>
    <x v="8"/>
    <x v="35"/>
    <x v="79"/>
    <x v="204"/>
    <x v="24"/>
    <x v="0"/>
    <s v="024"/>
    <s v="80"/>
    <s v="0800"/>
    <s v="Operations and Support"/>
    <s v="DISC "/>
    <s v=""/>
    <s v="403041"/>
    <s v="01"/>
    <s v="FF"/>
    <s v="A"/>
    <n v="-71"/>
    <n v="-31"/>
    <n v="-33"/>
  </r>
  <r>
    <s v="2026"/>
    <x v="0"/>
    <x v="0"/>
    <x v="0"/>
    <x v="8"/>
    <x v="8"/>
    <x v="35"/>
    <x v="79"/>
    <x v="205"/>
    <x v="24"/>
    <x v="0"/>
    <s v="024"/>
    <s v="80"/>
    <s v="0803"/>
    <s v="Research and Development"/>
    <s v="DISC "/>
    <s v=""/>
    <s v="403041"/>
    <s v="01"/>
    <s v="FF"/>
    <s v="A"/>
    <n v="-19"/>
    <n v="-20"/>
    <n v="-20"/>
  </r>
  <r>
    <s v="2026"/>
    <x v="0"/>
    <x v="0"/>
    <x v="0"/>
    <x v="9"/>
    <x v="9"/>
    <x v="27"/>
    <x v="80"/>
    <x v="206"/>
    <x v="29"/>
    <x v="0"/>
    <s v="025"/>
    <s v="09"/>
    <s v="0236"/>
    <s v="FHA-Mutual Mortgage Insurance Capital Reserve Account"/>
    <s v="DISC "/>
    <s v=""/>
    <s v="403041"/>
    <s v="01"/>
    <s v="FF"/>
    <s v="A"/>
    <n v="-3440"/>
    <n v="-5850"/>
    <n v="-8243"/>
  </r>
  <r>
    <s v="2026"/>
    <x v="0"/>
    <x v="0"/>
    <x v="0"/>
    <x v="9"/>
    <x v="9"/>
    <x v="29"/>
    <x v="81"/>
    <x v="207"/>
    <x v="29"/>
    <x v="0"/>
    <s v="025"/>
    <s v="12"/>
    <s v="0238"/>
    <s v="Guarantees of Mortgage-backed Securities Capital Reserve Account"/>
    <s v="DISC "/>
    <s v=""/>
    <s v="403041"/>
    <s v="01"/>
    <s v="FF"/>
    <s v="A"/>
    <n v="-1342"/>
    <n v="-1515"/>
    <n v="-1401"/>
  </r>
  <r>
    <s v="2026"/>
    <x v="0"/>
    <x v="0"/>
    <x v="0"/>
    <x v="9"/>
    <x v="9"/>
    <x v="3"/>
    <x v="82"/>
    <x v="208"/>
    <x v="30"/>
    <x v="0"/>
    <s v="025"/>
    <s v="35"/>
    <s v="0189"/>
    <s v="Office of Inspector General"/>
    <s v="DISC "/>
    <s v=""/>
    <s v="403041"/>
    <s v="01"/>
    <s v="FF"/>
    <s v="A"/>
    <n v="-1"/>
    <n v="0"/>
    <n v="0"/>
  </r>
  <r>
    <s v="2026"/>
    <x v="0"/>
    <x v="0"/>
    <x v="0"/>
    <x v="9"/>
    <x v="9"/>
    <x v="3"/>
    <x v="82"/>
    <x v="209"/>
    <x v="31"/>
    <x v="0"/>
    <s v="025"/>
    <s v="35"/>
    <s v="0335"/>
    <s v="Administrative Support Offices"/>
    <s v="DISC "/>
    <s v=""/>
    <s v="403041"/>
    <s v="01"/>
    <s v="FF"/>
    <s v="A"/>
    <n v="-3"/>
    <n v="0"/>
    <n v="0"/>
  </r>
  <r>
    <s v="2026"/>
    <x v="0"/>
    <x v="0"/>
    <x v="0"/>
    <x v="9"/>
    <x v="9"/>
    <x v="3"/>
    <x v="82"/>
    <x v="210"/>
    <x v="31"/>
    <x v="0"/>
    <s v="025"/>
    <s v="35"/>
    <s v="4598"/>
    <s v="Working Capital Fund"/>
    <s v="DISC "/>
    <s v=""/>
    <s v="403041"/>
    <s v="01"/>
    <s v="FF"/>
    <s v="A"/>
    <n v="-70"/>
    <n v="-70"/>
    <n v="-70"/>
  </r>
  <r>
    <s v="2026"/>
    <x v="0"/>
    <x v="0"/>
    <x v="0"/>
    <x v="10"/>
    <x v="10"/>
    <x v="7"/>
    <x v="83"/>
    <x v="211"/>
    <x v="8"/>
    <x v="0"/>
    <s v="010"/>
    <s v="04"/>
    <s v="1109"/>
    <s v="Management of Lands and Resources"/>
    <s v="DISC "/>
    <s v=""/>
    <s v="403041"/>
    <s v="01"/>
    <s v="FF"/>
    <s v="A"/>
    <n v="-29"/>
    <n v="-32"/>
    <n v="-32"/>
  </r>
  <r>
    <s v="2026"/>
    <x v="0"/>
    <x v="0"/>
    <x v="0"/>
    <x v="10"/>
    <x v="10"/>
    <x v="7"/>
    <x v="83"/>
    <x v="212"/>
    <x v="8"/>
    <x v="0"/>
    <s v="010"/>
    <s v="04"/>
    <s v="4525"/>
    <s v="Working Capital Fund"/>
    <s v="DISC "/>
    <s v=""/>
    <s v="403041"/>
    <s v="01"/>
    <s v="FF"/>
    <s v="A"/>
    <n v="-333"/>
    <n v="-269"/>
    <n v="-275"/>
  </r>
  <r>
    <s v="2026"/>
    <x v="0"/>
    <x v="0"/>
    <x v="0"/>
    <x v="10"/>
    <x v="10"/>
    <x v="8"/>
    <x v="84"/>
    <x v="213"/>
    <x v="8"/>
    <x v="0"/>
    <s v="010"/>
    <s v="06"/>
    <s v="1917"/>
    <s v="Ocean Energy Management"/>
    <s v="DISC "/>
    <s v=""/>
    <s v="403041"/>
    <s v="01"/>
    <s v="FF"/>
    <s v="A"/>
    <n v="-1"/>
    <n v="-2"/>
    <n v="-2"/>
  </r>
  <r>
    <s v="2026"/>
    <x v="0"/>
    <x v="0"/>
    <x v="0"/>
    <x v="10"/>
    <x v="10"/>
    <x v="27"/>
    <x v="85"/>
    <x v="214"/>
    <x v="8"/>
    <x v="0"/>
    <s v="010"/>
    <s v="22"/>
    <s v="1700"/>
    <s v="Offshore Safety and Environmental Enforcement"/>
    <s v="DISC "/>
    <s v=""/>
    <s v="403041"/>
    <s v="01"/>
    <s v="FF"/>
    <s v="A"/>
    <n v="-62"/>
    <n v="-52"/>
    <n v="0"/>
  </r>
  <r>
    <s v="2026"/>
    <x v="0"/>
    <x v="0"/>
    <x v="0"/>
    <x v="10"/>
    <x v="10"/>
    <x v="29"/>
    <x v="86"/>
    <x v="215"/>
    <x v="9"/>
    <x v="0"/>
    <s v="010"/>
    <s v="10"/>
    <s v="0680"/>
    <s v="Water and Related Resources"/>
    <s v="DISC "/>
    <s v=""/>
    <s v="403041"/>
    <s v="01"/>
    <s v="FF"/>
    <s v="A"/>
    <n v="-246"/>
    <n v="-206"/>
    <n v="-226"/>
  </r>
  <r>
    <s v="2026"/>
    <x v="0"/>
    <x v="0"/>
    <x v="0"/>
    <x v="10"/>
    <x v="10"/>
    <x v="29"/>
    <x v="86"/>
    <x v="216"/>
    <x v="9"/>
    <x v="0"/>
    <s v="010"/>
    <s v="10"/>
    <s v="4524"/>
    <s v="Working Capital Fund"/>
    <s v="DISC "/>
    <s v=""/>
    <s v="403041"/>
    <s v="01"/>
    <s v="FF"/>
    <s v="A"/>
    <n v="-662"/>
    <n v="-701"/>
    <n v="-711"/>
  </r>
  <r>
    <s v="2026"/>
    <x v="0"/>
    <x v="0"/>
    <x v="0"/>
    <x v="10"/>
    <x v="10"/>
    <x v="9"/>
    <x v="87"/>
    <x v="217"/>
    <x v="13"/>
    <x v="0"/>
    <s v="010"/>
    <s v="12"/>
    <s v="0804"/>
    <s v="Surveys, Investigations, and Research"/>
    <s v="DISC "/>
    <s v=""/>
    <s v="403041"/>
    <s v="01"/>
    <s v="FF"/>
    <s v="A"/>
    <n v="-387"/>
    <n v="-378"/>
    <n v="-302"/>
  </r>
  <r>
    <s v="2026"/>
    <x v="0"/>
    <x v="0"/>
    <x v="0"/>
    <x v="10"/>
    <x v="10"/>
    <x v="9"/>
    <x v="87"/>
    <x v="218"/>
    <x v="13"/>
    <x v="0"/>
    <s v="010"/>
    <s v="12"/>
    <s v="4556"/>
    <s v="Working Capital Fund"/>
    <s v="DISC "/>
    <s v=""/>
    <s v="403041"/>
    <s v="01"/>
    <s v="FF"/>
    <s v="A"/>
    <n v="-103"/>
    <n v="-90"/>
    <n v="-90"/>
  </r>
  <r>
    <s v="2026"/>
    <x v="0"/>
    <x v="0"/>
    <x v="0"/>
    <x v="10"/>
    <x v="10"/>
    <x v="32"/>
    <x v="88"/>
    <x v="219"/>
    <x v="8"/>
    <x v="0"/>
    <s v="010"/>
    <s v="18"/>
    <s v="1611"/>
    <s v="Resource Management"/>
    <s v="DISC "/>
    <s v=""/>
    <s v="403041"/>
    <s v="01"/>
    <s v="FF"/>
    <s v="A"/>
    <n v="-311"/>
    <n v="-253"/>
    <n v="-253"/>
  </r>
  <r>
    <s v="2026"/>
    <x v="0"/>
    <x v="0"/>
    <x v="0"/>
    <x v="10"/>
    <x v="10"/>
    <x v="32"/>
    <x v="88"/>
    <x v="220"/>
    <x v="8"/>
    <x v="0"/>
    <s v="010"/>
    <s v="18"/>
    <s v="1612"/>
    <s v="Construction"/>
    <s v="DISC "/>
    <s v=""/>
    <s v="403041"/>
    <s v="01"/>
    <s v="FF"/>
    <s v="A"/>
    <n v="0"/>
    <n v="-1"/>
    <n v="-1"/>
  </r>
  <r>
    <s v="2026"/>
    <x v="0"/>
    <x v="0"/>
    <x v="0"/>
    <x v="10"/>
    <x v="10"/>
    <x v="32"/>
    <x v="88"/>
    <x v="221"/>
    <x v="8"/>
    <x v="0"/>
    <s v="010"/>
    <s v="18"/>
    <s v="5020"/>
    <s v="LWCF Land Acquisition and Deferred Maintenance"/>
    <s v="DISC "/>
    <s v=""/>
    <s v="403041"/>
    <s v="01"/>
    <s v="FF"/>
    <s v="A"/>
    <n v="0"/>
    <n v="-1"/>
    <n v="-1"/>
  </r>
  <r>
    <s v="2026"/>
    <x v="0"/>
    <x v="0"/>
    <x v="0"/>
    <x v="10"/>
    <x v="10"/>
    <x v="0"/>
    <x v="89"/>
    <x v="222"/>
    <x v="32"/>
    <x v="0"/>
    <s v="010"/>
    <s v="24"/>
    <s v="1036"/>
    <s v="Operation of the National Park System"/>
    <s v="DISC "/>
    <s v=""/>
    <s v="403041"/>
    <s v="01"/>
    <s v="FF"/>
    <s v="A"/>
    <n v="-25"/>
    <n v="-20"/>
    <n v="-20"/>
  </r>
  <r>
    <s v="2026"/>
    <x v="0"/>
    <x v="0"/>
    <x v="0"/>
    <x v="10"/>
    <x v="10"/>
    <x v="0"/>
    <x v="89"/>
    <x v="223"/>
    <x v="32"/>
    <x v="0"/>
    <s v="010"/>
    <s v="24"/>
    <s v="1039"/>
    <s v="Construction (and Major Maintenance)"/>
    <s v="DISC "/>
    <s v=""/>
    <s v="403041"/>
    <s v="01"/>
    <s v="FF"/>
    <s v="A"/>
    <n v="-71"/>
    <n v="-40"/>
    <n v="-20"/>
  </r>
  <r>
    <s v="2026"/>
    <x v="0"/>
    <x v="0"/>
    <x v="0"/>
    <x v="10"/>
    <x v="10"/>
    <x v="37"/>
    <x v="90"/>
    <x v="224"/>
    <x v="8"/>
    <x v="0"/>
    <s v="010"/>
    <s v="76"/>
    <s v="2100"/>
    <s v="Operation of Indian Programs"/>
    <s v="DISC "/>
    <s v=""/>
    <s v="403041"/>
    <s v="01"/>
    <s v="FF"/>
    <s v="A"/>
    <n v="-6"/>
    <n v="-6"/>
    <n v="-5"/>
  </r>
  <r>
    <s v="2026"/>
    <x v="0"/>
    <x v="0"/>
    <x v="0"/>
    <x v="10"/>
    <x v="10"/>
    <x v="37"/>
    <x v="90"/>
    <x v="224"/>
    <x v="10"/>
    <x v="0"/>
    <s v="010"/>
    <s v="76"/>
    <s v="2100"/>
    <s v="Operation of Indian Programs"/>
    <s v="DISC "/>
    <s v=""/>
    <s v="403041"/>
    <s v="02"/>
    <s v="FF"/>
    <s v="A"/>
    <n v="-30"/>
    <n v="-33"/>
    <n v="-31"/>
  </r>
  <r>
    <s v="2026"/>
    <x v="0"/>
    <x v="0"/>
    <x v="0"/>
    <x v="10"/>
    <x v="10"/>
    <x v="37"/>
    <x v="90"/>
    <x v="224"/>
    <x v="15"/>
    <x v="0"/>
    <s v="010"/>
    <s v="76"/>
    <s v="2100"/>
    <s v="Operation of Indian Programs"/>
    <s v="DISC "/>
    <s v=""/>
    <s v="403041"/>
    <s v="03"/>
    <s v="FF"/>
    <s v="A"/>
    <n v="-22"/>
    <n v="-12"/>
    <n v="-12"/>
  </r>
  <r>
    <s v="2026"/>
    <x v="0"/>
    <x v="0"/>
    <x v="0"/>
    <x v="10"/>
    <x v="10"/>
    <x v="37"/>
    <x v="90"/>
    <x v="225"/>
    <x v="10"/>
    <x v="0"/>
    <s v="010"/>
    <s v="76"/>
    <s v="2103"/>
    <s v="Indian Land Consolidation"/>
    <s v="DISC "/>
    <s v=""/>
    <s v="403041"/>
    <s v="01"/>
    <s v="FF"/>
    <s v="A"/>
    <n v="0"/>
    <n v="-5"/>
    <n v="-5"/>
  </r>
  <r>
    <s v="2026"/>
    <x v="0"/>
    <x v="0"/>
    <x v="0"/>
    <x v="10"/>
    <x v="10"/>
    <x v="37"/>
    <x v="90"/>
    <x v="226"/>
    <x v="10"/>
    <x v="0"/>
    <s v="010"/>
    <s v="76"/>
    <s v="2301"/>
    <s v="Construction"/>
    <s v="DISC "/>
    <s v=""/>
    <s v="403041"/>
    <s v="01"/>
    <s v="FF"/>
    <s v="A"/>
    <n v="-1"/>
    <n v="-8"/>
    <n v="-8"/>
  </r>
  <r>
    <s v="2026"/>
    <x v="0"/>
    <x v="0"/>
    <x v="0"/>
    <x v="10"/>
    <x v="10"/>
    <x v="10"/>
    <x v="91"/>
    <x v="227"/>
    <x v="15"/>
    <x v="0"/>
    <s v="010"/>
    <s v="77"/>
    <s v="2106"/>
    <s v="Operation of Indian Education Programs"/>
    <s v="DISC "/>
    <s v=""/>
    <s v="403041"/>
    <s v="01"/>
    <s v="FF"/>
    <s v="A"/>
    <n v="-423"/>
    <n v="-106"/>
    <n v="-106"/>
  </r>
  <r>
    <s v="2026"/>
    <x v="0"/>
    <x v="0"/>
    <x v="0"/>
    <x v="10"/>
    <x v="10"/>
    <x v="1"/>
    <x v="92"/>
    <x v="228"/>
    <x v="13"/>
    <x v="0"/>
    <s v="010"/>
    <s v="84"/>
    <s v="0102"/>
    <s v="Salaries and Expenses"/>
    <s v="DISC "/>
    <s v=""/>
    <s v="403041"/>
    <s v="01"/>
    <s v="FF"/>
    <s v="A"/>
    <n v="-102"/>
    <n v="-55"/>
    <n v="-51"/>
  </r>
  <r>
    <s v="2026"/>
    <x v="0"/>
    <x v="0"/>
    <x v="0"/>
    <x v="10"/>
    <x v="10"/>
    <x v="11"/>
    <x v="93"/>
    <x v="229"/>
    <x v="33"/>
    <x v="0"/>
    <s v="010"/>
    <s v="85"/>
    <s v="0412"/>
    <s v="Assistance to Territories"/>
    <s v="DISC "/>
    <s v=""/>
    <s v="403041"/>
    <s v="01"/>
    <s v="FF"/>
    <s v="A"/>
    <n v="-5"/>
    <n v="0"/>
    <n v="0"/>
  </r>
  <r>
    <s v="2026"/>
    <x v="0"/>
    <x v="0"/>
    <x v="0"/>
    <x v="10"/>
    <x v="10"/>
    <x v="12"/>
    <x v="94"/>
    <x v="230"/>
    <x v="13"/>
    <x v="0"/>
    <s v="010"/>
    <s v="86"/>
    <s v="0107"/>
    <s v="Salaries and Expenses"/>
    <s v="DISC "/>
    <s v=""/>
    <s v="403041"/>
    <s v="01"/>
    <s v="FF"/>
    <s v="A"/>
    <n v="-26"/>
    <n v="-27"/>
    <n v="-27"/>
  </r>
  <r>
    <s v="2026"/>
    <x v="0"/>
    <x v="0"/>
    <x v="0"/>
    <x v="10"/>
    <x v="10"/>
    <x v="13"/>
    <x v="11"/>
    <x v="231"/>
    <x v="13"/>
    <x v="0"/>
    <s v="010"/>
    <s v="88"/>
    <s v="0104"/>
    <s v="Salaries and Expenses"/>
    <s v="DISC "/>
    <s v=""/>
    <s v="403041"/>
    <s v="01"/>
    <s v="FF"/>
    <s v="A"/>
    <n v="-3"/>
    <n v="-2"/>
    <n v="-2"/>
  </r>
  <r>
    <s v="2026"/>
    <x v="0"/>
    <x v="0"/>
    <x v="0"/>
    <x v="10"/>
    <x v="10"/>
    <x v="16"/>
    <x v="95"/>
    <x v="232"/>
    <x v="33"/>
    <x v="0"/>
    <s v="010"/>
    <s v="78"/>
    <s v="0120"/>
    <s v="Federal Trust Programs"/>
    <s v="DISC "/>
    <s v=""/>
    <s v="403041"/>
    <s v="01"/>
    <s v="FF"/>
    <s v="A"/>
    <n v="-3"/>
    <n v="-1"/>
    <n v="0"/>
  </r>
  <r>
    <s v="2026"/>
    <x v="0"/>
    <x v="0"/>
    <x v="0"/>
    <x v="10"/>
    <x v="10"/>
    <x v="17"/>
    <x v="96"/>
    <x v="233"/>
    <x v="13"/>
    <x v="0"/>
    <s v="010"/>
    <s v="95"/>
    <s v="1113"/>
    <s v="Office of Natural Resources Revenue"/>
    <s v="DISC "/>
    <s v=""/>
    <s v="403041"/>
    <s v="01"/>
    <s v="FF"/>
    <s v="A"/>
    <n v="-2"/>
    <n v="-2"/>
    <n v="-2"/>
  </r>
  <r>
    <s v="2026"/>
    <x v="0"/>
    <x v="0"/>
    <x v="0"/>
    <x v="10"/>
    <x v="10"/>
    <x v="17"/>
    <x v="96"/>
    <x v="234"/>
    <x v="13"/>
    <x v="0"/>
    <s v="010"/>
    <s v="95"/>
    <s v="4523"/>
    <s v="Working Capital Fund"/>
    <s v="DISC "/>
    <s v=""/>
    <s v="403041"/>
    <s v="01"/>
    <s v="FF"/>
    <s v="A"/>
    <n v="-1142"/>
    <n v="-1387"/>
    <n v="-1946"/>
  </r>
  <r>
    <s v="2026"/>
    <x v="0"/>
    <x v="0"/>
    <x v="0"/>
    <x v="10"/>
    <x v="10"/>
    <x v="17"/>
    <x v="96"/>
    <x v="235"/>
    <x v="13"/>
    <x v="0"/>
    <s v="010"/>
    <s v="95"/>
    <s v="4529"/>
    <s v="Interior Franchise Fund"/>
    <s v="DISC "/>
    <s v=""/>
    <s v="403041"/>
    <s v="01"/>
    <s v="FF"/>
    <s v="A"/>
    <n v="-3253"/>
    <n v="-1961"/>
    <n v="-2809"/>
  </r>
  <r>
    <s v="2026"/>
    <x v="0"/>
    <x v="0"/>
    <x v="0"/>
    <x v="10"/>
    <x v="10"/>
    <x v="18"/>
    <x v="97"/>
    <x v="236"/>
    <x v="8"/>
    <x v="0"/>
    <s v="010"/>
    <s v="28"/>
    <s v="1125"/>
    <s v="Wildland Fire Service Operations"/>
    <s v="DISC "/>
    <s v=""/>
    <s v="403041"/>
    <s v="01"/>
    <s v="FF"/>
    <s v="A"/>
    <n v="-44"/>
    <n v="-16"/>
    <n v="-16"/>
  </r>
  <r>
    <s v="2026"/>
    <x v="0"/>
    <x v="0"/>
    <x v="0"/>
    <x v="11"/>
    <x v="11"/>
    <x v="7"/>
    <x v="98"/>
    <x v="237"/>
    <x v="24"/>
    <x v="0"/>
    <s v="011"/>
    <s v="03"/>
    <s v="0129"/>
    <s v="Salaries and Expenses"/>
    <s v="DISC "/>
    <s v=""/>
    <s v="403041"/>
    <s v="01"/>
    <s v="FF"/>
    <s v="A"/>
    <n v="-28"/>
    <n v="-37"/>
    <n v="-37"/>
  </r>
  <r>
    <s v="2026"/>
    <x v="0"/>
    <x v="0"/>
    <x v="0"/>
    <x v="11"/>
    <x v="11"/>
    <x v="7"/>
    <x v="98"/>
    <x v="238"/>
    <x v="24"/>
    <x v="0"/>
    <s v="011"/>
    <s v="03"/>
    <s v="0134"/>
    <s v="Justice Information Sharing Technology"/>
    <s v="DISC "/>
    <s v=""/>
    <s v="403041"/>
    <s v="01"/>
    <s v="FF"/>
    <s v="A"/>
    <n v="-29"/>
    <n v="-21"/>
    <n v="-21"/>
  </r>
  <r>
    <s v="2026"/>
    <x v="0"/>
    <x v="0"/>
    <x v="0"/>
    <x v="11"/>
    <x v="11"/>
    <x v="7"/>
    <x v="98"/>
    <x v="239"/>
    <x v="24"/>
    <x v="0"/>
    <s v="011"/>
    <s v="03"/>
    <s v="0328"/>
    <s v="Office of Inspector General"/>
    <s v="DISC "/>
    <s v=""/>
    <s v="403041"/>
    <s v="01"/>
    <s v="FF"/>
    <s v="A"/>
    <n v="-21"/>
    <n v="-16"/>
    <n v="-16"/>
  </r>
  <r>
    <s v="2026"/>
    <x v="0"/>
    <x v="0"/>
    <x v="0"/>
    <x v="11"/>
    <x v="11"/>
    <x v="7"/>
    <x v="98"/>
    <x v="240"/>
    <x v="24"/>
    <x v="0"/>
    <s v="011"/>
    <s v="03"/>
    <s v="0339"/>
    <s v="Executive Office for Immigration Review"/>
    <s v="DISC "/>
    <s v=""/>
    <s v="403041"/>
    <s v="01"/>
    <s v="FF"/>
    <s v="A"/>
    <n v="-6"/>
    <n v="-11"/>
    <n v="-11"/>
  </r>
  <r>
    <s v="2026"/>
    <x v="0"/>
    <x v="0"/>
    <x v="0"/>
    <x v="11"/>
    <x v="11"/>
    <x v="7"/>
    <x v="98"/>
    <x v="241"/>
    <x v="24"/>
    <x v="0"/>
    <s v="011"/>
    <s v="03"/>
    <s v="4526"/>
    <s v="Working Capital Fund"/>
    <s v="DISC "/>
    <s v=""/>
    <s v="403041"/>
    <s v="01"/>
    <s v="FF"/>
    <s v="A"/>
    <n v="-1980"/>
    <n v="-1966"/>
    <n v="-2102"/>
  </r>
  <r>
    <s v="2026"/>
    <x v="0"/>
    <x v="0"/>
    <x v="0"/>
    <x v="11"/>
    <x v="11"/>
    <x v="27"/>
    <x v="99"/>
    <x v="242"/>
    <x v="4"/>
    <x v="0"/>
    <s v="011"/>
    <s v="05"/>
    <s v="0128"/>
    <s v="Salaries and Expenses, General Legal Activities"/>
    <s v="DISC "/>
    <s v=""/>
    <s v="403041"/>
    <s v="01"/>
    <s v="FF"/>
    <s v="A"/>
    <n v="-410"/>
    <n v="-401"/>
    <n v="-401"/>
  </r>
  <r>
    <s v="2026"/>
    <x v="0"/>
    <x v="0"/>
    <x v="0"/>
    <x v="11"/>
    <x v="11"/>
    <x v="27"/>
    <x v="99"/>
    <x v="243"/>
    <x v="4"/>
    <x v="0"/>
    <s v="011"/>
    <s v="05"/>
    <s v="0319"/>
    <s v="Salaries and Expenses, Antitrust Division"/>
    <s v="DISC "/>
    <s v=""/>
    <s v="403041"/>
    <s v="01"/>
    <s v="FF"/>
    <s v="A"/>
    <n v="-6"/>
    <n v="-2"/>
    <n v="-2"/>
  </r>
  <r>
    <s v="2026"/>
    <x v="0"/>
    <x v="0"/>
    <x v="0"/>
    <x v="11"/>
    <x v="11"/>
    <x v="27"/>
    <x v="99"/>
    <x v="244"/>
    <x v="4"/>
    <x v="0"/>
    <s v="011"/>
    <s v="05"/>
    <s v="0322"/>
    <s v="Salaries and Expenses, United States Attorneys"/>
    <s v="DISC "/>
    <s v=""/>
    <s v="403041"/>
    <s v="01"/>
    <s v="FF"/>
    <s v="A"/>
    <n v="-188"/>
    <n v="0"/>
    <n v="0"/>
  </r>
  <r>
    <s v="2026"/>
    <x v="0"/>
    <x v="0"/>
    <x v="0"/>
    <x v="11"/>
    <x v="11"/>
    <x v="27"/>
    <x v="99"/>
    <x v="245"/>
    <x v="4"/>
    <x v="0"/>
    <s v="011"/>
    <s v="05"/>
    <s v="0324"/>
    <s v="Salaries and Expenses, United States Marshals Service"/>
    <s v="DISC "/>
    <s v=""/>
    <s v="403041"/>
    <s v="01"/>
    <s v="FF"/>
    <s v="A"/>
    <n v="-28"/>
    <n v="-42"/>
    <n v="-42"/>
  </r>
  <r>
    <s v="2026"/>
    <x v="0"/>
    <x v="0"/>
    <x v="0"/>
    <x v="11"/>
    <x v="11"/>
    <x v="27"/>
    <x v="99"/>
    <x v="246"/>
    <x v="4"/>
    <x v="0"/>
    <s v="011"/>
    <s v="05"/>
    <s v="4575"/>
    <s v="Justice Prisoner and Alien Transportation System Fund, U.S. Marshals"/>
    <s v="DISC "/>
    <s v=""/>
    <s v="403041"/>
    <s v="01"/>
    <s v="FF"/>
    <s v="A"/>
    <n v="-60"/>
    <n v="-80"/>
    <n v="-80"/>
  </r>
  <r>
    <s v="2026"/>
    <x v="0"/>
    <x v="0"/>
    <x v="0"/>
    <x v="11"/>
    <x v="11"/>
    <x v="28"/>
    <x v="100"/>
    <x v="247"/>
    <x v="24"/>
    <x v="0"/>
    <s v="011"/>
    <s v="08"/>
    <s v="1300"/>
    <s v="Salaries and Expenses"/>
    <s v="DISC "/>
    <s v=""/>
    <s v="403041"/>
    <s v="01"/>
    <s v="FF"/>
    <s v="A"/>
    <n v="-3"/>
    <n v="-4"/>
    <n v="-4"/>
  </r>
  <r>
    <s v="2026"/>
    <x v="0"/>
    <x v="0"/>
    <x v="0"/>
    <x v="11"/>
    <x v="11"/>
    <x v="30"/>
    <x v="101"/>
    <x v="248"/>
    <x v="24"/>
    <x v="0"/>
    <s v="011"/>
    <s v="07"/>
    <s v="0323"/>
    <s v="Organized Crime and Drug Enforcement Task Forces"/>
    <s v="DISC "/>
    <s v=""/>
    <s v="403041"/>
    <s v="01"/>
    <s v="FF"/>
    <s v="A"/>
    <n v="-1"/>
    <n v="0"/>
    <n v="0"/>
  </r>
  <r>
    <s v="2026"/>
    <x v="0"/>
    <x v="0"/>
    <x v="0"/>
    <x v="11"/>
    <x v="11"/>
    <x v="31"/>
    <x v="102"/>
    <x v="249"/>
    <x v="24"/>
    <x v="0"/>
    <s v="011"/>
    <s v="10"/>
    <s v="0200"/>
    <s v="Salaries and Expenses"/>
    <s v="DISC "/>
    <s v=""/>
    <s v="403041"/>
    <s v="01"/>
    <s v="FF"/>
    <s v="A"/>
    <n v="-946"/>
    <n v="-1181"/>
    <n v="-1181"/>
  </r>
  <r>
    <s v="2026"/>
    <x v="0"/>
    <x v="0"/>
    <x v="0"/>
    <x v="11"/>
    <x v="11"/>
    <x v="0"/>
    <x v="103"/>
    <x v="250"/>
    <x v="24"/>
    <x v="0"/>
    <s v="011"/>
    <s v="12"/>
    <s v="1100"/>
    <s v="Salaries and Expenses"/>
    <s v="DISC "/>
    <s v=""/>
    <s v="403041"/>
    <s v="01"/>
    <s v="FF"/>
    <s v="A"/>
    <n v="-24"/>
    <n v="-534"/>
    <n v="-612"/>
  </r>
  <r>
    <s v="2026"/>
    <x v="0"/>
    <x v="0"/>
    <x v="0"/>
    <x v="11"/>
    <x v="11"/>
    <x v="10"/>
    <x v="104"/>
    <x v="251"/>
    <x v="24"/>
    <x v="0"/>
    <s v="011"/>
    <s v="14"/>
    <s v="0700"/>
    <s v="Salaries and Expenses"/>
    <s v="DISC "/>
    <s v=""/>
    <s v="403041"/>
    <s v="01"/>
    <s v="FF"/>
    <s v="A"/>
    <n v="-36"/>
    <n v="-145"/>
    <n v="-145"/>
  </r>
  <r>
    <s v="2026"/>
    <x v="0"/>
    <x v="0"/>
    <x v="0"/>
    <x v="11"/>
    <x v="11"/>
    <x v="15"/>
    <x v="105"/>
    <x v="252"/>
    <x v="34"/>
    <x v="0"/>
    <s v="011"/>
    <s v="20"/>
    <s v="1060"/>
    <s v="Salaries and Expenses"/>
    <s v="DISC "/>
    <s v=""/>
    <s v="403041"/>
    <s v="01"/>
    <s v="FF"/>
    <s v="A"/>
    <n v="-8"/>
    <n v="0"/>
    <n v="0"/>
  </r>
  <r>
    <s v="2026"/>
    <x v="0"/>
    <x v="0"/>
    <x v="0"/>
    <x v="11"/>
    <x v="11"/>
    <x v="16"/>
    <x v="106"/>
    <x v="253"/>
    <x v="35"/>
    <x v="0"/>
    <s v="011"/>
    <s v="21"/>
    <s v="0401"/>
    <s v="Research, Evaluation, and Statistics"/>
    <s v="DISC "/>
    <s v=""/>
    <s v="403041"/>
    <s v="01"/>
    <s v="FF"/>
    <s v="A"/>
    <n v="-178"/>
    <n v="-290"/>
    <n v="-318"/>
  </r>
  <r>
    <s v="2026"/>
    <x v="0"/>
    <x v="0"/>
    <x v="0"/>
    <x v="11"/>
    <x v="11"/>
    <x v="16"/>
    <x v="106"/>
    <x v="254"/>
    <x v="35"/>
    <x v="0"/>
    <s v="011"/>
    <s v="21"/>
    <s v="0404"/>
    <s v="State and Local Law Enforcement Assistance"/>
    <s v="DISC "/>
    <s v=""/>
    <s v="403041"/>
    <s v="01"/>
    <s v="FF"/>
    <s v="A"/>
    <n v="-29"/>
    <n v="0"/>
    <n v="0"/>
  </r>
  <r>
    <s v="2026"/>
    <x v="0"/>
    <x v="0"/>
    <x v="0"/>
    <x v="11"/>
    <x v="11"/>
    <x v="16"/>
    <x v="106"/>
    <x v="255"/>
    <x v="35"/>
    <x v="0"/>
    <s v="011"/>
    <s v="21"/>
    <s v="0405"/>
    <s v="Juvenile Justice Programs"/>
    <s v="DISC "/>
    <s v=""/>
    <s v="403041"/>
    <s v="01"/>
    <s v="FF"/>
    <s v="A"/>
    <n v="-6"/>
    <n v="-1"/>
    <n v="0"/>
  </r>
  <r>
    <s v="2026"/>
    <x v="0"/>
    <x v="0"/>
    <x v="0"/>
    <x v="11"/>
    <x v="11"/>
    <x v="16"/>
    <x v="106"/>
    <x v="256"/>
    <x v="35"/>
    <x v="0"/>
    <s v="011"/>
    <s v="21"/>
    <s v="0409"/>
    <s v="Violence against Women Prevention and Prosecution Programs"/>
    <s v="DISC "/>
    <s v=""/>
    <s v="403041"/>
    <s v="01"/>
    <s v="FF"/>
    <s v="A"/>
    <n v="-1"/>
    <n v="-3"/>
    <n v="0"/>
  </r>
  <r>
    <s v="2026"/>
    <x v="0"/>
    <x v="0"/>
    <x v="0"/>
    <x v="11"/>
    <x v="11"/>
    <x v="16"/>
    <x v="106"/>
    <x v="257"/>
    <x v="35"/>
    <x v="0"/>
    <s v="011"/>
    <s v="21"/>
    <s v="5041"/>
    <s v="Crime Victims Fund"/>
    <s v="DISC "/>
    <s v=""/>
    <s v="403041"/>
    <s v="01"/>
    <s v="FF"/>
    <s v="A"/>
    <n v="-3"/>
    <n v="0"/>
    <n v="0"/>
  </r>
  <r>
    <s v="2026"/>
    <x v="0"/>
    <x v="0"/>
    <x v="0"/>
    <x v="12"/>
    <x v="12"/>
    <x v="7"/>
    <x v="107"/>
    <x v="258"/>
    <x v="36"/>
    <x v="0"/>
    <s v="012"/>
    <s v="05"/>
    <s v="0172"/>
    <s v="Program Administration"/>
    <s v="DISC "/>
    <s v=""/>
    <s v="403041"/>
    <s v="01"/>
    <s v="FF"/>
    <s v="A"/>
    <n v="-54"/>
    <n v="-61"/>
    <n v="-62"/>
  </r>
  <r>
    <s v="2026"/>
    <x v="0"/>
    <x v="0"/>
    <x v="0"/>
    <x v="12"/>
    <x v="12"/>
    <x v="7"/>
    <x v="107"/>
    <x v="258"/>
    <x v="36"/>
    <x v="0"/>
    <s v="012"/>
    <s v="05"/>
    <s v="0172"/>
    <s v="Program Administration"/>
    <s v="DISC "/>
    <s v=""/>
    <s v="403041"/>
    <s v="05"/>
    <s v="FF"/>
    <s v="A"/>
    <n v="-20"/>
    <n v="-7"/>
    <n v="-7"/>
  </r>
  <r>
    <s v="2026"/>
    <x v="0"/>
    <x v="0"/>
    <x v="0"/>
    <x v="12"/>
    <x v="12"/>
    <x v="7"/>
    <x v="107"/>
    <x v="259"/>
    <x v="36"/>
    <x v="0"/>
    <s v="012"/>
    <s v="05"/>
    <s v="0179"/>
    <s v="State Unemployment Insurance and Employment Service Operations"/>
    <s v="DISC "/>
    <s v=""/>
    <s v="403041"/>
    <s v="01"/>
    <s v="FF"/>
    <s v="A"/>
    <n v="-654"/>
    <n v="-654"/>
    <n v="0"/>
  </r>
  <r>
    <s v="2026"/>
    <x v="0"/>
    <x v="0"/>
    <x v="0"/>
    <x v="12"/>
    <x v="12"/>
    <x v="7"/>
    <x v="107"/>
    <x v="259"/>
    <x v="36"/>
    <x v="0"/>
    <s v="012"/>
    <s v="05"/>
    <s v="0179"/>
    <s v="State Unemployment Insurance and Employment Service Operations"/>
    <s v="DISC "/>
    <s v=""/>
    <s v="403041"/>
    <s v="02"/>
    <s v="FF"/>
    <s v="A"/>
    <n v="-25"/>
    <n v="-25"/>
    <n v="-18"/>
  </r>
  <r>
    <s v="2026"/>
    <x v="0"/>
    <x v="0"/>
    <x v="0"/>
    <x v="12"/>
    <x v="12"/>
    <x v="7"/>
    <x v="107"/>
    <x v="259"/>
    <x v="36"/>
    <x v="0"/>
    <s v="012"/>
    <s v="05"/>
    <s v="0179"/>
    <s v="State Unemployment Insurance and Employment Service Operations"/>
    <s v="DISC "/>
    <s v=""/>
    <s v="403041"/>
    <s v="03"/>
    <s v="FF"/>
    <s v="A"/>
    <n v="-61"/>
    <n v="-61"/>
    <n v="-59"/>
  </r>
  <r>
    <s v="2026"/>
    <x v="0"/>
    <x v="0"/>
    <x v="0"/>
    <x v="12"/>
    <x v="12"/>
    <x v="7"/>
    <x v="107"/>
    <x v="259"/>
    <x v="36"/>
    <x v="0"/>
    <s v="012"/>
    <s v="05"/>
    <s v="0179"/>
    <s v="State Unemployment Insurance and Employment Service Operations"/>
    <s v="DISC "/>
    <s v=""/>
    <s v="403041"/>
    <s v="04"/>
    <s v="FF"/>
    <s v="A"/>
    <n v="-23"/>
    <n v="-23"/>
    <n v="-23"/>
  </r>
  <r>
    <s v="2026"/>
    <x v="0"/>
    <x v="0"/>
    <x v="0"/>
    <x v="12"/>
    <x v="12"/>
    <x v="7"/>
    <x v="107"/>
    <x v="259"/>
    <x v="36"/>
    <x v="0"/>
    <s v="012"/>
    <s v="05"/>
    <s v="0179"/>
    <s v="State Unemployment Insurance and Employment Service Operations"/>
    <s v="DISC "/>
    <s v=""/>
    <s v="403041"/>
    <s v="05"/>
    <s v="FF"/>
    <s v="A"/>
    <n v="-1"/>
    <n v="-2"/>
    <n v="-2"/>
  </r>
  <r>
    <s v="2026"/>
    <x v="0"/>
    <x v="0"/>
    <x v="0"/>
    <x v="12"/>
    <x v="12"/>
    <x v="7"/>
    <x v="107"/>
    <x v="259"/>
    <x v="37"/>
    <x v="0"/>
    <s v="012"/>
    <s v="05"/>
    <s v="0179"/>
    <s v="State Unemployment Insurance and Employment Service Operations"/>
    <s v="DISC "/>
    <s v=""/>
    <s v="403041"/>
    <s v="06"/>
    <s v="FF"/>
    <s v="A"/>
    <n v="-3316"/>
    <n v="-2778"/>
    <n v="-2803"/>
  </r>
  <r>
    <s v="2026"/>
    <x v="0"/>
    <x v="0"/>
    <x v="0"/>
    <x v="12"/>
    <x v="12"/>
    <x v="7"/>
    <x v="107"/>
    <x v="259"/>
    <x v="37"/>
    <x v="0"/>
    <s v="012"/>
    <s v="05"/>
    <s v="0179"/>
    <s v="State Unemployment Insurance and Employment Service Operations"/>
    <s v="DISC "/>
    <s v=""/>
    <s v="403041"/>
    <s v="07"/>
    <s v="FF"/>
    <s v="A"/>
    <n v="-382"/>
    <n v="-388"/>
    <n v="-467"/>
  </r>
  <r>
    <s v="2026"/>
    <x v="0"/>
    <x v="0"/>
    <x v="0"/>
    <x v="12"/>
    <x v="12"/>
    <x v="7"/>
    <x v="107"/>
    <x v="259"/>
    <x v="37"/>
    <x v="0"/>
    <s v="012"/>
    <s v="05"/>
    <s v="0179"/>
    <s v="State Unemployment Insurance and Employment Service Operations"/>
    <s v="DISC "/>
    <s v=""/>
    <s v="403041"/>
    <s v="10"/>
    <s v="FF"/>
    <s v="A"/>
    <n v="-22"/>
    <n v="-140"/>
    <n v="-50"/>
  </r>
  <r>
    <s v="2026"/>
    <x v="0"/>
    <x v="0"/>
    <x v="0"/>
    <x v="12"/>
    <x v="12"/>
    <x v="8"/>
    <x v="108"/>
    <x v="260"/>
    <x v="38"/>
    <x v="0"/>
    <s v="012"/>
    <s v="06"/>
    <s v="0164"/>
    <s v="Veterans Employment and Training"/>
    <s v="DISC "/>
    <s v=""/>
    <s v="403041"/>
    <s v="01"/>
    <s v="FF"/>
    <s v="A"/>
    <n v="-180"/>
    <n v="-185"/>
    <n v="-185"/>
  </r>
  <r>
    <s v="2026"/>
    <x v="0"/>
    <x v="0"/>
    <x v="0"/>
    <x v="12"/>
    <x v="12"/>
    <x v="8"/>
    <x v="108"/>
    <x v="260"/>
    <x v="38"/>
    <x v="0"/>
    <s v="012"/>
    <s v="06"/>
    <s v="0164"/>
    <s v="Veterans Employment and Training"/>
    <s v="DISC "/>
    <s v=""/>
    <s v="403041"/>
    <s v="02"/>
    <s v="FF"/>
    <s v="A"/>
    <n v="-54"/>
    <n v="-47"/>
    <n v="-54"/>
  </r>
  <r>
    <s v="2026"/>
    <x v="0"/>
    <x v="0"/>
    <x v="0"/>
    <x v="12"/>
    <x v="12"/>
    <x v="8"/>
    <x v="108"/>
    <x v="260"/>
    <x v="38"/>
    <x v="0"/>
    <s v="012"/>
    <s v="06"/>
    <s v="0164"/>
    <s v="Veterans Employment and Training"/>
    <s v="DISC "/>
    <s v=""/>
    <s v="403041"/>
    <s v="03"/>
    <s v="FF"/>
    <s v="A"/>
    <n v="-3"/>
    <n v="-4"/>
    <n v="-4"/>
  </r>
  <r>
    <s v="2026"/>
    <x v="0"/>
    <x v="0"/>
    <x v="0"/>
    <x v="12"/>
    <x v="12"/>
    <x v="8"/>
    <x v="108"/>
    <x v="260"/>
    <x v="38"/>
    <x v="0"/>
    <s v="012"/>
    <s v="06"/>
    <s v="0164"/>
    <s v="Veterans Employment and Training"/>
    <s v="DISC "/>
    <s v=""/>
    <s v="403041"/>
    <s v="04"/>
    <s v="FF"/>
    <s v="A"/>
    <n v="-33"/>
    <n v="-34"/>
    <n v="-34"/>
  </r>
  <r>
    <s v="2026"/>
    <x v="0"/>
    <x v="0"/>
    <x v="0"/>
    <x v="12"/>
    <x v="12"/>
    <x v="27"/>
    <x v="109"/>
    <x v="261"/>
    <x v="39"/>
    <x v="0"/>
    <s v="012"/>
    <s v="11"/>
    <s v="1700"/>
    <s v="Salaries and Expenses"/>
    <s v="DISC "/>
    <s v=""/>
    <s v="403041"/>
    <s v="01"/>
    <s v="FF"/>
    <s v="A"/>
    <n v="-8"/>
    <n v="-8"/>
    <n v="-8"/>
  </r>
  <r>
    <s v="2026"/>
    <x v="0"/>
    <x v="0"/>
    <x v="0"/>
    <x v="12"/>
    <x v="12"/>
    <x v="30"/>
    <x v="110"/>
    <x v="262"/>
    <x v="40"/>
    <x v="0"/>
    <s v="012"/>
    <s v="15"/>
    <s v="0163"/>
    <s v="Salaries and Expenses"/>
    <s v="DISC "/>
    <s v=""/>
    <s v="403041"/>
    <s v="01"/>
    <s v="FF"/>
    <s v="A"/>
    <n v="-42"/>
    <n v="-52"/>
    <n v="-51"/>
  </r>
  <r>
    <s v="2026"/>
    <x v="0"/>
    <x v="0"/>
    <x v="0"/>
    <x v="12"/>
    <x v="12"/>
    <x v="30"/>
    <x v="110"/>
    <x v="262"/>
    <x v="40"/>
    <x v="0"/>
    <s v="012"/>
    <s v="15"/>
    <s v="0163"/>
    <s v="Salaries and Expenses"/>
    <s v="DISC "/>
    <s v=""/>
    <s v="403041"/>
    <s v="02"/>
    <s v="FF"/>
    <s v="A"/>
    <n v="0"/>
    <n v="-2"/>
    <n v="-2"/>
  </r>
  <r>
    <s v="2026"/>
    <x v="0"/>
    <x v="0"/>
    <x v="0"/>
    <x v="12"/>
    <x v="12"/>
    <x v="10"/>
    <x v="31"/>
    <x v="263"/>
    <x v="40"/>
    <x v="0"/>
    <s v="012"/>
    <s v="20"/>
    <s v="0200"/>
    <s v="Salaries and Expenses"/>
    <s v="DISC "/>
    <s v=""/>
    <s v="403041"/>
    <s v="01"/>
    <s v="FF"/>
    <s v="A"/>
    <n v="-105"/>
    <n v="-108"/>
    <n v="0"/>
  </r>
  <r>
    <s v="2026"/>
    <x v="0"/>
    <x v="0"/>
    <x v="0"/>
    <x v="12"/>
    <x v="12"/>
    <x v="11"/>
    <x v="11"/>
    <x v="264"/>
    <x v="40"/>
    <x v="0"/>
    <s v="012"/>
    <s v="27"/>
    <s v="0106"/>
    <s v="Office of Inspector General"/>
    <s v="DISC "/>
    <s v=""/>
    <s v="403041"/>
    <s v="01"/>
    <s v="FF"/>
    <s v="A"/>
    <n v="-6"/>
    <n v="-6"/>
    <n v="-6"/>
  </r>
  <r>
    <s v="2026"/>
    <x v="0"/>
    <x v="0"/>
    <x v="0"/>
    <x v="12"/>
    <x v="12"/>
    <x v="12"/>
    <x v="27"/>
    <x v="265"/>
    <x v="40"/>
    <x v="0"/>
    <s v="012"/>
    <s v="25"/>
    <s v="0165"/>
    <s v="Salaries and Expenses"/>
    <s v="DISC "/>
    <s v=""/>
    <s v="403041"/>
    <s v="01"/>
    <s v="FF"/>
    <s v="A"/>
    <n v="-70"/>
    <n v="-68"/>
    <n v="-65"/>
  </r>
  <r>
    <s v="2026"/>
    <x v="0"/>
    <x v="0"/>
    <x v="0"/>
    <x v="12"/>
    <x v="12"/>
    <x v="12"/>
    <x v="27"/>
    <x v="266"/>
    <x v="40"/>
    <x v="0"/>
    <s v="012"/>
    <s v="25"/>
    <s v="4601"/>
    <s v="Working Capital Fund"/>
    <s v="DISC "/>
    <s v=""/>
    <s v="403041"/>
    <s v="01"/>
    <s v="FF"/>
    <s v="A"/>
    <n v="-671"/>
    <n v="-737"/>
    <n v="-785"/>
  </r>
  <r>
    <s v="2026"/>
    <x v="0"/>
    <x v="0"/>
    <x v="0"/>
    <x v="13"/>
    <x v="13"/>
    <x v="27"/>
    <x v="111"/>
    <x v="267"/>
    <x v="41"/>
    <x v="0"/>
    <s v="014"/>
    <s v="05"/>
    <s v="0113"/>
    <s v="Diplomatic Programs"/>
    <s v="DISC "/>
    <s v=""/>
    <s v="403041"/>
    <s v="01"/>
    <s v="FF"/>
    <s v="A"/>
    <n v="-1147"/>
    <n v="-1142"/>
    <n v="-1142"/>
  </r>
  <r>
    <s v="2026"/>
    <x v="0"/>
    <x v="0"/>
    <x v="0"/>
    <x v="13"/>
    <x v="13"/>
    <x v="27"/>
    <x v="111"/>
    <x v="268"/>
    <x v="42"/>
    <x v="0"/>
    <s v="014"/>
    <s v="05"/>
    <s v="0209"/>
    <s v="Educational and Cultural Exchange Programs"/>
    <s v="DISC "/>
    <s v=""/>
    <s v="403041"/>
    <s v="01"/>
    <s v="FF"/>
    <s v="A"/>
    <n v="-9"/>
    <n v="-4"/>
    <n v="0"/>
  </r>
  <r>
    <s v="2026"/>
    <x v="0"/>
    <x v="0"/>
    <x v="0"/>
    <x v="13"/>
    <x v="13"/>
    <x v="27"/>
    <x v="111"/>
    <x v="269"/>
    <x v="41"/>
    <x v="0"/>
    <s v="014"/>
    <s v="05"/>
    <s v="0523"/>
    <s v="Payment to the American Institute in Taiwan"/>
    <s v="DISC "/>
    <s v=""/>
    <s v="403041"/>
    <s v="01"/>
    <s v="FF"/>
    <s v="A"/>
    <n v="-7"/>
    <n v="-5"/>
    <n v="-5"/>
  </r>
  <r>
    <s v="2026"/>
    <x v="0"/>
    <x v="0"/>
    <x v="0"/>
    <x v="13"/>
    <x v="13"/>
    <x v="27"/>
    <x v="111"/>
    <x v="270"/>
    <x v="41"/>
    <x v="0"/>
    <s v="014"/>
    <s v="05"/>
    <s v="0535"/>
    <s v="Embassy Security, Construction, and Maintenance"/>
    <s v="DISC "/>
    <s v=""/>
    <s v="403041"/>
    <s v="01"/>
    <s v="FF"/>
    <s v="A"/>
    <n v="-1253"/>
    <n v="-1253"/>
    <n v="-1021"/>
  </r>
  <r>
    <s v="2026"/>
    <x v="0"/>
    <x v="0"/>
    <x v="0"/>
    <x v="13"/>
    <x v="13"/>
    <x v="27"/>
    <x v="111"/>
    <x v="270"/>
    <x v="41"/>
    <x v="0"/>
    <s v="014"/>
    <s v="05"/>
    <s v="0535"/>
    <s v="Embassy Security, Construction, and Maintenance"/>
    <s v="DISC "/>
    <s v=""/>
    <s v="403041"/>
    <s v="02"/>
    <s v="FF"/>
    <s v="A"/>
    <n v="-308"/>
    <n v="-308"/>
    <n v="-308"/>
  </r>
  <r>
    <s v="2026"/>
    <x v="0"/>
    <x v="0"/>
    <x v="0"/>
    <x v="13"/>
    <x v="13"/>
    <x v="27"/>
    <x v="111"/>
    <x v="271"/>
    <x v="41"/>
    <x v="0"/>
    <s v="014"/>
    <s v="05"/>
    <s v="0545"/>
    <s v="Representation Expenses"/>
    <s v="DISC "/>
    <s v=""/>
    <s v="403041"/>
    <s v="01"/>
    <s v="FF"/>
    <s v="A"/>
    <n v="-1"/>
    <n v="-1"/>
    <n v="-1"/>
  </r>
  <r>
    <s v="2026"/>
    <x v="0"/>
    <x v="0"/>
    <x v="0"/>
    <x v="13"/>
    <x v="13"/>
    <x v="27"/>
    <x v="111"/>
    <x v="272"/>
    <x v="41"/>
    <x v="0"/>
    <s v="014"/>
    <s v="05"/>
    <s v="4519"/>
    <s v="Working Capital Fund"/>
    <s v="DISC "/>
    <s v=""/>
    <s v="403041"/>
    <s v="01"/>
    <s v="FF"/>
    <s v="A"/>
    <n v="-5409"/>
    <n v="-5882"/>
    <n v="-5870"/>
  </r>
  <r>
    <s v="2026"/>
    <x v="0"/>
    <x v="0"/>
    <x v="0"/>
    <x v="13"/>
    <x v="13"/>
    <x v="27"/>
    <x v="111"/>
    <x v="273"/>
    <x v="41"/>
    <x v="0"/>
    <s v="014"/>
    <s v="05"/>
    <s v="5713"/>
    <s v="Consular and Border Security Programs"/>
    <s v="DISC "/>
    <s v=""/>
    <s v="403041"/>
    <s v="01"/>
    <s v="FF"/>
    <s v="A"/>
    <n v="-61"/>
    <n v="-1"/>
    <n v="0"/>
  </r>
  <r>
    <s v="2026"/>
    <x v="0"/>
    <x v="0"/>
    <x v="0"/>
    <x v="13"/>
    <x v="13"/>
    <x v="1"/>
    <x v="112"/>
    <x v="274"/>
    <x v="9"/>
    <x v="0"/>
    <s v="014"/>
    <s v="15"/>
    <s v="1069"/>
    <s v="Salaries and Expenses, IBWC"/>
    <s v="DISC "/>
    <s v=""/>
    <s v="403041"/>
    <s v="01"/>
    <s v="FF"/>
    <s v="A"/>
    <n v="-6"/>
    <n v="-8"/>
    <n v="-8"/>
  </r>
  <r>
    <s v="2026"/>
    <x v="0"/>
    <x v="0"/>
    <x v="0"/>
    <x v="13"/>
    <x v="13"/>
    <x v="1"/>
    <x v="112"/>
    <x v="275"/>
    <x v="9"/>
    <x v="0"/>
    <s v="014"/>
    <s v="15"/>
    <s v="1078"/>
    <s v="Construction, IBWC"/>
    <s v="DISC "/>
    <s v=""/>
    <s v="403041"/>
    <s v="01"/>
    <s v="FF"/>
    <s v="A"/>
    <n v="-291"/>
    <n v="-7"/>
    <n v="-7"/>
  </r>
  <r>
    <s v="2026"/>
    <x v="0"/>
    <x v="0"/>
    <x v="0"/>
    <x v="13"/>
    <x v="13"/>
    <x v="2"/>
    <x v="113"/>
    <x v="276"/>
    <x v="11"/>
    <x v="0"/>
    <s v="014"/>
    <s v="25"/>
    <s v="1022"/>
    <s v="International Narcotics Control and Law Enforcement"/>
    <s v="DISC "/>
    <s v=""/>
    <s v="403041"/>
    <s v="01"/>
    <s v="FF"/>
    <s v="A"/>
    <n v="-17"/>
    <n v="0"/>
    <n v="0"/>
  </r>
  <r>
    <s v="2026"/>
    <x v="0"/>
    <x v="0"/>
    <x v="0"/>
    <x v="13"/>
    <x v="13"/>
    <x v="2"/>
    <x v="113"/>
    <x v="277"/>
    <x v="11"/>
    <x v="0"/>
    <s v="014"/>
    <s v="25"/>
    <s v="1143"/>
    <s v="Migration and Refugee Assistance"/>
    <s v="DISC "/>
    <s v=""/>
    <s v="403041"/>
    <s v="01"/>
    <s v="FF"/>
    <s v="A"/>
    <n v="0"/>
    <n v="-1"/>
    <n v="-1"/>
  </r>
  <r>
    <s v="2026"/>
    <x v="0"/>
    <x v="0"/>
    <x v="0"/>
    <x v="13"/>
    <x v="13"/>
    <x v="2"/>
    <x v="113"/>
    <x v="278"/>
    <x v="41"/>
    <x v="0"/>
    <s v="014"/>
    <s v="25"/>
    <s v="5151"/>
    <s v="International Center, Washington, D.C."/>
    <s v="DISC "/>
    <s v=""/>
    <s v="403041"/>
    <s v="01"/>
    <s v="FF"/>
    <s v="A"/>
    <n v="-4"/>
    <n v="-2"/>
    <n v="-2"/>
  </r>
  <r>
    <s v="2026"/>
    <x v="0"/>
    <x v="0"/>
    <x v="0"/>
    <x v="14"/>
    <x v="14"/>
    <x v="8"/>
    <x v="8"/>
    <x v="279"/>
    <x v="43"/>
    <x v="0"/>
    <s v="021"/>
    <s v="04"/>
    <s v="0102"/>
    <s v="Salaries and Expenses"/>
    <s v="DISC "/>
    <s v=""/>
    <s v="403041"/>
    <s v="01"/>
    <s v="FF"/>
    <s v="A"/>
    <n v="-18"/>
    <n v="-19"/>
    <n v="-19"/>
  </r>
  <r>
    <s v="2026"/>
    <x v="0"/>
    <x v="0"/>
    <x v="0"/>
    <x v="14"/>
    <x v="14"/>
    <x v="8"/>
    <x v="8"/>
    <x v="280"/>
    <x v="43"/>
    <x v="0"/>
    <s v="021"/>
    <s v="04"/>
    <s v="0142"/>
    <s v="Transportation Planning, Research, and Development"/>
    <s v="DISC "/>
    <s v=""/>
    <s v="403041"/>
    <s v="01"/>
    <s v="FF"/>
    <s v="A"/>
    <n v="-1"/>
    <n v="0"/>
    <n v="0"/>
  </r>
  <r>
    <s v="2026"/>
    <x v="0"/>
    <x v="0"/>
    <x v="0"/>
    <x v="14"/>
    <x v="14"/>
    <x v="8"/>
    <x v="8"/>
    <x v="281"/>
    <x v="43"/>
    <x v="0"/>
    <s v="021"/>
    <s v="04"/>
    <s v="1730"/>
    <s v="Research and Technology"/>
    <s v="DISC "/>
    <s v=""/>
    <s v="403041"/>
    <s v="01"/>
    <s v="FF"/>
    <s v="A"/>
    <n v="-23"/>
    <n v="-20"/>
    <n v="-20"/>
  </r>
  <r>
    <s v="2026"/>
    <x v="0"/>
    <x v="0"/>
    <x v="0"/>
    <x v="14"/>
    <x v="14"/>
    <x v="8"/>
    <x v="8"/>
    <x v="282"/>
    <x v="43"/>
    <x v="0"/>
    <s v="021"/>
    <s v="04"/>
    <s v="1732"/>
    <s v="Operational Support"/>
    <s v="DISC "/>
    <s v=""/>
    <s v="403041"/>
    <s v="01"/>
    <s v="FF"/>
    <s v="A"/>
    <n v="-20"/>
    <n v="-18"/>
    <n v="-18"/>
  </r>
  <r>
    <s v="2026"/>
    <x v="0"/>
    <x v="0"/>
    <x v="0"/>
    <x v="14"/>
    <x v="14"/>
    <x v="8"/>
    <x v="8"/>
    <x v="283"/>
    <x v="43"/>
    <x v="0"/>
    <s v="021"/>
    <s v="04"/>
    <s v="4520"/>
    <s v="Working Capital Fund"/>
    <s v="DISC "/>
    <s v=""/>
    <s v="403041"/>
    <s v="01"/>
    <s v="FF"/>
    <s v="A"/>
    <n v="-559"/>
    <n v="-746"/>
    <n v="-1236"/>
  </r>
  <r>
    <s v="2026"/>
    <x v="0"/>
    <x v="0"/>
    <x v="0"/>
    <x v="14"/>
    <x v="14"/>
    <x v="8"/>
    <x v="8"/>
    <x v="284"/>
    <x v="43"/>
    <x v="0"/>
    <s v="021"/>
    <s v="04"/>
    <s v="4522"/>
    <s v="Working Capital Fund, Volpe National Transportation Systems Center"/>
    <s v="DISC "/>
    <s v=""/>
    <s v="403041"/>
    <s v="01"/>
    <s v="FF"/>
    <s v="A"/>
    <n v="-255"/>
    <n v="-360"/>
    <n v="-360"/>
  </r>
  <r>
    <s v="2026"/>
    <x v="0"/>
    <x v="0"/>
    <x v="0"/>
    <x v="14"/>
    <x v="14"/>
    <x v="27"/>
    <x v="114"/>
    <x v="285"/>
    <x v="26"/>
    <x v="0"/>
    <s v="021"/>
    <s v="12"/>
    <s v="1301"/>
    <s v="Operations"/>
    <s v="DISC "/>
    <s v=""/>
    <s v="403041"/>
    <s v="01"/>
    <s v="FF"/>
    <s v="A"/>
    <n v="-11673"/>
    <n v="-12515"/>
    <n v="-13041"/>
  </r>
  <r>
    <s v="2026"/>
    <x v="0"/>
    <x v="0"/>
    <x v="0"/>
    <x v="14"/>
    <x v="14"/>
    <x v="27"/>
    <x v="114"/>
    <x v="285"/>
    <x v="26"/>
    <x v="0"/>
    <s v="021"/>
    <s v="12"/>
    <s v="1301"/>
    <s v="Operations"/>
    <s v="DISC "/>
    <s v=""/>
    <s v="403041"/>
    <s v="02"/>
    <s v="FF"/>
    <s v="A"/>
    <n v="-136"/>
    <n v="-208"/>
    <n v="-213"/>
  </r>
  <r>
    <s v="2026"/>
    <x v="0"/>
    <x v="0"/>
    <x v="0"/>
    <x v="14"/>
    <x v="14"/>
    <x v="27"/>
    <x v="114"/>
    <x v="286"/>
    <x v="26"/>
    <x v="0"/>
    <s v="021"/>
    <s v="12"/>
    <s v="4562"/>
    <s v="Administrative Services Franchise Fund"/>
    <s v="DISC "/>
    <s v=""/>
    <s v="403041"/>
    <s v="01"/>
    <s v="FF"/>
    <s v="A"/>
    <n v="-593"/>
    <n v="-699"/>
    <n v="-716"/>
  </r>
  <r>
    <s v="2026"/>
    <x v="0"/>
    <x v="0"/>
    <x v="0"/>
    <x v="14"/>
    <x v="14"/>
    <x v="27"/>
    <x v="114"/>
    <x v="287"/>
    <x v="26"/>
    <x v="0"/>
    <s v="021"/>
    <s v="12"/>
    <s v="8107"/>
    <s v="Facilities and Equipment (Airport and Airway Trust Fund)"/>
    <s v="DISC "/>
    <s v=""/>
    <s v="403041"/>
    <s v="01"/>
    <s v="FF"/>
    <s v="A"/>
    <n v="-42"/>
    <n v="-35"/>
    <n v="-35"/>
  </r>
  <r>
    <s v="2026"/>
    <x v="0"/>
    <x v="0"/>
    <x v="0"/>
    <x v="14"/>
    <x v="14"/>
    <x v="27"/>
    <x v="114"/>
    <x v="288"/>
    <x v="26"/>
    <x v="0"/>
    <s v="021"/>
    <s v="12"/>
    <s v="8108"/>
    <s v="Research, Engineering and Development (Airport and Airway Trust Fund)"/>
    <s v="DISC "/>
    <s v=""/>
    <s v="403041"/>
    <s v="01"/>
    <s v="FF"/>
    <s v="A"/>
    <n v="-13"/>
    <n v="-34"/>
    <n v="-34"/>
  </r>
  <r>
    <s v="2026"/>
    <x v="0"/>
    <x v="0"/>
    <x v="0"/>
    <x v="14"/>
    <x v="14"/>
    <x v="28"/>
    <x v="115"/>
    <x v="289"/>
    <x v="44"/>
    <x v="0"/>
    <s v="021"/>
    <s v="15"/>
    <s v="8083"/>
    <s v="Federal-aid Highways"/>
    <s v="DISC "/>
    <s v=""/>
    <s v="403041"/>
    <s v="01"/>
    <s v="FF"/>
    <s v="A"/>
    <n v="-161"/>
    <n v="-612"/>
    <n v="-612"/>
  </r>
  <r>
    <s v="2026"/>
    <x v="0"/>
    <x v="0"/>
    <x v="0"/>
    <x v="14"/>
    <x v="14"/>
    <x v="29"/>
    <x v="116"/>
    <x v="290"/>
    <x v="44"/>
    <x v="0"/>
    <s v="021"/>
    <s v="17"/>
    <s v="8159"/>
    <s v="Motor Carrier Safety Operations and Programs"/>
    <s v="DISC "/>
    <s v=""/>
    <s v="403041"/>
    <s v="01"/>
    <s v="FF"/>
    <s v="A"/>
    <n v="-1"/>
    <n v="0"/>
    <n v="0"/>
  </r>
  <r>
    <s v="2026"/>
    <x v="0"/>
    <x v="0"/>
    <x v="0"/>
    <x v="14"/>
    <x v="14"/>
    <x v="30"/>
    <x v="117"/>
    <x v="291"/>
    <x v="44"/>
    <x v="0"/>
    <s v="021"/>
    <s v="18"/>
    <s v="0650"/>
    <s v="Operations and Research"/>
    <s v="DISC "/>
    <s v=""/>
    <s v="403041"/>
    <s v="01"/>
    <s v="FF"/>
    <s v="A"/>
    <n v="-5"/>
    <n v="-2"/>
    <n v="-2"/>
  </r>
  <r>
    <s v="2026"/>
    <x v="0"/>
    <x v="0"/>
    <x v="0"/>
    <x v="14"/>
    <x v="14"/>
    <x v="30"/>
    <x v="117"/>
    <x v="292"/>
    <x v="44"/>
    <x v="0"/>
    <s v="021"/>
    <s v="18"/>
    <s v="8016"/>
    <s v="Operations and Research (Highway Trust Fund)"/>
    <s v="DISC "/>
    <s v=""/>
    <s v="403041"/>
    <s v="01"/>
    <s v="FF"/>
    <s v="A"/>
    <n v="-3"/>
    <n v="-5"/>
    <n v="-5"/>
  </r>
  <r>
    <s v="2026"/>
    <x v="0"/>
    <x v="0"/>
    <x v="0"/>
    <x v="14"/>
    <x v="14"/>
    <x v="9"/>
    <x v="118"/>
    <x v="293"/>
    <x v="44"/>
    <x v="0"/>
    <s v="021"/>
    <s v="27"/>
    <s v="0745"/>
    <s v="Railroad Research and Development"/>
    <s v="DISC "/>
    <s v=""/>
    <s v="403041"/>
    <s v="01"/>
    <s v="FF"/>
    <s v="A"/>
    <n v="-1"/>
    <n v="0"/>
    <n v="0"/>
  </r>
  <r>
    <s v="2026"/>
    <x v="0"/>
    <x v="0"/>
    <x v="0"/>
    <x v="14"/>
    <x v="14"/>
    <x v="31"/>
    <x v="119"/>
    <x v="294"/>
    <x v="44"/>
    <x v="0"/>
    <s v="021"/>
    <s v="36"/>
    <s v="8350"/>
    <s v="Transit Formula Grants"/>
    <s v="DISC "/>
    <s v=""/>
    <s v="403041"/>
    <s v="01"/>
    <s v="FF"/>
    <s v="A"/>
    <n v="-1"/>
    <n v="0"/>
    <n v="0"/>
  </r>
  <r>
    <s v="2026"/>
    <x v="0"/>
    <x v="0"/>
    <x v="0"/>
    <x v="14"/>
    <x v="14"/>
    <x v="0"/>
    <x v="120"/>
    <x v="295"/>
    <x v="43"/>
    <x v="0"/>
    <s v="021"/>
    <s v="50"/>
    <s v="1401"/>
    <s v="Hazardous Materials Safety"/>
    <s v="DISC "/>
    <s v=""/>
    <s v="403041"/>
    <s v="01"/>
    <s v="FF"/>
    <s v="A"/>
    <n v="0"/>
    <n v="-1"/>
    <n v="-1"/>
  </r>
  <r>
    <s v="2026"/>
    <x v="0"/>
    <x v="0"/>
    <x v="0"/>
    <x v="14"/>
    <x v="14"/>
    <x v="0"/>
    <x v="120"/>
    <x v="296"/>
    <x v="43"/>
    <x v="0"/>
    <s v="021"/>
    <s v="50"/>
    <s v="5172"/>
    <s v="Pipeline Safety"/>
    <s v="DISC "/>
    <s v=""/>
    <s v="403041"/>
    <s v="01"/>
    <s v="FF"/>
    <s v="A"/>
    <n v="-29"/>
    <n v="-30"/>
    <n v="-30"/>
  </r>
  <r>
    <s v="2026"/>
    <x v="0"/>
    <x v="0"/>
    <x v="0"/>
    <x v="14"/>
    <x v="14"/>
    <x v="11"/>
    <x v="121"/>
    <x v="297"/>
    <x v="45"/>
    <x v="0"/>
    <s v="021"/>
    <s v="70"/>
    <s v="1710"/>
    <s v="Ready Reserve Force"/>
    <s v="DISC "/>
    <s v=""/>
    <s v="403041"/>
    <s v="01"/>
    <s v="FF"/>
    <s v="A"/>
    <n v="-1128"/>
    <n v="-907"/>
    <n v="-1115"/>
  </r>
  <r>
    <s v="2026"/>
    <x v="0"/>
    <x v="0"/>
    <x v="0"/>
    <x v="14"/>
    <x v="14"/>
    <x v="11"/>
    <x v="121"/>
    <x v="298"/>
    <x v="27"/>
    <x v="0"/>
    <s v="021"/>
    <s v="70"/>
    <s v="1750"/>
    <s v="Operations and Training"/>
    <s v="DISC "/>
    <s v=""/>
    <s v="403041"/>
    <s v="01"/>
    <s v="FF"/>
    <s v="A"/>
    <n v="-11"/>
    <n v="-10"/>
    <n v="-10"/>
  </r>
  <r>
    <s v="2026"/>
    <x v="0"/>
    <x v="0"/>
    <x v="0"/>
    <x v="14"/>
    <x v="14"/>
    <x v="11"/>
    <x v="121"/>
    <x v="299"/>
    <x v="27"/>
    <x v="1"/>
    <s v="021"/>
    <s v="70"/>
    <s v="4302"/>
    <s v="War Risk Insurance Revolving Fund"/>
    <s v="DISC "/>
    <s v=""/>
    <s v="403141"/>
    <s v="01"/>
    <s v="INT"/>
    <s v="A"/>
    <n v="-1"/>
    <n v="0"/>
    <n v="0"/>
  </r>
  <r>
    <s v="2026"/>
    <x v="0"/>
    <x v="0"/>
    <x v="0"/>
    <x v="14"/>
    <x v="14"/>
    <x v="11"/>
    <x v="121"/>
    <x v="300"/>
    <x v="27"/>
    <x v="0"/>
    <s v="021"/>
    <s v="70"/>
    <s v="4303"/>
    <s v="Vessel Operations Revolving Fund"/>
    <s v="DISC "/>
    <s v=""/>
    <s v="403041"/>
    <s v="01"/>
    <s v="FF"/>
    <s v="A"/>
    <n v="0"/>
    <n v="-7"/>
    <n v="-7"/>
  </r>
  <r>
    <s v="2026"/>
    <x v="0"/>
    <x v="0"/>
    <x v="0"/>
    <x v="15"/>
    <x v="15"/>
    <x v="7"/>
    <x v="92"/>
    <x v="301"/>
    <x v="46"/>
    <x v="0"/>
    <s v="015"/>
    <s v="05"/>
    <s v="0101"/>
    <s v="Salaries and Expenses"/>
    <s v="DISC "/>
    <s v=""/>
    <s v="403041"/>
    <s v="01"/>
    <s v="FF"/>
    <s v="A"/>
    <n v="-29"/>
    <n v="-41"/>
    <n v="-33"/>
  </r>
  <r>
    <s v="2026"/>
    <x v="0"/>
    <x v="0"/>
    <x v="0"/>
    <x v="15"/>
    <x v="15"/>
    <x v="7"/>
    <x v="92"/>
    <x v="302"/>
    <x v="46"/>
    <x v="0"/>
    <s v="015"/>
    <s v="05"/>
    <s v="0106"/>
    <s v="Office of Inspector General"/>
    <s v="DISC "/>
    <s v=""/>
    <s v="403041"/>
    <s v="01"/>
    <s v="FF"/>
    <s v="A"/>
    <n v="-10"/>
    <n v="-4"/>
    <n v="-4"/>
  </r>
  <r>
    <s v="2026"/>
    <x v="0"/>
    <x v="0"/>
    <x v="0"/>
    <x v="15"/>
    <x v="15"/>
    <x v="7"/>
    <x v="92"/>
    <x v="303"/>
    <x v="46"/>
    <x v="0"/>
    <s v="015"/>
    <s v="05"/>
    <s v="0119"/>
    <s v="Treasury Inspector General for Tax Administration"/>
    <s v="DISC "/>
    <s v=""/>
    <s v="403041"/>
    <s v="01"/>
    <s v="FF"/>
    <s v="A"/>
    <n v="0"/>
    <n v="-1"/>
    <n v="-1"/>
  </r>
  <r>
    <s v="2026"/>
    <x v="0"/>
    <x v="0"/>
    <x v="0"/>
    <x v="15"/>
    <x v="15"/>
    <x v="7"/>
    <x v="92"/>
    <x v="304"/>
    <x v="46"/>
    <x v="0"/>
    <s v="015"/>
    <s v="05"/>
    <s v="1804"/>
    <s v="Office of Terrorism and Financial Intelligence"/>
    <s v="DISC "/>
    <s v=""/>
    <s v="403041"/>
    <s v="01"/>
    <s v="FF"/>
    <s v="A"/>
    <n v="-11"/>
    <n v="-46"/>
    <n v="-16"/>
  </r>
  <r>
    <s v="2026"/>
    <x v="0"/>
    <x v="0"/>
    <x v="0"/>
    <x v="15"/>
    <x v="15"/>
    <x v="7"/>
    <x v="92"/>
    <x v="305"/>
    <x v="46"/>
    <x v="0"/>
    <s v="015"/>
    <s v="05"/>
    <s v="4560"/>
    <s v="Treasury Franchise Fund"/>
    <s v="DISC "/>
    <s v=""/>
    <s v="403041"/>
    <s v="01"/>
    <s v="FF"/>
    <s v="A"/>
    <n v="-1543"/>
    <n v="-1926"/>
    <n v="-1809"/>
  </r>
  <r>
    <s v="2026"/>
    <x v="0"/>
    <x v="0"/>
    <x v="0"/>
    <x v="15"/>
    <x v="15"/>
    <x v="8"/>
    <x v="122"/>
    <x v="306"/>
    <x v="24"/>
    <x v="0"/>
    <s v="015"/>
    <s v="04"/>
    <s v="0173"/>
    <s v="Salaries and Expenses"/>
    <s v="DISC "/>
    <s v=""/>
    <s v="403041"/>
    <s v="01"/>
    <s v="FF"/>
    <s v="A"/>
    <n v="-24"/>
    <n v="-6"/>
    <n v="-6"/>
  </r>
  <r>
    <s v="2026"/>
    <x v="0"/>
    <x v="0"/>
    <x v="0"/>
    <x v="15"/>
    <x v="15"/>
    <x v="29"/>
    <x v="123"/>
    <x v="307"/>
    <x v="46"/>
    <x v="0"/>
    <s v="015"/>
    <s v="12"/>
    <s v="0520"/>
    <s v="Salaries and Expenses"/>
    <s v="DISC "/>
    <s v=""/>
    <s v="403041"/>
    <s v="01"/>
    <s v="FF"/>
    <s v="A"/>
    <n v="-220"/>
    <n v="-241"/>
    <n v="-241"/>
  </r>
  <r>
    <s v="2026"/>
    <x v="0"/>
    <x v="0"/>
    <x v="0"/>
    <x v="15"/>
    <x v="15"/>
    <x v="31"/>
    <x v="124"/>
    <x v="308"/>
    <x v="46"/>
    <x v="0"/>
    <s v="015"/>
    <s v="13"/>
    <s v="1008"/>
    <s v="Salaries and Expenses"/>
    <s v="DISC "/>
    <s v=""/>
    <s v="403041"/>
    <s v="01"/>
    <s v="FF"/>
    <s v="A"/>
    <n v="-5"/>
    <n v="-5"/>
    <n v="-5"/>
  </r>
  <r>
    <s v="2026"/>
    <x v="0"/>
    <x v="0"/>
    <x v="0"/>
    <x v="15"/>
    <x v="15"/>
    <x v="32"/>
    <x v="125"/>
    <x v="309"/>
    <x v="46"/>
    <x v="0"/>
    <s v="015"/>
    <s v="20"/>
    <s v="4502"/>
    <s v="Bureau of Engraving and Printing Fund"/>
    <s v="DISC "/>
    <s v=""/>
    <s v="403041"/>
    <s v="01"/>
    <s v="FF"/>
    <s v="A"/>
    <n v="0"/>
    <n v="-13"/>
    <n v="-13"/>
  </r>
  <r>
    <s v="2026"/>
    <x v="0"/>
    <x v="0"/>
    <x v="0"/>
    <x v="15"/>
    <x v="15"/>
    <x v="0"/>
    <x v="126"/>
    <x v="310"/>
    <x v="46"/>
    <x v="0"/>
    <s v="015"/>
    <s v="25"/>
    <s v="4159"/>
    <s v="United States Mint Public Enterprise Fund"/>
    <s v="DISC "/>
    <s v=""/>
    <s v="403041"/>
    <s v="01"/>
    <s v="FF"/>
    <s v="A"/>
    <n v="-2"/>
    <n v="0"/>
    <n v="0"/>
  </r>
  <r>
    <s v="2026"/>
    <x v="0"/>
    <x v="0"/>
    <x v="0"/>
    <x v="15"/>
    <x v="15"/>
    <x v="10"/>
    <x v="127"/>
    <x v="311"/>
    <x v="46"/>
    <x v="0"/>
    <s v="015"/>
    <s v="45"/>
    <s v="0912"/>
    <s v="Taxpayer Services"/>
    <s v="DISC "/>
    <s v=""/>
    <s v="403041"/>
    <s v="01"/>
    <s v="FF"/>
    <s v="A"/>
    <n v="-33"/>
    <n v="-59"/>
    <n v="-59"/>
  </r>
  <r>
    <s v="2026"/>
    <x v="0"/>
    <x v="0"/>
    <x v="0"/>
    <x v="15"/>
    <x v="15"/>
    <x v="10"/>
    <x v="127"/>
    <x v="312"/>
    <x v="24"/>
    <x v="0"/>
    <s v="015"/>
    <s v="45"/>
    <s v="0913"/>
    <s v="Enforcement"/>
    <s v="DISC "/>
    <s v=""/>
    <s v="403041"/>
    <s v="01"/>
    <s v="FF"/>
    <s v="A"/>
    <n v="-52"/>
    <n v="-66"/>
    <n v="-66"/>
  </r>
  <r>
    <s v="2026"/>
    <x v="0"/>
    <x v="0"/>
    <x v="0"/>
    <x v="15"/>
    <x v="15"/>
    <x v="10"/>
    <x v="127"/>
    <x v="312"/>
    <x v="46"/>
    <x v="0"/>
    <s v="015"/>
    <s v="45"/>
    <s v="0913"/>
    <s v="Enforcement"/>
    <s v="DISC "/>
    <s v=""/>
    <s v="403041"/>
    <s v="02"/>
    <s v="FF"/>
    <s v="A"/>
    <n v="-2"/>
    <n v="-8"/>
    <n v="-8"/>
  </r>
  <r>
    <s v="2026"/>
    <x v="0"/>
    <x v="0"/>
    <x v="0"/>
    <x v="15"/>
    <x v="15"/>
    <x v="10"/>
    <x v="127"/>
    <x v="313"/>
    <x v="46"/>
    <x v="0"/>
    <s v="015"/>
    <s v="45"/>
    <s v="0919"/>
    <s v="Technology and Operations Support"/>
    <s v="DISC "/>
    <s v=""/>
    <s v="403041"/>
    <s v="01"/>
    <s v="FF"/>
    <s v="A"/>
    <n v="-76"/>
    <n v="-104"/>
    <n v="-107"/>
  </r>
  <r>
    <s v="2026"/>
    <x v="0"/>
    <x v="0"/>
    <x v="0"/>
    <x v="16"/>
    <x v="16"/>
    <x v="1"/>
    <x v="128"/>
    <x v="314"/>
    <x v="47"/>
    <x v="0"/>
    <s v="029"/>
    <s v="15"/>
    <s v="0152"/>
    <s v="Medical Support and Compliance"/>
    <s v="DISC "/>
    <s v=""/>
    <s v="403041"/>
    <s v="01"/>
    <s v="FF"/>
    <s v="A"/>
    <n v="-105"/>
    <n v="-6"/>
    <n v="0"/>
  </r>
  <r>
    <s v="2026"/>
    <x v="0"/>
    <x v="0"/>
    <x v="0"/>
    <x v="16"/>
    <x v="16"/>
    <x v="1"/>
    <x v="128"/>
    <x v="315"/>
    <x v="47"/>
    <x v="0"/>
    <s v="029"/>
    <s v="15"/>
    <s v="0160"/>
    <s v="Medical Services"/>
    <s v="DISC "/>
    <s v=""/>
    <s v="403041"/>
    <s v="01"/>
    <s v="FF"/>
    <s v="A"/>
    <n v="-231"/>
    <n v="-1"/>
    <n v="0"/>
  </r>
  <r>
    <s v="2026"/>
    <x v="0"/>
    <x v="0"/>
    <x v="0"/>
    <x v="16"/>
    <x v="16"/>
    <x v="1"/>
    <x v="128"/>
    <x v="316"/>
    <x v="47"/>
    <x v="0"/>
    <s v="029"/>
    <s v="15"/>
    <s v="0161"/>
    <s v="Medical and Prosthetic Research"/>
    <s v="DISC "/>
    <s v=""/>
    <s v="403041"/>
    <s v="01"/>
    <s v="FF"/>
    <s v="A"/>
    <n v="-28"/>
    <n v="-51"/>
    <n v="-51"/>
  </r>
  <r>
    <s v="2026"/>
    <x v="0"/>
    <x v="0"/>
    <x v="0"/>
    <x v="16"/>
    <x v="16"/>
    <x v="1"/>
    <x v="128"/>
    <x v="317"/>
    <x v="47"/>
    <x v="0"/>
    <s v="029"/>
    <s v="15"/>
    <s v="0162"/>
    <s v="Medical Facilities"/>
    <s v="DISC "/>
    <s v=""/>
    <s v="403041"/>
    <s v="01"/>
    <s v="FF"/>
    <s v="A"/>
    <n v="-62"/>
    <n v="-1"/>
    <n v="0"/>
  </r>
  <r>
    <s v="2026"/>
    <x v="0"/>
    <x v="0"/>
    <x v="0"/>
    <x v="16"/>
    <x v="16"/>
    <x v="1"/>
    <x v="128"/>
    <x v="318"/>
    <x v="47"/>
    <x v="0"/>
    <s v="029"/>
    <s v="15"/>
    <s v="0169"/>
    <s v="Joint Department of Defense-Department of Veterans Affairs Medical Facility Demonstration Fund"/>
    <s v="DISC "/>
    <s v=""/>
    <s v="403041"/>
    <s v="01"/>
    <s v="FF"/>
    <s v="A"/>
    <n v="-11"/>
    <n v="-11"/>
    <n v="-11"/>
  </r>
  <r>
    <s v="2026"/>
    <x v="0"/>
    <x v="0"/>
    <x v="0"/>
    <x v="16"/>
    <x v="16"/>
    <x v="2"/>
    <x v="129"/>
    <x v="319"/>
    <x v="48"/>
    <x v="0"/>
    <s v="029"/>
    <s v="25"/>
    <s v="0151"/>
    <s v="General Operating Expenses, Veterans Benefits Administration"/>
    <s v="DISC "/>
    <s v=""/>
    <s v="403041"/>
    <s v="01"/>
    <s v="FF"/>
    <s v="A"/>
    <n v="-3643"/>
    <n v="-7296"/>
    <n v="-7150"/>
  </r>
  <r>
    <s v="2026"/>
    <x v="0"/>
    <x v="0"/>
    <x v="0"/>
    <x v="16"/>
    <x v="16"/>
    <x v="34"/>
    <x v="53"/>
    <x v="320"/>
    <x v="47"/>
    <x v="0"/>
    <s v="029"/>
    <s v="40"/>
    <s v="0110"/>
    <s v="Construction, Major Projects"/>
    <s v="DISC "/>
    <s v=""/>
    <s v="403041"/>
    <s v="01"/>
    <s v="FF"/>
    <s v="A"/>
    <n v="-136"/>
    <n v="0"/>
    <n v="0"/>
  </r>
  <r>
    <s v="2026"/>
    <x v="0"/>
    <x v="0"/>
    <x v="0"/>
    <x v="16"/>
    <x v="16"/>
    <x v="34"/>
    <x v="53"/>
    <x v="321"/>
    <x v="47"/>
    <x v="0"/>
    <s v="029"/>
    <s v="40"/>
    <s v="0111"/>
    <s v="Construction, Minor Projects"/>
    <s v="DISC "/>
    <s v=""/>
    <s v="403041"/>
    <s v="01"/>
    <s v="FF"/>
    <s v="A"/>
    <n v="-1"/>
    <n v="0"/>
    <n v="0"/>
  </r>
  <r>
    <s v="2026"/>
    <x v="0"/>
    <x v="0"/>
    <x v="0"/>
    <x v="16"/>
    <x v="16"/>
    <x v="34"/>
    <x v="53"/>
    <x v="322"/>
    <x v="48"/>
    <x v="0"/>
    <s v="029"/>
    <s v="40"/>
    <s v="0129"/>
    <s v="National Cemetery Administration"/>
    <s v="DISC "/>
    <s v=""/>
    <s v="403041"/>
    <s v="01"/>
    <s v="FF"/>
    <s v="A"/>
    <n v="-2"/>
    <n v="-1"/>
    <n v="-1"/>
  </r>
  <r>
    <s v="2026"/>
    <x v="0"/>
    <x v="0"/>
    <x v="0"/>
    <x v="16"/>
    <x v="16"/>
    <x v="34"/>
    <x v="53"/>
    <x v="323"/>
    <x v="48"/>
    <x v="0"/>
    <s v="029"/>
    <s v="40"/>
    <s v="0142"/>
    <s v="General Administration"/>
    <s v="DISC "/>
    <s v=""/>
    <s v="403041"/>
    <s v="01"/>
    <s v="FF"/>
    <s v="A"/>
    <n v="-556"/>
    <n v="-552"/>
    <n v="-621"/>
  </r>
  <r>
    <s v="2026"/>
    <x v="0"/>
    <x v="0"/>
    <x v="0"/>
    <x v="16"/>
    <x v="16"/>
    <x v="34"/>
    <x v="53"/>
    <x v="324"/>
    <x v="48"/>
    <x v="0"/>
    <s v="029"/>
    <s v="40"/>
    <s v="0167"/>
    <s v="Information Technology Systems"/>
    <s v="DISC "/>
    <s v=""/>
    <s v="403041"/>
    <s v="01"/>
    <s v="FF"/>
    <s v="A"/>
    <n v="-227"/>
    <n v="-173"/>
    <n v="-216"/>
  </r>
  <r>
    <s v="2026"/>
    <x v="0"/>
    <x v="0"/>
    <x v="0"/>
    <x v="16"/>
    <x v="16"/>
    <x v="34"/>
    <x v="53"/>
    <x v="325"/>
    <x v="48"/>
    <x v="0"/>
    <s v="029"/>
    <s v="40"/>
    <s v="4539"/>
    <s v="Franchise Fund"/>
    <s v="DISC "/>
    <s v=""/>
    <s v="403041"/>
    <s v="01"/>
    <s v="FF"/>
    <s v="A"/>
    <n v="-2088"/>
    <n v="-1799"/>
    <n v="-1840"/>
  </r>
  <r>
    <s v="2026"/>
    <x v="0"/>
    <x v="0"/>
    <x v="0"/>
    <x v="17"/>
    <x v="17"/>
    <x v="38"/>
    <x v="130"/>
    <x v="326"/>
    <x v="9"/>
    <x v="0"/>
    <s v="202"/>
    <s v="00"/>
    <s v="3112"/>
    <s v="Mississippi River and Tributaries"/>
    <s v="DISC "/>
    <s v=""/>
    <s v="403041"/>
    <s v="01"/>
    <s v="FF"/>
    <s v="A"/>
    <n v="-17"/>
    <n v="-41"/>
    <n v="-41"/>
  </r>
  <r>
    <s v="2026"/>
    <x v="0"/>
    <x v="0"/>
    <x v="0"/>
    <x v="17"/>
    <x v="17"/>
    <x v="38"/>
    <x v="130"/>
    <x v="327"/>
    <x v="9"/>
    <x v="0"/>
    <s v="202"/>
    <s v="00"/>
    <s v="3121"/>
    <s v="Investigations"/>
    <s v="DISC "/>
    <s v=""/>
    <s v="403041"/>
    <s v="01"/>
    <s v="FF"/>
    <s v="A"/>
    <n v="-21"/>
    <n v="-24"/>
    <n v="-24"/>
  </r>
  <r>
    <s v="2026"/>
    <x v="0"/>
    <x v="0"/>
    <x v="0"/>
    <x v="17"/>
    <x v="17"/>
    <x v="38"/>
    <x v="130"/>
    <x v="328"/>
    <x v="9"/>
    <x v="0"/>
    <s v="202"/>
    <s v="00"/>
    <s v="3122"/>
    <s v="Construction"/>
    <s v="DISC "/>
    <s v=""/>
    <s v="403041"/>
    <s v="01"/>
    <s v="FF"/>
    <s v="A"/>
    <n v="-1284"/>
    <n v="-2604"/>
    <n v="-2604"/>
  </r>
  <r>
    <s v="2026"/>
    <x v="0"/>
    <x v="0"/>
    <x v="0"/>
    <x v="17"/>
    <x v="17"/>
    <x v="38"/>
    <x v="130"/>
    <x v="329"/>
    <x v="9"/>
    <x v="0"/>
    <s v="202"/>
    <s v="00"/>
    <s v="3123"/>
    <s v="Operation and Maintenance"/>
    <s v="DISC "/>
    <s v=""/>
    <s v="403041"/>
    <s v="01"/>
    <s v="FF"/>
    <s v="A"/>
    <n v="-2676"/>
    <n v="-2030"/>
    <n v="-2030"/>
  </r>
  <r>
    <s v="2026"/>
    <x v="0"/>
    <x v="0"/>
    <x v="0"/>
    <x v="17"/>
    <x v="17"/>
    <x v="38"/>
    <x v="130"/>
    <x v="330"/>
    <x v="9"/>
    <x v="0"/>
    <s v="202"/>
    <s v="00"/>
    <s v="3124"/>
    <s v="Expenses"/>
    <s v="DISC "/>
    <s v=""/>
    <s v="403041"/>
    <s v="01"/>
    <s v="FF"/>
    <s v="A"/>
    <n v="-1"/>
    <n v="0"/>
    <n v="0"/>
  </r>
  <r>
    <s v="2026"/>
    <x v="0"/>
    <x v="0"/>
    <x v="0"/>
    <x v="17"/>
    <x v="17"/>
    <x v="38"/>
    <x v="130"/>
    <x v="331"/>
    <x v="9"/>
    <x v="0"/>
    <s v="202"/>
    <s v="00"/>
    <s v="3125"/>
    <s v="Flood Control and Coastal Emergencies"/>
    <s v="DISC "/>
    <s v=""/>
    <s v="403041"/>
    <s v="01"/>
    <s v="FF"/>
    <s v="A"/>
    <n v="-3010"/>
    <n v="-783"/>
    <n v="-783"/>
  </r>
  <r>
    <s v="2026"/>
    <x v="0"/>
    <x v="0"/>
    <x v="0"/>
    <x v="17"/>
    <x v="17"/>
    <x v="38"/>
    <x v="130"/>
    <x v="332"/>
    <x v="9"/>
    <x v="0"/>
    <s v="202"/>
    <s v="00"/>
    <s v="3126"/>
    <s v="Regulatory Program"/>
    <s v="DISC "/>
    <s v=""/>
    <s v="403041"/>
    <s v="01"/>
    <s v="FF"/>
    <s v="A"/>
    <n v="0"/>
    <n v="-1"/>
    <n v="-1"/>
  </r>
  <r>
    <s v="2026"/>
    <x v="0"/>
    <x v="0"/>
    <x v="0"/>
    <x v="18"/>
    <x v="18"/>
    <x v="15"/>
    <x v="131"/>
    <x v="333"/>
    <x v="49"/>
    <x v="0"/>
    <s v="200"/>
    <s v="20"/>
    <s v="8522"/>
    <s v="Armed Forces Retirement Home Trust Fund"/>
    <s v="DISC "/>
    <s v=""/>
    <s v="403041"/>
    <s v="01"/>
    <s v="FF"/>
    <s v="A"/>
    <n v="-2"/>
    <n v="-4"/>
    <n v="0"/>
  </r>
  <r>
    <s v="2026"/>
    <x v="0"/>
    <x v="0"/>
    <x v="0"/>
    <x v="18"/>
    <x v="18"/>
    <x v="4"/>
    <x v="132"/>
    <x v="334"/>
    <x v="45"/>
    <x v="0"/>
    <s v="200"/>
    <s v="45"/>
    <s v="0400"/>
    <s v="Salaries and Expenses"/>
    <s v="DISC "/>
    <s v=""/>
    <s v="403041"/>
    <s v="01"/>
    <s v="FF"/>
    <s v="A"/>
    <n v="-1"/>
    <n v="-1"/>
    <n v="-1"/>
  </r>
  <r>
    <s v="2026"/>
    <x v="0"/>
    <x v="0"/>
    <x v="0"/>
    <x v="19"/>
    <x v="19"/>
    <x v="38"/>
    <x v="133"/>
    <x v="335"/>
    <x v="50"/>
    <x v="0"/>
    <s v="020"/>
    <s v="00"/>
    <s v="0107"/>
    <s v="Science and Technology"/>
    <s v="DISC "/>
    <s v=""/>
    <s v="403041"/>
    <s v="01"/>
    <s v="FF"/>
    <s v="A"/>
    <n v="-38"/>
    <n v="-19"/>
    <n v="-19"/>
  </r>
  <r>
    <s v="2026"/>
    <x v="0"/>
    <x v="0"/>
    <x v="0"/>
    <x v="19"/>
    <x v="19"/>
    <x v="38"/>
    <x v="133"/>
    <x v="336"/>
    <x v="50"/>
    <x v="0"/>
    <s v="020"/>
    <s v="00"/>
    <s v="0108"/>
    <s v="Environmental Programs and Management"/>
    <s v="DISC "/>
    <s v=""/>
    <s v="403041"/>
    <s v="01"/>
    <s v="FF"/>
    <s v="A"/>
    <n v="-91"/>
    <n v="-60"/>
    <n v="-61"/>
  </r>
  <r>
    <s v="2026"/>
    <x v="0"/>
    <x v="0"/>
    <x v="0"/>
    <x v="19"/>
    <x v="19"/>
    <x v="38"/>
    <x v="133"/>
    <x v="337"/>
    <x v="50"/>
    <x v="0"/>
    <s v="020"/>
    <s v="00"/>
    <s v="0112"/>
    <s v="Office of Inspector General"/>
    <s v="DISC "/>
    <s v=""/>
    <s v="403041"/>
    <s v="01"/>
    <s v="FF"/>
    <s v="A"/>
    <n v="-12"/>
    <n v="-12"/>
    <n v="-12"/>
  </r>
  <r>
    <s v="2026"/>
    <x v="0"/>
    <x v="0"/>
    <x v="0"/>
    <x v="19"/>
    <x v="19"/>
    <x v="38"/>
    <x v="133"/>
    <x v="338"/>
    <x v="50"/>
    <x v="0"/>
    <s v="020"/>
    <s v="00"/>
    <s v="4565"/>
    <s v="Working Capital Fund"/>
    <s v="DISC "/>
    <s v=""/>
    <s v="403041"/>
    <s v="01"/>
    <s v="FF"/>
    <s v="A"/>
    <n v="-491"/>
    <n v="-573"/>
    <n v="-560"/>
  </r>
  <r>
    <s v="2026"/>
    <x v="0"/>
    <x v="0"/>
    <x v="0"/>
    <x v="19"/>
    <x v="19"/>
    <x v="38"/>
    <x v="133"/>
    <x v="339"/>
    <x v="50"/>
    <x v="0"/>
    <s v="020"/>
    <s v="00"/>
    <s v="8145"/>
    <s v="Hazardous Substance Superfund"/>
    <s v="DISC "/>
    <s v=""/>
    <s v="403041"/>
    <s v="01"/>
    <s v="FF"/>
    <s v="A"/>
    <n v="-3"/>
    <n v="-18"/>
    <n v="-16"/>
  </r>
  <r>
    <s v="2026"/>
    <x v="0"/>
    <x v="0"/>
    <x v="0"/>
    <x v="19"/>
    <x v="19"/>
    <x v="38"/>
    <x v="133"/>
    <x v="340"/>
    <x v="50"/>
    <x v="0"/>
    <s v="020"/>
    <s v="00"/>
    <s v="8221"/>
    <s v="Inland Oil Spill Programs"/>
    <s v="DISC "/>
    <s v=""/>
    <s v="403041"/>
    <s v="01"/>
    <s v="FF"/>
    <s v="A"/>
    <n v="-7"/>
    <n v="-7"/>
    <n v="-7"/>
  </r>
  <r>
    <s v="2026"/>
    <x v="0"/>
    <x v="0"/>
    <x v="0"/>
    <x v="20"/>
    <x v="20"/>
    <x v="26"/>
    <x v="134"/>
    <x v="341"/>
    <x v="51"/>
    <x v="0"/>
    <s v="100"/>
    <s v="05"/>
    <s v="0209"/>
    <s v="Salaries and Expenses"/>
    <s v="DISC "/>
    <s v=""/>
    <s v="403041"/>
    <s v="01"/>
    <s v="FF"/>
    <s v="A"/>
    <n v="-1"/>
    <n v="-2"/>
    <n v="-2"/>
  </r>
  <r>
    <s v="2026"/>
    <x v="0"/>
    <x v="0"/>
    <x v="0"/>
    <x v="20"/>
    <x v="20"/>
    <x v="7"/>
    <x v="135"/>
    <x v="342"/>
    <x v="51"/>
    <x v="0"/>
    <s v="100"/>
    <s v="10"/>
    <s v="0210"/>
    <s v="Operating Expenses"/>
    <s v="DISC "/>
    <s v=""/>
    <s v="403041"/>
    <s v="01"/>
    <s v="FF"/>
    <s v="A"/>
    <n v="-4"/>
    <n v="-5"/>
    <n v="-8"/>
  </r>
  <r>
    <s v="2026"/>
    <x v="0"/>
    <x v="0"/>
    <x v="0"/>
    <x v="20"/>
    <x v="20"/>
    <x v="8"/>
    <x v="136"/>
    <x v="343"/>
    <x v="51"/>
    <x v="0"/>
    <s v="100"/>
    <s v="15"/>
    <s v="1454"/>
    <s v="Salaries and Expenses"/>
    <s v="DISC "/>
    <s v=""/>
    <s v="403041"/>
    <s v="01"/>
    <s v="FF"/>
    <s v="A"/>
    <n v="-2"/>
    <n v="-3"/>
    <n v="-3"/>
  </r>
  <r>
    <s v="2026"/>
    <x v="0"/>
    <x v="0"/>
    <x v="0"/>
    <x v="20"/>
    <x v="20"/>
    <x v="28"/>
    <x v="137"/>
    <x v="344"/>
    <x v="51"/>
    <x v="0"/>
    <s v="100"/>
    <s v="25"/>
    <s v="3963"/>
    <s v="Management Fund, Office of Environmental Quality"/>
    <s v="DISC "/>
    <s v=""/>
    <s v="403041"/>
    <s v="01"/>
    <s v="FF"/>
    <s v="A"/>
    <n v="0"/>
    <n v="-3"/>
    <n v="-3"/>
  </r>
  <r>
    <s v="2026"/>
    <x v="0"/>
    <x v="0"/>
    <x v="0"/>
    <x v="20"/>
    <x v="20"/>
    <x v="29"/>
    <x v="138"/>
    <x v="345"/>
    <x v="51"/>
    <x v="0"/>
    <s v="100"/>
    <s v="35"/>
    <s v="2000"/>
    <s v="Salaries and Expenses"/>
    <s v="DISC "/>
    <s v=""/>
    <s v="403041"/>
    <s v="01"/>
    <s v="FF"/>
    <s v="A"/>
    <n v="-2"/>
    <n v="-2"/>
    <n v="-2"/>
  </r>
  <r>
    <s v="2026"/>
    <x v="0"/>
    <x v="0"/>
    <x v="0"/>
    <x v="20"/>
    <x v="20"/>
    <x v="31"/>
    <x v="139"/>
    <x v="346"/>
    <x v="51"/>
    <x v="0"/>
    <s v="100"/>
    <s v="50"/>
    <s v="0038"/>
    <s v="Salaries and Expenses"/>
    <s v="DISC "/>
    <s v=""/>
    <s v="403041"/>
    <s v="01"/>
    <s v="FF"/>
    <s v="A"/>
    <n v="-1"/>
    <n v="-7"/>
    <n v="-7"/>
  </r>
  <r>
    <s v="2026"/>
    <x v="0"/>
    <x v="0"/>
    <x v="0"/>
    <x v="20"/>
    <x v="20"/>
    <x v="32"/>
    <x v="140"/>
    <x v="347"/>
    <x v="51"/>
    <x v="0"/>
    <s v="100"/>
    <s v="55"/>
    <s v="0300"/>
    <s v="Salaries and Expenses"/>
    <s v="DISC "/>
    <s v=""/>
    <s v="403041"/>
    <s v="01"/>
    <s v="FF"/>
    <s v="A"/>
    <n v="-5"/>
    <n v="-1"/>
    <n v="0"/>
  </r>
  <r>
    <s v="2026"/>
    <x v="0"/>
    <x v="0"/>
    <x v="0"/>
    <x v="20"/>
    <x v="20"/>
    <x v="0"/>
    <x v="141"/>
    <x v="348"/>
    <x v="51"/>
    <x v="0"/>
    <s v="100"/>
    <s v="60"/>
    <s v="1457"/>
    <s v="Salaries and Expenses"/>
    <s v="DISC "/>
    <s v=""/>
    <s v="403041"/>
    <s v="01"/>
    <s v="FF"/>
    <s v="A"/>
    <n v="-2"/>
    <n v="0"/>
    <n v="0"/>
  </r>
  <r>
    <s v="2026"/>
    <x v="0"/>
    <x v="0"/>
    <x v="0"/>
    <x v="20"/>
    <x v="20"/>
    <x v="10"/>
    <x v="142"/>
    <x v="349"/>
    <x v="51"/>
    <x v="0"/>
    <s v="100"/>
    <s v="40"/>
    <s v="0048"/>
    <s v="National Space Council"/>
    <s v="DISC "/>
    <s v=""/>
    <s v="403041"/>
    <s v="01"/>
    <s v="FF"/>
    <s v="A"/>
    <n v="0"/>
    <n v="-1"/>
    <n v="-1"/>
  </r>
  <r>
    <s v="2026"/>
    <x v="0"/>
    <x v="0"/>
    <x v="0"/>
    <x v="20"/>
    <x v="20"/>
    <x v="11"/>
    <x v="143"/>
    <x v="350"/>
    <x v="51"/>
    <x v="0"/>
    <s v="100"/>
    <s v="95"/>
    <s v="0036"/>
    <s v="Information Technology Oversight and Reform"/>
    <s v="DISC "/>
    <s v=""/>
    <s v="403041"/>
    <s v="01"/>
    <s v="FF"/>
    <s v="A"/>
    <n v="-22"/>
    <n v="-15"/>
    <n v="0"/>
  </r>
  <r>
    <s v="2026"/>
    <x v="0"/>
    <x v="0"/>
    <x v="0"/>
    <x v="20"/>
    <x v="20"/>
    <x v="11"/>
    <x v="143"/>
    <x v="351"/>
    <x v="51"/>
    <x v="0"/>
    <s v="100"/>
    <s v="95"/>
    <s v="0041"/>
    <s v="United States DOGE Service"/>
    <s v="DISC "/>
    <s v=""/>
    <s v="403041"/>
    <s v="01"/>
    <s v="FF"/>
    <s v="A"/>
    <n v="0"/>
    <n v="-28"/>
    <n v="-35"/>
  </r>
  <r>
    <s v="2026"/>
    <x v="0"/>
    <x v="0"/>
    <x v="0"/>
    <x v="21"/>
    <x v="21"/>
    <x v="7"/>
    <x v="144"/>
    <x v="352"/>
    <x v="25"/>
    <x v="0"/>
    <s v="023"/>
    <s v="05"/>
    <s v="4542"/>
    <s v="Federal Buildings Fund"/>
    <s v="DISC "/>
    <s v=""/>
    <s v="403041"/>
    <s v="01"/>
    <s v="FF"/>
    <s v="A"/>
    <n v="-12081"/>
    <n v="-11715"/>
    <n v="-11921"/>
  </r>
  <r>
    <s v="2026"/>
    <x v="0"/>
    <x v="0"/>
    <x v="0"/>
    <x v="21"/>
    <x v="21"/>
    <x v="8"/>
    <x v="145"/>
    <x v="353"/>
    <x v="33"/>
    <x v="0"/>
    <s v="023"/>
    <s v="10"/>
    <s v="0616"/>
    <s v="Technology Modernization Fund"/>
    <s v="DISC "/>
    <s v=""/>
    <s v="403041"/>
    <s v="01"/>
    <s v="FF"/>
    <s v="A"/>
    <n v="-55"/>
    <n v="-70"/>
    <n v="-70"/>
  </r>
  <r>
    <s v="2026"/>
    <x v="0"/>
    <x v="0"/>
    <x v="0"/>
    <x v="21"/>
    <x v="21"/>
    <x v="27"/>
    <x v="146"/>
    <x v="354"/>
    <x v="25"/>
    <x v="0"/>
    <s v="023"/>
    <s v="30"/>
    <s v="0108"/>
    <s v="Office of Inspector General"/>
    <s v="DISC "/>
    <s v=""/>
    <s v="403041"/>
    <s v="01"/>
    <s v="FF"/>
    <s v="A"/>
    <n v="0"/>
    <n v="-1"/>
    <n v="-1"/>
  </r>
  <r>
    <s v="2026"/>
    <x v="0"/>
    <x v="0"/>
    <x v="0"/>
    <x v="21"/>
    <x v="21"/>
    <x v="27"/>
    <x v="146"/>
    <x v="355"/>
    <x v="25"/>
    <x v="0"/>
    <s v="023"/>
    <s v="30"/>
    <s v="0110"/>
    <s v="Operating Expenses"/>
    <s v="DISC "/>
    <s v=""/>
    <s v="403041"/>
    <s v="01"/>
    <s v="FF"/>
    <s v="A"/>
    <n v="-2"/>
    <n v="-12"/>
    <n v="-12"/>
  </r>
  <r>
    <s v="2026"/>
    <x v="0"/>
    <x v="0"/>
    <x v="0"/>
    <x v="21"/>
    <x v="21"/>
    <x v="27"/>
    <x v="146"/>
    <x v="356"/>
    <x v="25"/>
    <x v="0"/>
    <s v="023"/>
    <s v="30"/>
    <s v="0401"/>
    <s v="Government-wide Policy"/>
    <s v="DISC "/>
    <s v=""/>
    <s v="403041"/>
    <s v="01"/>
    <s v="FF"/>
    <s v="A"/>
    <n v="-42"/>
    <n v="-42"/>
    <n v="-39"/>
  </r>
  <r>
    <s v="2026"/>
    <x v="0"/>
    <x v="0"/>
    <x v="0"/>
    <x v="21"/>
    <x v="21"/>
    <x v="27"/>
    <x v="146"/>
    <x v="357"/>
    <x v="25"/>
    <x v="0"/>
    <s v="023"/>
    <s v="30"/>
    <s v="4540"/>
    <s v="Working Capital Fund"/>
    <s v="DISC "/>
    <s v=""/>
    <s v="403041"/>
    <s v="01"/>
    <s v="FF"/>
    <s v="A"/>
    <n v="-846"/>
    <n v="-865"/>
    <n v="-905"/>
  </r>
  <r>
    <s v="2026"/>
    <x v="0"/>
    <x v="0"/>
    <x v="0"/>
    <x v="21"/>
    <x v="21"/>
    <x v="27"/>
    <x v="146"/>
    <x v="358"/>
    <x v="2"/>
    <x v="0"/>
    <s v="023"/>
    <s v="30"/>
    <s v="4549"/>
    <s v="Federal Citizen Services Fund"/>
    <s v="DISC "/>
    <s v=""/>
    <s v="403041"/>
    <s v="01"/>
    <s v="FF"/>
    <s v="A"/>
    <n v="-63"/>
    <n v="-75"/>
    <n v="-91"/>
  </r>
  <r>
    <s v="2026"/>
    <x v="0"/>
    <x v="0"/>
    <x v="0"/>
    <x v="22"/>
    <x v="22"/>
    <x v="26"/>
    <x v="147"/>
    <x v="359"/>
    <x v="11"/>
    <x v="0"/>
    <s v="184"/>
    <s v="03"/>
    <s v="2750"/>
    <s v="Millennium Challenge Corporation"/>
    <s v="DISC "/>
    <s v=""/>
    <s v="403041"/>
    <s v="01"/>
    <s v="FF"/>
    <s v="A"/>
    <n v="-1"/>
    <n v="0"/>
    <n v="0"/>
  </r>
  <r>
    <s v="2026"/>
    <x v="0"/>
    <x v="0"/>
    <x v="0"/>
    <x v="22"/>
    <x v="22"/>
    <x v="7"/>
    <x v="148"/>
    <x v="360"/>
    <x v="52"/>
    <x v="0"/>
    <s v="184"/>
    <s v="05"/>
    <s v="1032"/>
    <s v="National Security Engagement Account"/>
    <s v="DISC "/>
    <s v=""/>
    <s v="403041"/>
    <s v="01"/>
    <s v="FF"/>
    <s v="A"/>
    <n v="-31"/>
    <n v="0"/>
    <n v="0"/>
  </r>
  <r>
    <s v="2026"/>
    <x v="0"/>
    <x v="0"/>
    <x v="0"/>
    <x v="22"/>
    <x v="22"/>
    <x v="7"/>
    <x v="148"/>
    <x v="361"/>
    <x v="52"/>
    <x v="0"/>
    <s v="184"/>
    <s v="05"/>
    <s v="1037"/>
    <s v="Economic Support Fund"/>
    <s v="DISC "/>
    <s v=""/>
    <s v="403041"/>
    <s v="01"/>
    <s v="FF"/>
    <s v="A"/>
    <n v="-45"/>
    <n v="-10"/>
    <n v="0"/>
  </r>
  <r>
    <s v="2026"/>
    <x v="0"/>
    <x v="0"/>
    <x v="0"/>
    <x v="22"/>
    <x v="22"/>
    <x v="7"/>
    <x v="148"/>
    <x v="362"/>
    <x v="52"/>
    <x v="0"/>
    <s v="184"/>
    <s v="05"/>
    <s v="1075"/>
    <s v="Nonproliferation, Antiterrorism, Demining, and Related Programs"/>
    <s v="DISC "/>
    <s v=""/>
    <s v="403041"/>
    <s v="01"/>
    <s v="FF"/>
    <s v="A"/>
    <n v="-31"/>
    <n v="-30"/>
    <n v="-30"/>
  </r>
  <r>
    <s v="2026"/>
    <x v="0"/>
    <x v="0"/>
    <x v="0"/>
    <x v="22"/>
    <x v="22"/>
    <x v="8"/>
    <x v="149"/>
    <x v="363"/>
    <x v="11"/>
    <x v="0"/>
    <s v="184"/>
    <s v="10"/>
    <s v="0077"/>
    <s v="Contribution to the International Bank for Reconstruction and Development"/>
    <s v="DISC "/>
    <s v=""/>
    <s v="403041"/>
    <s v="01"/>
    <s v="FF"/>
    <s v="A"/>
    <n v="-230"/>
    <n v="0"/>
    <n v="0"/>
  </r>
  <r>
    <s v="2026"/>
    <x v="0"/>
    <x v="0"/>
    <x v="0"/>
    <x v="22"/>
    <x v="22"/>
    <x v="8"/>
    <x v="149"/>
    <x v="364"/>
    <x v="11"/>
    <x v="0"/>
    <s v="184"/>
    <s v="10"/>
    <s v="0084"/>
    <s v="Contribution to Multilateral Investment Guarantee Agency"/>
    <s v="DISC "/>
    <s v=""/>
    <s v="403041"/>
    <s v="01"/>
    <s v="FF"/>
    <s v="A"/>
    <n v="-25"/>
    <n v="0"/>
    <n v="0"/>
  </r>
  <r>
    <s v="2026"/>
    <x v="0"/>
    <x v="0"/>
    <x v="0"/>
    <x v="22"/>
    <x v="22"/>
    <x v="8"/>
    <x v="149"/>
    <x v="365"/>
    <x v="11"/>
    <x v="0"/>
    <s v="184"/>
    <s v="10"/>
    <s v="0088"/>
    <s v="Contribution to the European Bank for Reconstruction and Development"/>
    <s v="DISC "/>
    <s v=""/>
    <s v="403041"/>
    <s v="01"/>
    <s v="FF"/>
    <s v="A"/>
    <n v="-11"/>
    <n v="-55"/>
    <n v="0"/>
  </r>
  <r>
    <s v="2026"/>
    <x v="0"/>
    <x v="0"/>
    <x v="0"/>
    <x v="22"/>
    <x v="22"/>
    <x v="8"/>
    <x v="149"/>
    <x v="366"/>
    <x v="11"/>
    <x v="0"/>
    <s v="184"/>
    <s v="10"/>
    <s v="1045"/>
    <s v="International Affairs Technical Assistance Program"/>
    <s v="DISC "/>
    <s v=""/>
    <s v="403041"/>
    <s v="01"/>
    <s v="FF"/>
    <s v="A"/>
    <n v="-1"/>
    <n v="0"/>
    <n v="0"/>
  </r>
  <r>
    <s v="2026"/>
    <x v="0"/>
    <x v="0"/>
    <x v="0"/>
    <x v="22"/>
    <x v="22"/>
    <x v="30"/>
    <x v="150"/>
    <x v="367"/>
    <x v="11"/>
    <x v="0"/>
    <s v="184"/>
    <s v="15"/>
    <s v="1000"/>
    <s v="Operating Expenses of the Agency for International Development"/>
    <s v="DISC "/>
    <s v=""/>
    <s v="403041"/>
    <s v="01"/>
    <s v="FF"/>
    <s v="A"/>
    <n v="-102"/>
    <n v="-102"/>
    <n v="0"/>
  </r>
  <r>
    <s v="2026"/>
    <x v="0"/>
    <x v="0"/>
    <x v="0"/>
    <x v="22"/>
    <x v="22"/>
    <x v="30"/>
    <x v="150"/>
    <x v="368"/>
    <x v="11"/>
    <x v="0"/>
    <s v="184"/>
    <s v="15"/>
    <s v="1007"/>
    <s v="Operating Expenses, Office of Inspector General"/>
    <s v="DISC "/>
    <s v=""/>
    <s v="403041"/>
    <s v="01"/>
    <s v="FF"/>
    <s v="A"/>
    <n v="-3"/>
    <n v="-5"/>
    <n v="0"/>
  </r>
  <r>
    <s v="2026"/>
    <x v="0"/>
    <x v="0"/>
    <x v="0"/>
    <x v="22"/>
    <x v="22"/>
    <x v="30"/>
    <x v="150"/>
    <x v="369"/>
    <x v="11"/>
    <x v="0"/>
    <s v="184"/>
    <s v="15"/>
    <s v="1033"/>
    <s v="HIV/AIDS Working Capital Fund"/>
    <s v="DISC "/>
    <s v=""/>
    <s v="403041"/>
    <s v="01"/>
    <s v="FF"/>
    <s v="A"/>
    <n v="-1328"/>
    <n v="-476"/>
    <n v="-400"/>
  </r>
  <r>
    <s v="2026"/>
    <x v="0"/>
    <x v="0"/>
    <x v="0"/>
    <x v="22"/>
    <x v="22"/>
    <x v="30"/>
    <x v="150"/>
    <x v="370"/>
    <x v="11"/>
    <x v="0"/>
    <s v="184"/>
    <s v="15"/>
    <s v="4513"/>
    <s v="Working Capital Fund"/>
    <s v="DISC "/>
    <s v=""/>
    <s v="403041"/>
    <s v="01"/>
    <s v="FF"/>
    <s v="A"/>
    <n v="-33"/>
    <n v="-25"/>
    <n v="-25"/>
  </r>
  <r>
    <s v="2026"/>
    <x v="0"/>
    <x v="0"/>
    <x v="0"/>
    <x v="22"/>
    <x v="22"/>
    <x v="31"/>
    <x v="151"/>
    <x v="371"/>
    <x v="11"/>
    <x v="0"/>
    <s v="184"/>
    <s v="25"/>
    <s v="1001"/>
    <s v="Trade and Development Agency"/>
    <s v="DISC "/>
    <s v=""/>
    <s v="403041"/>
    <s v="01"/>
    <s v="FF"/>
    <s v="A"/>
    <n v="-28"/>
    <n v="-21"/>
    <n v="0"/>
  </r>
  <r>
    <s v="2026"/>
    <x v="0"/>
    <x v="0"/>
    <x v="0"/>
    <x v="22"/>
    <x v="22"/>
    <x v="32"/>
    <x v="152"/>
    <x v="372"/>
    <x v="11"/>
    <x v="0"/>
    <s v="184"/>
    <s v="22"/>
    <s v="0110"/>
    <s v="Program Account"/>
    <s v="DISC "/>
    <s v=""/>
    <s v="403041"/>
    <s v="01"/>
    <s v="FF"/>
    <s v="A"/>
    <n v="-207"/>
    <n v="-221"/>
    <n v="-226"/>
  </r>
  <r>
    <s v="2026"/>
    <x v="0"/>
    <x v="0"/>
    <x v="0"/>
    <x v="22"/>
    <x v="22"/>
    <x v="32"/>
    <x v="152"/>
    <x v="373"/>
    <x v="11"/>
    <x v="0"/>
    <s v="184"/>
    <s v="22"/>
    <s v="4483"/>
    <s v="Corporate Capital Account"/>
    <s v="DISC "/>
    <s v=""/>
    <s v="403041"/>
    <s v="01"/>
    <s v="FF"/>
    <s v="A"/>
    <n v="-116"/>
    <n v="-348"/>
    <n v="-247"/>
  </r>
  <r>
    <s v="2026"/>
    <x v="0"/>
    <x v="0"/>
    <x v="0"/>
    <x v="22"/>
    <x v="22"/>
    <x v="32"/>
    <x v="152"/>
    <x v="373"/>
    <x v="11"/>
    <x v="0"/>
    <s v="184"/>
    <s v="22"/>
    <s v="4483"/>
    <s v="Corporate Capital Account"/>
    <s v="DISC "/>
    <s v=""/>
    <s v="403041"/>
    <s v="02"/>
    <s v="FF"/>
    <s v="A"/>
    <n v="-36"/>
    <n v="0"/>
    <n v="0"/>
  </r>
  <r>
    <s v="2026"/>
    <x v="0"/>
    <x v="0"/>
    <x v="0"/>
    <x v="22"/>
    <x v="22"/>
    <x v="32"/>
    <x v="152"/>
    <x v="373"/>
    <x v="11"/>
    <x v="1"/>
    <s v="184"/>
    <s v="22"/>
    <s v="4483"/>
    <s v="Corporate Capital Account"/>
    <s v="DISC "/>
    <s v=""/>
    <s v="403141"/>
    <s v="01"/>
    <s v="INT"/>
    <s v="A"/>
    <n v="-148"/>
    <n v="-161"/>
    <n v="-172"/>
  </r>
  <r>
    <s v="2026"/>
    <x v="0"/>
    <x v="0"/>
    <x v="0"/>
    <x v="22"/>
    <x v="22"/>
    <x v="0"/>
    <x v="153"/>
    <x v="374"/>
    <x v="11"/>
    <x v="0"/>
    <s v="184"/>
    <s v="35"/>
    <s v="0100"/>
    <s v="Peace Corps"/>
    <s v="DISC "/>
    <s v=""/>
    <s v="403041"/>
    <s v="01"/>
    <s v="FF"/>
    <s v="A"/>
    <n v="-5"/>
    <n v="-6"/>
    <n v="0"/>
  </r>
  <r>
    <s v="2026"/>
    <x v="0"/>
    <x v="0"/>
    <x v="0"/>
    <x v="22"/>
    <x v="22"/>
    <x v="10"/>
    <x v="154"/>
    <x v="375"/>
    <x v="11"/>
    <x v="0"/>
    <s v="184"/>
    <s v="50"/>
    <s v="0700"/>
    <s v="African Development Foundation"/>
    <s v="DISC "/>
    <s v=""/>
    <s v="403041"/>
    <s v="01"/>
    <s v="FF"/>
    <s v="A"/>
    <n v="0"/>
    <n v="-4"/>
    <n v="0"/>
  </r>
  <r>
    <s v="2026"/>
    <x v="0"/>
    <x v="0"/>
    <x v="0"/>
    <x v="22"/>
    <x v="22"/>
    <x v="1"/>
    <x v="155"/>
    <x v="376"/>
    <x v="53"/>
    <x v="0"/>
    <s v="184"/>
    <s v="60"/>
    <s v="1699"/>
    <s v="Contributions to the International Monetary Fund Facilities and Trust Funds"/>
    <s v="DISC "/>
    <s v=""/>
    <s v="403041"/>
    <s v="01"/>
    <s v="FF"/>
    <s v="A"/>
    <n v="0"/>
    <n v="-1"/>
    <n v="0"/>
  </r>
  <r>
    <s v="2026"/>
    <x v="0"/>
    <x v="0"/>
    <x v="0"/>
    <x v="22"/>
    <x v="22"/>
    <x v="11"/>
    <x v="156"/>
    <x v="377"/>
    <x v="53"/>
    <x v="0"/>
    <s v="184"/>
    <s v="70"/>
    <s v="4116"/>
    <s v="Special Defense Acquisition Fund"/>
    <s v="DISC "/>
    <s v=""/>
    <s v="403041"/>
    <s v="01"/>
    <s v="FF"/>
    <s v="A"/>
    <n v="-95"/>
    <n v="-164"/>
    <n v="-161"/>
  </r>
  <r>
    <s v="2026"/>
    <x v="0"/>
    <x v="0"/>
    <x v="0"/>
    <x v="23"/>
    <x v="23"/>
    <x v="38"/>
    <x v="157"/>
    <x v="378"/>
    <x v="54"/>
    <x v="0"/>
    <s v="026"/>
    <s v="00"/>
    <s v="0109"/>
    <s v="Office of Inspector General"/>
    <s v="DISC "/>
    <s v=""/>
    <s v="403041"/>
    <s v="01"/>
    <s v="FF"/>
    <s v="A"/>
    <n v="0"/>
    <n v="-2"/>
    <n v="0"/>
  </r>
  <r>
    <s v="2026"/>
    <x v="0"/>
    <x v="0"/>
    <x v="0"/>
    <x v="23"/>
    <x v="23"/>
    <x v="38"/>
    <x v="157"/>
    <x v="379"/>
    <x v="54"/>
    <x v="0"/>
    <s v="026"/>
    <s v="00"/>
    <s v="0120"/>
    <s v="Science"/>
    <s v="DISC "/>
    <s v=""/>
    <s v="403041"/>
    <s v="01"/>
    <s v="FF"/>
    <s v="A"/>
    <n v="-1"/>
    <n v="0"/>
    <n v="0"/>
  </r>
  <r>
    <s v="2026"/>
    <x v="0"/>
    <x v="0"/>
    <x v="0"/>
    <x v="23"/>
    <x v="23"/>
    <x v="38"/>
    <x v="157"/>
    <x v="380"/>
    <x v="54"/>
    <x v="0"/>
    <s v="026"/>
    <s v="00"/>
    <s v="0122"/>
    <s v="Safety, Security and Mission Services"/>
    <s v="DISC "/>
    <s v=""/>
    <s v="403041"/>
    <s v="01"/>
    <s v="FF"/>
    <s v="A"/>
    <n v="-1339"/>
    <n v="-4087"/>
    <n v="-3006"/>
  </r>
  <r>
    <s v="2026"/>
    <x v="0"/>
    <x v="0"/>
    <x v="0"/>
    <x v="23"/>
    <x v="23"/>
    <x v="38"/>
    <x v="157"/>
    <x v="381"/>
    <x v="54"/>
    <x v="0"/>
    <s v="026"/>
    <s v="00"/>
    <s v="0131"/>
    <s v="Space Technology"/>
    <s v="DISC "/>
    <s v=""/>
    <s v="403041"/>
    <s v="01"/>
    <s v="FF"/>
    <s v="A"/>
    <n v="-5"/>
    <n v="0"/>
    <n v="0"/>
  </r>
  <r>
    <s v="2026"/>
    <x v="0"/>
    <x v="0"/>
    <x v="0"/>
    <x v="23"/>
    <x v="23"/>
    <x v="38"/>
    <x v="157"/>
    <x v="382"/>
    <x v="54"/>
    <x v="0"/>
    <s v="026"/>
    <s v="00"/>
    <s v="4546"/>
    <s v="Working Capital Fund"/>
    <s v="DISC "/>
    <s v=""/>
    <s v="403041"/>
    <s v="01"/>
    <s v="FF"/>
    <s v="A"/>
    <n v="-267"/>
    <n v="-235"/>
    <n v="-238"/>
  </r>
  <r>
    <s v="2026"/>
    <x v="0"/>
    <x v="0"/>
    <x v="0"/>
    <x v="24"/>
    <x v="24"/>
    <x v="38"/>
    <x v="158"/>
    <x v="383"/>
    <x v="20"/>
    <x v="0"/>
    <s v="422"/>
    <s v="00"/>
    <s v="0100"/>
    <s v="Research and Related Activities"/>
    <s v="DISC "/>
    <s v=""/>
    <s v="403041"/>
    <s v="01"/>
    <s v="FF"/>
    <s v="A"/>
    <n v="-77"/>
    <n v="-123"/>
    <n v="-126"/>
  </r>
  <r>
    <s v="2026"/>
    <x v="0"/>
    <x v="0"/>
    <x v="0"/>
    <x v="24"/>
    <x v="24"/>
    <x v="38"/>
    <x v="158"/>
    <x v="384"/>
    <x v="20"/>
    <x v="0"/>
    <s v="422"/>
    <s v="00"/>
    <s v="0106"/>
    <s v="STEM Education"/>
    <s v="DISC "/>
    <s v=""/>
    <s v="403041"/>
    <s v="01"/>
    <s v="FF"/>
    <s v="A"/>
    <n v="-5"/>
    <n v="-10"/>
    <n v="0"/>
  </r>
  <r>
    <s v="2026"/>
    <x v="0"/>
    <x v="0"/>
    <x v="0"/>
    <x v="24"/>
    <x v="24"/>
    <x v="38"/>
    <x v="158"/>
    <x v="385"/>
    <x v="20"/>
    <x v="0"/>
    <s v="422"/>
    <s v="00"/>
    <s v="0180"/>
    <s v="Agency Operations and Award Management"/>
    <s v="DISC "/>
    <s v=""/>
    <s v="403041"/>
    <s v="01"/>
    <s v="FF"/>
    <s v="A"/>
    <n v="-5"/>
    <n v="-10"/>
    <n v="-10"/>
  </r>
  <r>
    <s v="2026"/>
    <x v="0"/>
    <x v="0"/>
    <x v="0"/>
    <x v="25"/>
    <x v="25"/>
    <x v="38"/>
    <x v="159"/>
    <x v="386"/>
    <x v="55"/>
    <x v="0"/>
    <s v="027"/>
    <s v="00"/>
    <s v="0100"/>
    <s v="Salaries and Expenses"/>
    <s v="DISC "/>
    <s v=""/>
    <s v="403041"/>
    <s v="01"/>
    <s v="FF"/>
    <s v="A"/>
    <n v="-400"/>
    <n v="-193"/>
    <n v="-214"/>
  </r>
  <r>
    <s v="2026"/>
    <x v="0"/>
    <x v="0"/>
    <x v="0"/>
    <x v="25"/>
    <x v="25"/>
    <x v="38"/>
    <x v="159"/>
    <x v="387"/>
    <x v="55"/>
    <x v="0"/>
    <s v="027"/>
    <s v="00"/>
    <s v="0400"/>
    <s v="Office of Inspector General"/>
    <s v="DISC "/>
    <s v=""/>
    <s v="403041"/>
    <s v="01"/>
    <s v="FF"/>
    <s v="A"/>
    <n v="-31"/>
    <n v="-29"/>
    <n v="-29"/>
  </r>
  <r>
    <s v="2026"/>
    <x v="0"/>
    <x v="0"/>
    <x v="0"/>
    <x v="26"/>
    <x v="26"/>
    <x v="38"/>
    <x v="160"/>
    <x v="388"/>
    <x v="2"/>
    <x v="0"/>
    <s v="028"/>
    <s v="00"/>
    <s v="0100"/>
    <s v="Salaries and Expenses"/>
    <s v="DISC "/>
    <s v=""/>
    <s v="403041"/>
    <s v="01"/>
    <s v="FF"/>
    <s v="A"/>
    <n v="-331"/>
    <n v="-1191"/>
    <n v="-297"/>
  </r>
  <r>
    <s v="2026"/>
    <x v="0"/>
    <x v="0"/>
    <x v="0"/>
    <x v="27"/>
    <x v="27"/>
    <x v="38"/>
    <x v="161"/>
    <x v="389"/>
    <x v="56"/>
    <x v="0"/>
    <s v="016"/>
    <s v="00"/>
    <s v="0400"/>
    <s v="Office of Inspector General"/>
    <s v="DISC "/>
    <s v=""/>
    <s v="403041"/>
    <s v="01"/>
    <s v="FF"/>
    <s v="A"/>
    <n v="-93"/>
    <n v="-98"/>
    <n v="-108"/>
  </r>
  <r>
    <s v="2026"/>
    <x v="0"/>
    <x v="0"/>
    <x v="0"/>
    <x v="27"/>
    <x v="27"/>
    <x v="38"/>
    <x v="161"/>
    <x v="390"/>
    <x v="56"/>
    <x v="0"/>
    <s v="016"/>
    <s v="00"/>
    <s v="8704"/>
    <s v="Limitation on Administrative Expenses"/>
    <s v="DISC "/>
    <s v=""/>
    <s v="403041"/>
    <s v="01"/>
    <s v="FF"/>
    <s v="A"/>
    <n v="-12076"/>
    <n v="-12396"/>
    <n v="-12396"/>
  </r>
  <r>
    <s v="2026"/>
    <x v="0"/>
    <x v="0"/>
    <x v="0"/>
    <x v="27"/>
    <x v="27"/>
    <x v="38"/>
    <x v="161"/>
    <x v="390"/>
    <x v="56"/>
    <x v="0"/>
    <s v="016"/>
    <s v="00"/>
    <s v="8704"/>
    <s v="Limitation on Administrative Expenses"/>
    <s v="DISC "/>
    <s v=""/>
    <s v="403041"/>
    <s v="02"/>
    <s v="FF"/>
    <s v="A"/>
    <n v="-453"/>
    <n v="0"/>
    <n v="0"/>
  </r>
  <r>
    <s v="2026"/>
    <x v="0"/>
    <x v="0"/>
    <x v="0"/>
    <x v="27"/>
    <x v="27"/>
    <x v="38"/>
    <x v="161"/>
    <x v="390"/>
    <x v="56"/>
    <x v="0"/>
    <s v="016"/>
    <s v="00"/>
    <s v="8704"/>
    <s v="Limitation on Administrative Expenses"/>
    <s v="DISC "/>
    <s v=""/>
    <s v="403041"/>
    <s v="05"/>
    <s v="FF"/>
    <s v="A"/>
    <n v="-273"/>
    <n v="-273"/>
    <n v="-273"/>
  </r>
  <r>
    <s v="2026"/>
    <x v="0"/>
    <x v="0"/>
    <x v="0"/>
    <x v="27"/>
    <x v="27"/>
    <x v="38"/>
    <x v="161"/>
    <x v="390"/>
    <x v="56"/>
    <x v="0"/>
    <s v="016"/>
    <s v="00"/>
    <s v="8704"/>
    <s v="Limitation on Administrative Expenses"/>
    <s v="DISC "/>
    <s v=""/>
    <s v="403041"/>
    <s v="06"/>
    <s v="FF"/>
    <s v="A"/>
    <n v="-86"/>
    <n v="-77"/>
    <n v="-87"/>
  </r>
  <r>
    <s v="2026"/>
    <x v="0"/>
    <x v="0"/>
    <x v="0"/>
    <x v="27"/>
    <x v="27"/>
    <x v="38"/>
    <x v="161"/>
    <x v="390"/>
    <x v="56"/>
    <x v="0"/>
    <s v="016"/>
    <s v="00"/>
    <s v="8704"/>
    <s v="Limitation on Administrative Expenses"/>
    <s v="DISC "/>
    <s v=""/>
    <s v="403041"/>
    <s v="07"/>
    <s v="FF"/>
    <s v="A"/>
    <n v="-1548"/>
    <n v="-1615"/>
    <n v="-2099"/>
  </r>
  <r>
    <s v="2026"/>
    <x v="0"/>
    <x v="0"/>
    <x v="0"/>
    <x v="27"/>
    <x v="27"/>
    <x v="38"/>
    <x v="161"/>
    <x v="390"/>
    <x v="56"/>
    <x v="0"/>
    <s v="016"/>
    <s v="00"/>
    <s v="8704"/>
    <s v="Limitation on Administrative Expenses"/>
    <s v="DISC "/>
    <s v=""/>
    <s v="403041"/>
    <s v="28"/>
    <s v="FF"/>
    <s v="A"/>
    <n v="-16"/>
    <n v="-15"/>
    <n v="-25"/>
  </r>
  <r>
    <s v="2026"/>
    <x v="0"/>
    <x v="0"/>
    <x v="0"/>
    <x v="27"/>
    <x v="27"/>
    <x v="38"/>
    <x v="161"/>
    <x v="390"/>
    <x v="56"/>
    <x v="0"/>
    <s v="016"/>
    <s v="00"/>
    <s v="8704"/>
    <s v="Limitation on Administrative Expenses"/>
    <s v="DISC "/>
    <s v=""/>
    <s v="403041"/>
    <s v="29"/>
    <s v="FF"/>
    <s v="A"/>
    <n v="-17"/>
    <n v="0"/>
    <n v="0"/>
  </r>
  <r>
    <s v="2026"/>
    <x v="0"/>
    <x v="0"/>
    <x v="0"/>
    <x v="28"/>
    <x v="28"/>
    <x v="38"/>
    <x v="162"/>
    <x v="391"/>
    <x v="32"/>
    <x v="0"/>
    <s v="306"/>
    <s v="00"/>
    <s v="2300"/>
    <s v="Salaries and Expenses"/>
    <s v="DISC "/>
    <s v=""/>
    <s v="403041"/>
    <s v="01"/>
    <s v="FF"/>
    <s v="A"/>
    <n v="-2"/>
    <n v="-1"/>
    <n v="0"/>
  </r>
  <r>
    <s v="2026"/>
    <x v="0"/>
    <x v="0"/>
    <x v="0"/>
    <x v="29"/>
    <x v="29"/>
    <x v="38"/>
    <x v="163"/>
    <x v="392"/>
    <x v="10"/>
    <x v="0"/>
    <s v="309"/>
    <s v="00"/>
    <s v="0200"/>
    <s v="Appalachian Regional Commission"/>
    <s v="DISC "/>
    <s v=""/>
    <s v="403041"/>
    <s v="01"/>
    <s v="FF"/>
    <s v="A"/>
    <n v="-3"/>
    <n v="-1"/>
    <n v="-1"/>
  </r>
  <r>
    <s v="2026"/>
    <x v="0"/>
    <x v="0"/>
    <x v="0"/>
    <x v="30"/>
    <x v="30"/>
    <x v="38"/>
    <x v="164"/>
    <x v="393"/>
    <x v="6"/>
    <x v="0"/>
    <s v="343"/>
    <s v="00"/>
    <s v="0100"/>
    <s v="Salaries and Expenses"/>
    <s v="DISC "/>
    <s v=""/>
    <s v="403041"/>
    <s v="01"/>
    <s v="FF"/>
    <s v="A"/>
    <n v="-5"/>
    <n v="-5"/>
    <n v="0"/>
  </r>
  <r>
    <s v="2026"/>
    <x v="0"/>
    <x v="0"/>
    <x v="0"/>
    <x v="31"/>
    <x v="31"/>
    <x v="38"/>
    <x v="165"/>
    <x v="394"/>
    <x v="23"/>
    <x v="0"/>
    <s v="485"/>
    <s v="00"/>
    <s v="2728"/>
    <s v="Operating Expenses"/>
    <s v="DISC "/>
    <s v=""/>
    <s v="403041"/>
    <s v="01"/>
    <s v="FF"/>
    <s v="A"/>
    <n v="-69"/>
    <n v="-20"/>
    <n v="0"/>
  </r>
  <r>
    <s v="2026"/>
    <x v="0"/>
    <x v="0"/>
    <x v="0"/>
    <x v="32"/>
    <x v="32"/>
    <x v="38"/>
    <x v="166"/>
    <x v="395"/>
    <x v="10"/>
    <x v="0"/>
    <s v="517"/>
    <s v="00"/>
    <s v="0750"/>
    <s v="Delta Regional Authority"/>
    <s v="DISC "/>
    <s v=""/>
    <s v="403041"/>
    <s v="01"/>
    <s v="FF"/>
    <s v="A"/>
    <n v="-3"/>
    <n v="-4"/>
    <n v="0"/>
  </r>
  <r>
    <s v="2026"/>
    <x v="0"/>
    <x v="0"/>
    <x v="0"/>
    <x v="33"/>
    <x v="33"/>
    <x v="31"/>
    <x v="167"/>
    <x v="396"/>
    <x v="57"/>
    <x v="0"/>
    <s v="349"/>
    <s v="10"/>
    <s v="1712"/>
    <s v="Federal Payment to the District of Columbia Courts"/>
    <s v="DISC "/>
    <s v=""/>
    <s v="403041"/>
    <s v="01"/>
    <s v="FF"/>
    <s v="A"/>
    <n v="-1"/>
    <n v="-1"/>
    <n v="-1"/>
  </r>
  <r>
    <s v="2026"/>
    <x v="0"/>
    <x v="0"/>
    <x v="0"/>
    <x v="34"/>
    <x v="34"/>
    <x v="38"/>
    <x v="168"/>
    <x v="397"/>
    <x v="33"/>
    <x v="0"/>
    <s v="525"/>
    <s v="00"/>
    <s v="1651"/>
    <s v="Election Security Grants"/>
    <s v="DISC "/>
    <s v=""/>
    <s v="403041"/>
    <s v="01"/>
    <s v="FF"/>
    <s v="A"/>
    <n v="-55"/>
    <n v="-15"/>
    <n v="0"/>
  </r>
  <r>
    <s v="2026"/>
    <x v="0"/>
    <x v="0"/>
    <x v="0"/>
    <x v="35"/>
    <x v="35"/>
    <x v="38"/>
    <x v="169"/>
    <x v="398"/>
    <x v="2"/>
    <x v="0"/>
    <s v="356"/>
    <s v="00"/>
    <s v="0100"/>
    <s v="Salaries and Expenses"/>
    <s v="DISC "/>
    <s v=""/>
    <s v="403041"/>
    <s v="01"/>
    <s v="FF"/>
    <s v="A"/>
    <n v="-1"/>
    <n v="-4"/>
    <n v="-4"/>
  </r>
  <r>
    <s v="2026"/>
    <x v="0"/>
    <x v="0"/>
    <x v="0"/>
    <x v="35"/>
    <x v="35"/>
    <x v="38"/>
    <x v="169"/>
    <x v="398"/>
    <x v="2"/>
    <x v="0"/>
    <s v="356"/>
    <s v="00"/>
    <s v="0100"/>
    <s v="Salaries and Expenses"/>
    <s v="DISC "/>
    <s v=""/>
    <s v="403041"/>
    <s v="02"/>
    <s v="FF"/>
    <s v="A"/>
    <n v="-136"/>
    <n v="-136"/>
    <n v="-133"/>
  </r>
  <r>
    <s v="2026"/>
    <x v="0"/>
    <x v="0"/>
    <x v="0"/>
    <x v="36"/>
    <x v="36"/>
    <x v="38"/>
    <x v="170"/>
    <x v="399"/>
    <x v="40"/>
    <x v="0"/>
    <s v="367"/>
    <s v="00"/>
    <s v="0100"/>
    <s v="Salaries and Expenses"/>
    <s v="DISC "/>
    <s v=""/>
    <s v="403041"/>
    <s v="01"/>
    <s v="FF"/>
    <s v="A"/>
    <n v="-2"/>
    <n v="-1"/>
    <n v="0"/>
  </r>
  <r>
    <s v="2026"/>
    <x v="0"/>
    <x v="0"/>
    <x v="0"/>
    <x v="37"/>
    <x v="37"/>
    <x v="38"/>
    <x v="171"/>
    <x v="400"/>
    <x v="2"/>
    <x v="0"/>
    <s v="370"/>
    <s v="00"/>
    <s v="0100"/>
    <s v="Salaries and Expenses"/>
    <s v="DISC "/>
    <s v=""/>
    <s v="403041"/>
    <s v="01"/>
    <s v="FF"/>
    <s v="A"/>
    <n v="-1"/>
    <n v="-2"/>
    <n v="-1"/>
  </r>
  <r>
    <s v="2026"/>
    <x v="0"/>
    <x v="0"/>
    <x v="0"/>
    <x v="38"/>
    <x v="38"/>
    <x v="38"/>
    <x v="172"/>
    <x v="401"/>
    <x v="1"/>
    <x v="0"/>
    <s v="474"/>
    <s v="00"/>
    <s v="0300"/>
    <s v="Office of Museum and Library Services: Grants and Administration"/>
    <s v="DISC "/>
    <s v=""/>
    <s v="403041"/>
    <s v="01"/>
    <s v="FF"/>
    <s v="A"/>
    <n v="-9"/>
    <n v="-18"/>
    <n v="0"/>
  </r>
  <r>
    <s v="2026"/>
    <x v="0"/>
    <x v="0"/>
    <x v="0"/>
    <x v="39"/>
    <x v="39"/>
    <x v="38"/>
    <x v="173"/>
    <x v="402"/>
    <x v="45"/>
    <x v="0"/>
    <s v="467"/>
    <s v="00"/>
    <s v="0401"/>
    <s v="Intelligence Community Management Account"/>
    <s v="DISC "/>
    <s v=""/>
    <s v="403041"/>
    <s v="01"/>
    <s v="FF"/>
    <s v="A"/>
    <n v="-37"/>
    <n v="-58"/>
    <n v="-58"/>
  </r>
  <r>
    <s v="2026"/>
    <x v="0"/>
    <x v="0"/>
    <x v="0"/>
    <x v="40"/>
    <x v="40"/>
    <x v="38"/>
    <x v="174"/>
    <x v="403"/>
    <x v="4"/>
    <x v="0"/>
    <s v="385"/>
    <s v="00"/>
    <s v="0501"/>
    <s v="Payment to the Legal Services Corporation"/>
    <s v="DISC "/>
    <s v=""/>
    <s v="403041"/>
    <s v="01"/>
    <s v="FF"/>
    <s v="A"/>
    <n v="-3"/>
    <n v="0"/>
    <n v="0"/>
  </r>
  <r>
    <s v="2026"/>
    <x v="0"/>
    <x v="0"/>
    <x v="0"/>
    <x v="41"/>
    <x v="41"/>
    <x v="38"/>
    <x v="175"/>
    <x v="404"/>
    <x v="55"/>
    <x v="0"/>
    <s v="389"/>
    <s v="00"/>
    <s v="0100"/>
    <s v="Salaries and Expenses"/>
    <s v="DISC "/>
    <s v=""/>
    <s v="403041"/>
    <s v="01"/>
    <s v="FF"/>
    <s v="A"/>
    <n v="-3"/>
    <n v="-3"/>
    <n v="-2"/>
  </r>
  <r>
    <s v="2026"/>
    <x v="0"/>
    <x v="0"/>
    <x v="0"/>
    <x v="42"/>
    <x v="42"/>
    <x v="38"/>
    <x v="176"/>
    <x v="405"/>
    <x v="25"/>
    <x v="0"/>
    <s v="393"/>
    <s v="00"/>
    <s v="0300"/>
    <s v="Operating Expenses"/>
    <s v="DISC "/>
    <s v=""/>
    <s v="403041"/>
    <s v="01"/>
    <s v="FF"/>
    <s v="A"/>
    <n v="-2"/>
    <n v="-2"/>
    <n v="-1"/>
  </r>
  <r>
    <s v="2026"/>
    <x v="0"/>
    <x v="0"/>
    <x v="0"/>
    <x v="42"/>
    <x v="42"/>
    <x v="38"/>
    <x v="176"/>
    <x v="406"/>
    <x v="25"/>
    <x v="0"/>
    <s v="393"/>
    <s v="00"/>
    <s v="4578"/>
    <s v="Records Center Revolving Fund"/>
    <s v="DISC "/>
    <s v=""/>
    <s v="403041"/>
    <s v="01"/>
    <s v="FF"/>
    <s v="A"/>
    <n v="-217"/>
    <n v="-237"/>
    <n v="-236"/>
  </r>
  <r>
    <s v="2026"/>
    <x v="0"/>
    <x v="0"/>
    <x v="0"/>
    <x v="43"/>
    <x v="43"/>
    <x v="38"/>
    <x v="177"/>
    <x v="407"/>
    <x v="1"/>
    <x v="0"/>
    <s v="417"/>
    <s v="00"/>
    <s v="0100"/>
    <s v="Grants and Administration"/>
    <s v="DISC "/>
    <s v=""/>
    <s v="403041"/>
    <s v="01"/>
    <s v="FF"/>
    <s v="A"/>
    <n v="-1"/>
    <n v="-1"/>
    <n v="0"/>
  </r>
  <r>
    <s v="2026"/>
    <x v="0"/>
    <x v="0"/>
    <x v="0"/>
    <x v="44"/>
    <x v="44"/>
    <x v="38"/>
    <x v="178"/>
    <x v="408"/>
    <x v="1"/>
    <x v="0"/>
    <s v="418"/>
    <s v="00"/>
    <s v="0200"/>
    <s v="Grants and Administration"/>
    <s v="DISC "/>
    <s v=""/>
    <s v="403041"/>
    <s v="01"/>
    <s v="FF"/>
    <s v="A"/>
    <n v="-1"/>
    <n v="-1"/>
    <n v="0"/>
  </r>
  <r>
    <s v="2026"/>
    <x v="0"/>
    <x v="0"/>
    <x v="0"/>
    <x v="45"/>
    <x v="45"/>
    <x v="38"/>
    <x v="179"/>
    <x v="409"/>
    <x v="10"/>
    <x v="0"/>
    <s v="573"/>
    <s v="00"/>
    <s v="3742"/>
    <s v="Northern Border Regional Commission"/>
    <s v="DISC "/>
    <s v=""/>
    <s v="403041"/>
    <s v="01"/>
    <s v="FF"/>
    <s v="A"/>
    <n v="-2"/>
    <n v="-4"/>
    <n v="0"/>
  </r>
  <r>
    <s v="2026"/>
    <x v="0"/>
    <x v="0"/>
    <x v="0"/>
    <x v="46"/>
    <x v="46"/>
    <x v="38"/>
    <x v="180"/>
    <x v="410"/>
    <x v="18"/>
    <x v="0"/>
    <s v="429"/>
    <s v="00"/>
    <s v="0200"/>
    <s v="Salaries and Expenses"/>
    <s v="DISC "/>
    <s v=""/>
    <s v="403041"/>
    <s v="01"/>
    <s v="FF"/>
    <s v="A"/>
    <n v="-4"/>
    <n v="-5"/>
    <n v="-5"/>
  </r>
  <r>
    <s v="2026"/>
    <x v="0"/>
    <x v="0"/>
    <x v="0"/>
    <x v="47"/>
    <x v="47"/>
    <x v="38"/>
    <x v="181"/>
    <x v="411"/>
    <x v="58"/>
    <x v="0"/>
    <s v="440"/>
    <s v="00"/>
    <s v="0100"/>
    <s v="Office of Inspector General"/>
    <s v="DISC "/>
    <s v=""/>
    <s v="403041"/>
    <s v="01"/>
    <s v="FF"/>
    <s v="A"/>
    <n v="-2"/>
    <n v="-2"/>
    <n v="-2"/>
  </r>
  <r>
    <s v="2026"/>
    <x v="0"/>
    <x v="0"/>
    <x v="0"/>
    <x v="48"/>
    <x v="48"/>
    <x v="38"/>
    <x v="182"/>
    <x v="412"/>
    <x v="32"/>
    <x v="0"/>
    <s v="512"/>
    <s v="00"/>
    <s v="4331"/>
    <s v="Presidio Trust"/>
    <s v="DISC "/>
    <s v=""/>
    <s v="403041"/>
    <s v="01"/>
    <s v="FF"/>
    <s v="A"/>
    <n v="-2"/>
    <n v="-4"/>
    <n v="-2"/>
  </r>
  <r>
    <s v="2026"/>
    <x v="0"/>
    <x v="0"/>
    <x v="0"/>
    <x v="48"/>
    <x v="48"/>
    <x v="38"/>
    <x v="182"/>
    <x v="412"/>
    <x v="32"/>
    <x v="1"/>
    <s v="512"/>
    <s v="00"/>
    <s v="4331"/>
    <s v="Presidio Trust"/>
    <s v="DISC "/>
    <s v=""/>
    <s v="403141"/>
    <s v="01"/>
    <s v="INT"/>
    <s v="A"/>
    <n v="-18"/>
    <n v="-12"/>
    <n v="-10"/>
  </r>
  <r>
    <s v="2026"/>
    <x v="0"/>
    <x v="0"/>
    <x v="0"/>
    <x v="49"/>
    <x v="49"/>
    <x v="38"/>
    <x v="183"/>
    <x v="413"/>
    <x v="39"/>
    <x v="0"/>
    <s v="446"/>
    <s v="00"/>
    <s v="8018"/>
    <s v="Limitation on the Office of Inspector General"/>
    <s v="DISC "/>
    <s v=""/>
    <s v="403041"/>
    <s v="01"/>
    <s v="FF"/>
    <s v="A"/>
    <n v="-16"/>
    <n v="-14"/>
    <n v="-14"/>
  </r>
  <r>
    <s v="2026"/>
    <x v="0"/>
    <x v="0"/>
    <x v="0"/>
    <x v="49"/>
    <x v="49"/>
    <x v="38"/>
    <x v="183"/>
    <x v="414"/>
    <x v="39"/>
    <x v="0"/>
    <s v="446"/>
    <s v="00"/>
    <s v="8237"/>
    <s v="Limitation on Administration"/>
    <s v="DISC "/>
    <s v=""/>
    <s v="403041"/>
    <s v="01"/>
    <s v="FF"/>
    <s v="A"/>
    <n v="-34"/>
    <n v="-33"/>
    <n v="-30"/>
  </r>
  <r>
    <s v="2026"/>
    <x v="0"/>
    <x v="0"/>
    <x v="0"/>
    <x v="49"/>
    <x v="49"/>
    <x v="38"/>
    <x v="183"/>
    <x v="414"/>
    <x v="39"/>
    <x v="0"/>
    <s v="446"/>
    <s v="00"/>
    <s v="8237"/>
    <s v="Limitation on Administration"/>
    <s v="DISC "/>
    <s v=""/>
    <s v="403041"/>
    <s v="02"/>
    <s v="FF"/>
    <s v="A"/>
    <n v="-126"/>
    <n v="-126"/>
    <n v="-126"/>
  </r>
  <r>
    <s v="2026"/>
    <x v="0"/>
    <x v="0"/>
    <x v="0"/>
    <x v="50"/>
    <x v="50"/>
    <x v="38"/>
    <x v="184"/>
    <x v="415"/>
    <x v="1"/>
    <x v="0"/>
    <s v="452"/>
    <s v="00"/>
    <s v="0100"/>
    <s v="Salaries and Expenses"/>
    <s v="DISC "/>
    <s v=""/>
    <s v="403041"/>
    <s v="01"/>
    <s v="FF"/>
    <s v="A"/>
    <n v="-14"/>
    <n v="-11"/>
    <n v="-11"/>
  </r>
  <r>
    <s v="2026"/>
    <x v="0"/>
    <x v="0"/>
    <x v="0"/>
    <x v="50"/>
    <x v="50"/>
    <x v="38"/>
    <x v="184"/>
    <x v="416"/>
    <x v="1"/>
    <x v="0"/>
    <s v="452"/>
    <s v="00"/>
    <s v="0302"/>
    <s v="Operations and Maintenance, JFK Center for the Performing Arts"/>
    <s v="DISC "/>
    <s v=""/>
    <s v="403041"/>
    <s v="01"/>
    <s v="FF"/>
    <s v="A"/>
    <n v="-20"/>
    <n v="0"/>
    <n v="0"/>
  </r>
  <r>
    <s v="2026"/>
    <x v="0"/>
    <x v="0"/>
    <x v="0"/>
    <x v="51"/>
    <x v="51"/>
    <x v="38"/>
    <x v="185"/>
    <x v="417"/>
    <x v="42"/>
    <x v="0"/>
    <s v="514"/>
    <s v="00"/>
    <s v="0206"/>
    <s v="International Broadcasting Operations"/>
    <s v="DISC "/>
    <s v=""/>
    <s v="403041"/>
    <s v="01"/>
    <s v="FF"/>
    <s v="A"/>
    <n v="-22"/>
    <n v="-4"/>
    <n v="-4"/>
  </r>
  <r>
    <s v="2026"/>
    <x v="0"/>
    <x v="0"/>
    <x v="0"/>
    <x v="52"/>
    <x v="52"/>
    <x v="38"/>
    <x v="186"/>
    <x v="418"/>
    <x v="41"/>
    <x v="0"/>
    <s v="458"/>
    <s v="00"/>
    <s v="1300"/>
    <s v="United States Institute of Peace"/>
    <s v="DISC "/>
    <s v=""/>
    <s v="403041"/>
    <s v="01"/>
    <s v="FF"/>
    <s v="A"/>
    <n v="-39"/>
    <n v="-9"/>
    <n v="0"/>
  </r>
  <r>
    <s v="2026"/>
    <x v="0"/>
    <x v="0"/>
    <x v="1"/>
    <x v="0"/>
    <x v="0"/>
    <x v="4"/>
    <x v="4"/>
    <x v="419"/>
    <x v="42"/>
    <x v="2"/>
    <s v="001"/>
    <s v="45"/>
    <s v="814830"/>
    <s v="Payment from the General Fund, Open World Leadership Center Trust Fund"/>
    <s v="DISC "/>
    <s v=""/>
    <s v="200403"/>
    <s v="01"/>
    <s v="INTER"/>
    <s v="R"/>
    <n v="-6"/>
    <n v="-8"/>
    <n v="-7"/>
  </r>
  <r>
    <s v="2026"/>
    <x v="0"/>
    <x v="0"/>
    <x v="1"/>
    <x v="6"/>
    <x v="6"/>
    <x v="39"/>
    <x v="187"/>
    <x v="420"/>
    <x v="19"/>
    <x v="3"/>
    <s v="019"/>
    <s v="00"/>
    <s v="523140"/>
    <s v="General Fund Payment - Defense, Decontamination and Decommissioning Fund"/>
    <s v="DISC "/>
    <s v=""/>
    <s v="200403"/>
    <s v="01"/>
    <s v="INTRA"/>
    <s v="R"/>
    <n v="-285"/>
    <n v="-285"/>
    <n v="-278"/>
  </r>
  <r>
    <s v="2026"/>
    <x v="0"/>
    <x v="0"/>
    <x v="1"/>
    <x v="16"/>
    <x v="16"/>
    <x v="39"/>
    <x v="188"/>
    <x v="421"/>
    <x v="47"/>
    <x v="3"/>
    <s v="029"/>
    <s v="00"/>
    <s v="528780"/>
    <s v="Payments from Compensation and Pension, MCCF"/>
    <s v="DISC "/>
    <s v=""/>
    <s v="200403"/>
    <s v="01"/>
    <s v="INTRA"/>
    <s v="R"/>
    <n v="-2"/>
    <n v="-2"/>
    <n v="-2"/>
  </r>
  <r>
    <s v="2026"/>
    <x v="0"/>
    <x v="0"/>
    <x v="1"/>
    <x v="18"/>
    <x v="18"/>
    <x v="15"/>
    <x v="131"/>
    <x v="422"/>
    <x v="49"/>
    <x v="2"/>
    <s v="200"/>
    <s v="20"/>
    <s v="852280"/>
    <s v="General Fund Payment to the Armed Forces Retirement Home"/>
    <s v="DISC "/>
    <s v=""/>
    <s v="200403"/>
    <s v="01"/>
    <s v="INTER"/>
    <s v="R"/>
    <n v="-25"/>
    <n v="-56"/>
    <n v="-27"/>
  </r>
  <r>
    <s v="2026"/>
    <x v="0"/>
    <x v="0"/>
    <x v="1"/>
    <x v="19"/>
    <x v="19"/>
    <x v="38"/>
    <x v="133"/>
    <x v="423"/>
    <x v="50"/>
    <x v="2"/>
    <s v="020"/>
    <s v="00"/>
    <s v="814550"/>
    <s v="Interfund Transactions, Hazardous Substance Superfund"/>
    <s v="DISC "/>
    <s v=""/>
    <s v="200403"/>
    <s v="01"/>
    <s v="INTER"/>
    <s v="R"/>
    <n v="-283"/>
    <n v="-111"/>
    <n v="-20"/>
  </r>
  <r>
    <s v="2026"/>
    <x v="0"/>
    <x v="0"/>
    <x v="1"/>
    <x v="31"/>
    <x v="31"/>
    <x v="38"/>
    <x v="165"/>
    <x v="424"/>
    <x v="23"/>
    <x v="2"/>
    <s v="485"/>
    <s v="00"/>
    <s v="826730"/>
    <s v="Payment from the General Fund, National Service Trust Fund"/>
    <s v="DISC "/>
    <s v=""/>
    <s v="200403"/>
    <s v="01"/>
    <s v="INTER"/>
    <s v="R"/>
    <n v="-180"/>
    <n v="-180"/>
    <n v="0"/>
  </r>
  <r>
    <s v="2026"/>
    <x v="0"/>
    <x v="0"/>
    <x v="1"/>
    <x v="31"/>
    <x v="31"/>
    <x v="38"/>
    <x v="165"/>
    <x v="425"/>
    <x v="23"/>
    <x v="2"/>
    <s v="485"/>
    <s v="00"/>
    <s v="826750"/>
    <s v="Payment from the Operating Expenses, National Service Trust Fund"/>
    <s v="DISC "/>
    <s v=""/>
    <s v="200403"/>
    <s v="01"/>
    <s v="INTER"/>
    <s v="R"/>
    <n v="-25"/>
    <n v="0"/>
    <n v="0"/>
  </r>
  <r>
    <s v="2026"/>
    <x v="0"/>
    <x v="0"/>
    <x v="1"/>
    <x v="53"/>
    <x v="53"/>
    <x v="38"/>
    <x v="189"/>
    <x v="426"/>
    <x v="16"/>
    <x v="2"/>
    <s v="487"/>
    <s v="00"/>
    <s v="861510"/>
    <s v="General Fund Payments, Morris K. Udall Scholarship Fund"/>
    <s v="DISC "/>
    <s v=""/>
    <s v="200403"/>
    <s v="01"/>
    <s v="INTER"/>
    <s v="R"/>
    <n v="0"/>
    <n v="-2"/>
    <n v="-2"/>
  </r>
  <r>
    <s v="2026"/>
    <x v="0"/>
    <x v="1"/>
    <x v="0"/>
    <x v="0"/>
    <x v="0"/>
    <x v="27"/>
    <x v="190"/>
    <x v="427"/>
    <x v="0"/>
    <x v="4"/>
    <s v="001"/>
    <s v="05"/>
    <s v="9932"/>
    <s v="Senate Revolving Funds"/>
    <s v="MAND "/>
    <s v=""/>
    <s v="412241"/>
    <s v="01"/>
    <s v="INT"/>
    <s v="A"/>
    <n v="-3"/>
    <n v="-3"/>
    <n v="-3"/>
  </r>
  <r>
    <s v="2026"/>
    <x v="0"/>
    <x v="1"/>
    <x v="0"/>
    <x v="0"/>
    <x v="0"/>
    <x v="31"/>
    <x v="191"/>
    <x v="428"/>
    <x v="0"/>
    <x v="5"/>
    <s v="001"/>
    <s v="10"/>
    <s v="9931"/>
    <s v="House Revolving Funds"/>
    <s v="MAND "/>
    <s v=""/>
    <s v="412041"/>
    <s v="01"/>
    <s v="FF"/>
    <s v="A"/>
    <n v="-27"/>
    <n v="-27"/>
    <n v="-26"/>
  </r>
  <r>
    <s v="2026"/>
    <x v="0"/>
    <x v="1"/>
    <x v="0"/>
    <x v="0"/>
    <x v="0"/>
    <x v="1"/>
    <x v="1"/>
    <x v="429"/>
    <x v="0"/>
    <x v="5"/>
    <s v="001"/>
    <s v="15"/>
    <s v="4518"/>
    <s v="Judiciary Office Building Development and Operations Fund"/>
    <s v="MAND "/>
    <s v=""/>
    <s v="412041"/>
    <s v="01"/>
    <s v="FF"/>
    <s v="A"/>
    <n v="-40"/>
    <n v="-15"/>
    <n v="-15"/>
  </r>
  <r>
    <s v="2026"/>
    <x v="0"/>
    <x v="1"/>
    <x v="0"/>
    <x v="0"/>
    <x v="0"/>
    <x v="6"/>
    <x v="192"/>
    <x v="430"/>
    <x v="33"/>
    <x v="5"/>
    <s v="001"/>
    <s v="30"/>
    <s v="4505"/>
    <s v="Government Publishing Office Business Operations Revolving Fund"/>
    <s v="MAND "/>
    <s v=""/>
    <s v="412041"/>
    <s v="01"/>
    <s v="FF"/>
    <s v="A"/>
    <n v="-1316"/>
    <n v="-1155"/>
    <n v="-1155"/>
  </r>
  <r>
    <s v="2026"/>
    <x v="0"/>
    <x v="1"/>
    <x v="0"/>
    <x v="2"/>
    <x v="2"/>
    <x v="17"/>
    <x v="18"/>
    <x v="431"/>
    <x v="12"/>
    <x v="5"/>
    <s v="005"/>
    <s v="45"/>
    <s v="5209"/>
    <s v="Funds for Strengthening Markets, Income, and Supply (section 32)"/>
    <s v="MAND "/>
    <s v=""/>
    <s v="412041"/>
    <s v="01"/>
    <s v="FF"/>
    <s v="A"/>
    <n v="-6"/>
    <n v="0"/>
    <n v="0"/>
  </r>
  <r>
    <s v="2026"/>
    <x v="0"/>
    <x v="1"/>
    <x v="0"/>
    <x v="2"/>
    <x v="2"/>
    <x v="2"/>
    <x v="193"/>
    <x v="432"/>
    <x v="7"/>
    <x v="5"/>
    <s v="005"/>
    <s v="47"/>
    <s v="4085"/>
    <s v="Federal Crop Insurance Corporation Fund"/>
    <s v="MAND "/>
    <s v=""/>
    <s v="412041"/>
    <s v="01"/>
    <s v="FF"/>
    <s v="A"/>
    <n v="-1"/>
    <n v="0"/>
    <n v="0"/>
  </r>
  <r>
    <s v="2026"/>
    <x v="0"/>
    <x v="1"/>
    <x v="0"/>
    <x v="2"/>
    <x v="2"/>
    <x v="19"/>
    <x v="20"/>
    <x v="433"/>
    <x v="7"/>
    <x v="5"/>
    <s v="005"/>
    <s v="49"/>
    <s v="4336"/>
    <s v="Commodity Credit Corporation Fund"/>
    <s v="MAND "/>
    <s v=""/>
    <s v="412041"/>
    <s v="02"/>
    <s v="FF"/>
    <s v="A"/>
    <n v="-13"/>
    <n v="-14"/>
    <n v="-14"/>
  </r>
  <r>
    <s v="2026"/>
    <x v="0"/>
    <x v="1"/>
    <x v="0"/>
    <x v="2"/>
    <x v="2"/>
    <x v="20"/>
    <x v="21"/>
    <x v="434"/>
    <x v="8"/>
    <x v="5"/>
    <s v="005"/>
    <s v="53"/>
    <s v="1004"/>
    <s v="Farm Security and Rural Investment Programs"/>
    <s v="MAND "/>
    <s v=""/>
    <s v="412041"/>
    <s v="01"/>
    <s v="FF"/>
    <s v="A"/>
    <n v="-4"/>
    <n v="-8"/>
    <n v="-8"/>
  </r>
  <r>
    <s v="2026"/>
    <x v="0"/>
    <x v="1"/>
    <x v="0"/>
    <x v="2"/>
    <x v="2"/>
    <x v="20"/>
    <x v="21"/>
    <x v="434"/>
    <x v="8"/>
    <x v="5"/>
    <s v="005"/>
    <s v="53"/>
    <s v="1004"/>
    <s v="Farm Security and Rural Investment Programs"/>
    <s v="MAND "/>
    <s v=""/>
    <s v="412041"/>
    <s v="02"/>
    <s v="FF"/>
    <s v="A"/>
    <n v="-17"/>
    <n v="-24"/>
    <n v="-24"/>
  </r>
  <r>
    <s v="2026"/>
    <x v="0"/>
    <x v="1"/>
    <x v="0"/>
    <x v="2"/>
    <x v="2"/>
    <x v="22"/>
    <x v="23"/>
    <x v="435"/>
    <x v="29"/>
    <x v="5"/>
    <s v="005"/>
    <s v="63"/>
    <s v="4141"/>
    <s v="Rural Housing Insurance Fund Liquidating Account"/>
    <s v="MAND "/>
    <s v=""/>
    <s v="412041"/>
    <s v="01"/>
    <s v="FF"/>
    <s v="A"/>
    <n v="-34"/>
    <n v="-20"/>
    <n v="-20"/>
  </r>
  <r>
    <s v="2026"/>
    <x v="0"/>
    <x v="1"/>
    <x v="0"/>
    <x v="2"/>
    <x v="2"/>
    <x v="40"/>
    <x v="194"/>
    <x v="436"/>
    <x v="10"/>
    <x v="5"/>
    <s v="005"/>
    <s v="65"/>
    <s v="3108"/>
    <s v="Rural Economic Development Loans Program Account"/>
    <s v="MAND "/>
    <s v=""/>
    <s v="412041"/>
    <s v="01"/>
    <s v="FF"/>
    <s v="A"/>
    <n v="-8"/>
    <n v="-9"/>
    <n v="-8"/>
  </r>
  <r>
    <s v="2026"/>
    <x v="0"/>
    <x v="1"/>
    <x v="0"/>
    <x v="2"/>
    <x v="2"/>
    <x v="24"/>
    <x v="25"/>
    <x v="437"/>
    <x v="12"/>
    <x v="5"/>
    <s v="005"/>
    <s v="84"/>
    <s v="3505"/>
    <s v="Supplemental Nutrition Assistance Program"/>
    <s v="MAND "/>
    <s v=""/>
    <s v="412041"/>
    <s v="01"/>
    <s v="FF"/>
    <s v="A"/>
    <n v="-1"/>
    <n v="0"/>
    <n v="0"/>
  </r>
  <r>
    <s v="2026"/>
    <x v="0"/>
    <x v="1"/>
    <x v="0"/>
    <x v="3"/>
    <x v="3"/>
    <x v="31"/>
    <x v="34"/>
    <x v="438"/>
    <x v="50"/>
    <x v="5"/>
    <s v="006"/>
    <s v="48"/>
    <s v="1455"/>
    <s v="Gulf Coast Ecosystem Restoration Science, Observation, Monitoring, and Technology"/>
    <s v="MAND "/>
    <s v=""/>
    <s v="412041"/>
    <s v="01"/>
    <s v="FF"/>
    <s v="A"/>
    <n v="-10"/>
    <n v="-15"/>
    <n v="-15"/>
  </r>
  <r>
    <s v="2026"/>
    <x v="0"/>
    <x v="1"/>
    <x v="0"/>
    <x v="3"/>
    <x v="3"/>
    <x v="31"/>
    <x v="34"/>
    <x v="439"/>
    <x v="13"/>
    <x v="5"/>
    <s v="006"/>
    <s v="48"/>
    <s v="4316"/>
    <s v="Damage Assessment and Restoration Revolving Fund"/>
    <s v="MAND "/>
    <s v=""/>
    <s v="412041"/>
    <s v="01"/>
    <s v="FF"/>
    <s v="A"/>
    <n v="0"/>
    <n v="-159"/>
    <n v="-10"/>
  </r>
  <r>
    <s v="2026"/>
    <x v="0"/>
    <x v="1"/>
    <x v="0"/>
    <x v="4"/>
    <x v="4"/>
    <x v="27"/>
    <x v="39"/>
    <x v="67"/>
    <x v="14"/>
    <x v="5"/>
    <s v="007"/>
    <s v="05"/>
    <s v="1453"/>
    <s v="Military Personnel, Navy"/>
    <s v="MAND "/>
    <s v=""/>
    <s v="412041"/>
    <s v="01"/>
    <s v="FF"/>
    <s v="A"/>
    <n v="-190"/>
    <n v="0"/>
    <n v="0"/>
  </r>
  <r>
    <s v="2026"/>
    <x v="0"/>
    <x v="1"/>
    <x v="0"/>
    <x v="4"/>
    <x v="4"/>
    <x v="27"/>
    <x v="39"/>
    <x v="68"/>
    <x v="14"/>
    <x v="5"/>
    <s v="007"/>
    <s v="05"/>
    <s v="2010"/>
    <s v="Military Personnel, Army"/>
    <s v="MAND "/>
    <s v=""/>
    <s v="412041"/>
    <s v="01"/>
    <s v="FF"/>
    <s v="A"/>
    <n v="-166"/>
    <n v="0"/>
    <n v="0"/>
  </r>
  <r>
    <s v="2026"/>
    <x v="0"/>
    <x v="1"/>
    <x v="0"/>
    <x v="4"/>
    <x v="4"/>
    <x v="27"/>
    <x v="39"/>
    <x v="71"/>
    <x v="14"/>
    <x v="5"/>
    <s v="007"/>
    <s v="05"/>
    <s v="3500"/>
    <s v="Military Personnel, Air Force"/>
    <s v="MAND "/>
    <s v=""/>
    <s v="412041"/>
    <s v="01"/>
    <s v="FF"/>
    <s v="A"/>
    <n v="-218"/>
    <n v="0"/>
    <n v="0"/>
  </r>
  <r>
    <s v="2026"/>
    <x v="0"/>
    <x v="1"/>
    <x v="0"/>
    <x v="4"/>
    <x v="4"/>
    <x v="31"/>
    <x v="40"/>
    <x v="77"/>
    <x v="14"/>
    <x v="5"/>
    <s v="007"/>
    <s v="10"/>
    <s v="0130"/>
    <s v="Defense Health Program"/>
    <s v="MAND "/>
    <s v=""/>
    <s v="412041"/>
    <s v="01"/>
    <s v="FF"/>
    <s v="A"/>
    <n v="-1881"/>
    <n v="0"/>
    <n v="0"/>
  </r>
  <r>
    <s v="2026"/>
    <x v="0"/>
    <x v="1"/>
    <x v="0"/>
    <x v="4"/>
    <x v="4"/>
    <x v="31"/>
    <x v="40"/>
    <x v="82"/>
    <x v="14"/>
    <x v="5"/>
    <s v="007"/>
    <s v="10"/>
    <s v="1804"/>
    <s v="Operation and Maintenance, Navy"/>
    <s v="MAND "/>
    <s v=""/>
    <s v="412041"/>
    <s v="01"/>
    <s v="FF"/>
    <s v="A"/>
    <n v="-8"/>
    <n v="0"/>
    <n v="0"/>
  </r>
  <r>
    <s v="2026"/>
    <x v="0"/>
    <x v="1"/>
    <x v="0"/>
    <x v="4"/>
    <x v="4"/>
    <x v="15"/>
    <x v="42"/>
    <x v="112"/>
    <x v="14"/>
    <x v="5"/>
    <s v="007"/>
    <s v="20"/>
    <s v="3600"/>
    <s v="Research, Development, Test and Evaluation, Air Force"/>
    <s v="MAND "/>
    <s v=""/>
    <s v="412041"/>
    <s v="01"/>
    <s v="FF"/>
    <s v="A"/>
    <n v="-2"/>
    <n v="0"/>
    <n v="0"/>
  </r>
  <r>
    <s v="2026"/>
    <x v="0"/>
    <x v="1"/>
    <x v="0"/>
    <x v="4"/>
    <x v="4"/>
    <x v="34"/>
    <x v="45"/>
    <x v="440"/>
    <x v="14"/>
    <x v="5"/>
    <s v="007"/>
    <s v="40"/>
    <s v="4931"/>
    <s v="Buildings Maintenance Fund"/>
    <s v="MAND "/>
    <s v=""/>
    <s v="412041"/>
    <s v="01"/>
    <s v="FF"/>
    <s v="A"/>
    <n v="-300"/>
    <n v="-395"/>
    <n v="-377"/>
  </r>
  <r>
    <s v="2026"/>
    <x v="0"/>
    <x v="1"/>
    <x v="0"/>
    <x v="4"/>
    <x v="4"/>
    <x v="34"/>
    <x v="45"/>
    <x v="441"/>
    <x v="14"/>
    <x v="5"/>
    <s v="007"/>
    <s v="40"/>
    <s v="4950"/>
    <s v="Pentagon Reservation Maintenance Revolving Fund"/>
    <s v="MAND "/>
    <s v=""/>
    <s v="412041"/>
    <s v="01"/>
    <s v="FF"/>
    <s v="A"/>
    <n v="-805"/>
    <n v="-811"/>
    <n v="-791"/>
  </r>
  <r>
    <s v="2026"/>
    <x v="0"/>
    <x v="1"/>
    <x v="0"/>
    <x v="5"/>
    <x v="5"/>
    <x v="4"/>
    <x v="48"/>
    <x v="442"/>
    <x v="16"/>
    <x v="5"/>
    <s v="018"/>
    <s v="45"/>
    <s v="4257"/>
    <s v="Federal Student Loan Reserve Fund"/>
    <s v="MAND "/>
    <s v=""/>
    <s v="412041"/>
    <s v="01"/>
    <s v="FF"/>
    <s v="A"/>
    <n v="0"/>
    <n v="-893"/>
    <n v="-756"/>
  </r>
  <r>
    <s v="2026"/>
    <x v="0"/>
    <x v="1"/>
    <x v="0"/>
    <x v="6"/>
    <x v="6"/>
    <x v="15"/>
    <x v="51"/>
    <x v="133"/>
    <x v="19"/>
    <x v="5"/>
    <s v="019"/>
    <s v="20"/>
    <s v="0213"/>
    <s v="Fossil Energy"/>
    <s v="MAND "/>
    <s v=""/>
    <s v="412041"/>
    <s v="01"/>
    <s v="FF"/>
    <s v="A"/>
    <n v="-94"/>
    <n v="0"/>
    <n v="0"/>
  </r>
  <r>
    <s v="2026"/>
    <x v="0"/>
    <x v="1"/>
    <x v="0"/>
    <x v="6"/>
    <x v="6"/>
    <x v="15"/>
    <x v="51"/>
    <x v="134"/>
    <x v="20"/>
    <x v="5"/>
    <s v="019"/>
    <s v="20"/>
    <s v="0222"/>
    <s v="Science"/>
    <s v="MAND "/>
    <s v=""/>
    <s v="412041"/>
    <s v="01"/>
    <s v="FF"/>
    <s v="A"/>
    <n v="0"/>
    <n v="-41"/>
    <n v="0"/>
  </r>
  <r>
    <s v="2026"/>
    <x v="0"/>
    <x v="1"/>
    <x v="0"/>
    <x v="6"/>
    <x v="6"/>
    <x v="15"/>
    <x v="51"/>
    <x v="138"/>
    <x v="19"/>
    <x v="5"/>
    <s v="019"/>
    <s v="20"/>
    <s v="0321"/>
    <s v="Energy Efficiency and Renewable Energy"/>
    <s v="MAND "/>
    <s v=""/>
    <s v="412041"/>
    <s v="01"/>
    <s v="FF"/>
    <s v="A"/>
    <n v="-11"/>
    <n v="-26"/>
    <n v="0"/>
  </r>
  <r>
    <s v="2026"/>
    <x v="0"/>
    <x v="1"/>
    <x v="0"/>
    <x v="6"/>
    <x v="6"/>
    <x v="15"/>
    <x v="51"/>
    <x v="443"/>
    <x v="19"/>
    <x v="5"/>
    <s v="019"/>
    <s v="20"/>
    <s v="2298"/>
    <s v="National Energy Technology Laboratory Research and Development"/>
    <s v="MAND "/>
    <s v=""/>
    <s v="412041"/>
    <s v="01"/>
    <s v="FF"/>
    <s v="A"/>
    <n v="-5"/>
    <n v="-5"/>
    <n v="-5"/>
  </r>
  <r>
    <s v="2026"/>
    <x v="0"/>
    <x v="1"/>
    <x v="0"/>
    <x v="6"/>
    <x v="6"/>
    <x v="36"/>
    <x v="52"/>
    <x v="444"/>
    <x v="19"/>
    <x v="5"/>
    <s v="019"/>
    <s v="50"/>
    <s v="4045"/>
    <s v="Bonneville Power Administration Fund"/>
    <s v="MAND "/>
    <s v=""/>
    <s v="412041"/>
    <s v="01"/>
    <s v="FF"/>
    <s v="A"/>
    <n v="-63"/>
    <n v="-90"/>
    <n v="-90"/>
  </r>
  <r>
    <s v="2026"/>
    <x v="0"/>
    <x v="1"/>
    <x v="0"/>
    <x v="6"/>
    <x v="6"/>
    <x v="36"/>
    <x v="52"/>
    <x v="444"/>
    <x v="19"/>
    <x v="6"/>
    <s v="019"/>
    <s v="50"/>
    <s v="4045"/>
    <s v="Bonneville Power Administration Fund"/>
    <s v="MAND "/>
    <s v=""/>
    <s v="412141"/>
    <s v="01"/>
    <s v="INT"/>
    <s v="A"/>
    <n v="-43"/>
    <n v="-12"/>
    <n v="-12"/>
  </r>
  <r>
    <s v="2026"/>
    <x v="0"/>
    <x v="1"/>
    <x v="0"/>
    <x v="6"/>
    <x v="6"/>
    <x v="22"/>
    <x v="53"/>
    <x v="144"/>
    <x v="18"/>
    <x v="5"/>
    <s v="019"/>
    <s v="60"/>
    <s v="0228"/>
    <s v="Departmental Administration"/>
    <s v="MAND "/>
    <s v=""/>
    <s v="412041"/>
    <s v="01"/>
    <s v="FF"/>
    <s v="A"/>
    <n v="-9"/>
    <n v="0"/>
    <n v="0"/>
  </r>
  <r>
    <s v="2026"/>
    <x v="0"/>
    <x v="1"/>
    <x v="0"/>
    <x v="7"/>
    <x v="7"/>
    <x v="8"/>
    <x v="55"/>
    <x v="151"/>
    <x v="6"/>
    <x v="5"/>
    <s v="009"/>
    <s v="10"/>
    <s v="9911"/>
    <s v="Salaries and Expenses"/>
    <s v="MAND "/>
    <s v=""/>
    <s v="412041"/>
    <s v="01"/>
    <s v="FF"/>
    <s v="A"/>
    <n v="0"/>
    <n v="-15"/>
    <n v="0"/>
  </r>
  <r>
    <s v="2026"/>
    <x v="0"/>
    <x v="1"/>
    <x v="0"/>
    <x v="7"/>
    <x v="7"/>
    <x v="30"/>
    <x v="59"/>
    <x v="159"/>
    <x v="22"/>
    <x v="5"/>
    <s v="009"/>
    <s v="25"/>
    <s v="9915"/>
    <s v="National Institutes of Health"/>
    <s v="MAND "/>
    <s v=""/>
    <s v="412041"/>
    <s v="01"/>
    <s v="FF"/>
    <s v="A"/>
    <n v="-4"/>
    <n v="0"/>
    <n v="0"/>
  </r>
  <r>
    <s v="2026"/>
    <x v="0"/>
    <x v="1"/>
    <x v="0"/>
    <x v="7"/>
    <x v="7"/>
    <x v="32"/>
    <x v="62"/>
    <x v="445"/>
    <x v="21"/>
    <x v="5"/>
    <s v="009"/>
    <s v="38"/>
    <s v="0508"/>
    <s v="Medicare Health Information Technology Incentive Payments, Recovery Act"/>
    <s v="MAND "/>
    <s v=""/>
    <s v="412041"/>
    <s v="01"/>
    <s v="FF"/>
    <s v="A"/>
    <n v="0"/>
    <n v="-10"/>
    <n v="0"/>
  </r>
  <r>
    <s v="2026"/>
    <x v="0"/>
    <x v="1"/>
    <x v="0"/>
    <x v="7"/>
    <x v="7"/>
    <x v="32"/>
    <x v="62"/>
    <x v="162"/>
    <x v="21"/>
    <x v="5"/>
    <s v="009"/>
    <s v="38"/>
    <s v="0511"/>
    <s v="Program Management"/>
    <s v="MAND "/>
    <s v=""/>
    <s v="412041"/>
    <s v="02"/>
    <s v="FF"/>
    <s v="A"/>
    <n v="-62"/>
    <n v="-46"/>
    <n v="-34"/>
  </r>
  <r>
    <s v="2026"/>
    <x v="0"/>
    <x v="1"/>
    <x v="0"/>
    <x v="7"/>
    <x v="7"/>
    <x v="32"/>
    <x v="62"/>
    <x v="446"/>
    <x v="21"/>
    <x v="5"/>
    <s v="009"/>
    <s v="38"/>
    <s v="0512"/>
    <s v="Grants to States for Medicaid"/>
    <s v="MAND "/>
    <s v=""/>
    <s v="412041"/>
    <s v="01"/>
    <s v="FF"/>
    <s v="A"/>
    <n v="-1319"/>
    <n v="-1866"/>
    <n v="-1657"/>
  </r>
  <r>
    <s v="2026"/>
    <x v="0"/>
    <x v="1"/>
    <x v="0"/>
    <x v="7"/>
    <x v="7"/>
    <x v="32"/>
    <x v="62"/>
    <x v="447"/>
    <x v="3"/>
    <x v="5"/>
    <s v="009"/>
    <s v="38"/>
    <s v="0519"/>
    <s v="Quality Improvement Organizations"/>
    <s v="MAND "/>
    <s v=""/>
    <s v="412041"/>
    <s v="01"/>
    <s v="FF"/>
    <s v="A"/>
    <n v="-857"/>
    <n v="-1930"/>
    <n v="-771"/>
  </r>
  <r>
    <s v="2026"/>
    <x v="0"/>
    <x v="1"/>
    <x v="0"/>
    <x v="7"/>
    <x v="7"/>
    <x v="32"/>
    <x v="62"/>
    <x v="448"/>
    <x v="3"/>
    <x v="5"/>
    <s v="009"/>
    <s v="38"/>
    <s v="0580"/>
    <s v="Payments to Health Care Trust Funds"/>
    <s v="MAND "/>
    <s v=""/>
    <s v="412041"/>
    <s v="01"/>
    <s v="FF"/>
    <s v="A"/>
    <n v="-6866"/>
    <n v="0"/>
    <n v="0"/>
  </r>
  <r>
    <s v="2026"/>
    <x v="0"/>
    <x v="1"/>
    <x v="0"/>
    <x v="7"/>
    <x v="7"/>
    <x v="0"/>
    <x v="63"/>
    <x v="449"/>
    <x v="59"/>
    <x v="5"/>
    <s v="009"/>
    <s v="70"/>
    <s v="1503"/>
    <s v="Refugee and Entrant Assistance"/>
    <s v="MAND "/>
    <s v=""/>
    <s v="412041"/>
    <s v="01"/>
    <s v="FF"/>
    <s v="A"/>
    <n v="-14"/>
    <n v="0"/>
    <n v="0"/>
  </r>
  <r>
    <s v="2026"/>
    <x v="0"/>
    <x v="1"/>
    <x v="0"/>
    <x v="7"/>
    <x v="7"/>
    <x v="0"/>
    <x v="63"/>
    <x v="163"/>
    <x v="23"/>
    <x v="5"/>
    <s v="009"/>
    <s v="70"/>
    <s v="1536"/>
    <s v="Children and Families Services Programs"/>
    <s v="MAND "/>
    <s v=""/>
    <s v="412041"/>
    <s v="01"/>
    <s v="FF"/>
    <s v="A"/>
    <n v="-9"/>
    <n v="-6"/>
    <n v="-6"/>
  </r>
  <r>
    <s v="2026"/>
    <x v="0"/>
    <x v="1"/>
    <x v="0"/>
    <x v="7"/>
    <x v="7"/>
    <x v="0"/>
    <x v="63"/>
    <x v="450"/>
    <x v="59"/>
    <x v="5"/>
    <s v="009"/>
    <s v="70"/>
    <s v="1553"/>
    <s v="Children's Research and Technical Assistance"/>
    <s v="MAND "/>
    <s v=""/>
    <s v="412041"/>
    <s v="01"/>
    <s v="FF"/>
    <s v="A"/>
    <n v="-10"/>
    <n v="-12"/>
    <n v="-12"/>
  </r>
  <r>
    <s v="2026"/>
    <x v="0"/>
    <x v="1"/>
    <x v="0"/>
    <x v="7"/>
    <x v="7"/>
    <x v="0"/>
    <x v="63"/>
    <x v="451"/>
    <x v="23"/>
    <x v="5"/>
    <s v="009"/>
    <s v="70"/>
    <s v="1560"/>
    <s v="Aging and Disability Services Programs"/>
    <s v="MAND "/>
    <s v=""/>
    <s v="412041"/>
    <s v="01"/>
    <s v="FF"/>
    <s v="A"/>
    <n v="0"/>
    <n v="0"/>
    <n v="-35"/>
  </r>
  <r>
    <s v="2026"/>
    <x v="0"/>
    <x v="1"/>
    <x v="0"/>
    <x v="7"/>
    <x v="7"/>
    <x v="37"/>
    <x v="64"/>
    <x v="164"/>
    <x v="23"/>
    <x v="5"/>
    <s v="009"/>
    <s v="75"/>
    <s v="0142"/>
    <s v="Aging and Disability Services Programs"/>
    <s v="MAND "/>
    <s v=""/>
    <s v="412041"/>
    <s v="01"/>
    <s v="FF"/>
    <s v="A"/>
    <n v="-1"/>
    <n v="-35"/>
    <n v="0"/>
  </r>
  <r>
    <s v="2026"/>
    <x v="0"/>
    <x v="1"/>
    <x v="0"/>
    <x v="7"/>
    <x v="7"/>
    <x v="1"/>
    <x v="27"/>
    <x v="452"/>
    <x v="24"/>
    <x v="5"/>
    <s v="009"/>
    <s v="90"/>
    <s v="0135"/>
    <s v="Office for Civil Rights"/>
    <s v="MAND "/>
    <s v=""/>
    <s v="412041"/>
    <s v="01"/>
    <s v="FF"/>
    <s v="A"/>
    <n v="-6"/>
    <n v="-4"/>
    <n v="0"/>
  </r>
  <r>
    <s v="2026"/>
    <x v="0"/>
    <x v="1"/>
    <x v="0"/>
    <x v="7"/>
    <x v="7"/>
    <x v="1"/>
    <x v="27"/>
    <x v="453"/>
    <x v="22"/>
    <x v="5"/>
    <s v="009"/>
    <s v="90"/>
    <s v="0145"/>
    <s v="Transfers from the Patient-Centered Outcomes Research Trust Fund"/>
    <s v="MAND "/>
    <s v=""/>
    <s v="412041"/>
    <s v="01"/>
    <s v="FF"/>
    <s v="A"/>
    <n v="-156"/>
    <n v="-159"/>
    <n v="0"/>
  </r>
  <r>
    <s v="2026"/>
    <x v="0"/>
    <x v="1"/>
    <x v="0"/>
    <x v="7"/>
    <x v="7"/>
    <x v="1"/>
    <x v="27"/>
    <x v="169"/>
    <x v="22"/>
    <x v="5"/>
    <s v="009"/>
    <s v="90"/>
    <s v="0153"/>
    <s v="Office of Strategy"/>
    <s v="MAND "/>
    <s v=""/>
    <s v="412041"/>
    <s v="01"/>
    <s v="FF"/>
    <s v="A"/>
    <n v="0"/>
    <n v="0"/>
    <n v="-2"/>
  </r>
  <r>
    <s v="2026"/>
    <x v="0"/>
    <x v="1"/>
    <x v="0"/>
    <x v="7"/>
    <x v="7"/>
    <x v="1"/>
    <x v="27"/>
    <x v="172"/>
    <x v="21"/>
    <x v="5"/>
    <s v="009"/>
    <s v="90"/>
    <s v="9912"/>
    <s v="General Departmental Management"/>
    <s v="MAND "/>
    <s v=""/>
    <s v="412041"/>
    <s v="01"/>
    <s v="FF"/>
    <s v="A"/>
    <n v="-15"/>
    <n v="-11"/>
    <n v="-9"/>
  </r>
  <r>
    <s v="2026"/>
    <x v="0"/>
    <x v="1"/>
    <x v="0"/>
    <x v="7"/>
    <x v="7"/>
    <x v="12"/>
    <x v="67"/>
    <x v="175"/>
    <x v="21"/>
    <x v="5"/>
    <s v="009"/>
    <s v="92"/>
    <s v="0128"/>
    <s v="Office of Inspector General"/>
    <s v="MAND "/>
    <s v=""/>
    <s v="412041"/>
    <s v="01"/>
    <s v="FF"/>
    <s v="A"/>
    <n v="-327"/>
    <n v="-244"/>
    <n v="-250"/>
  </r>
  <r>
    <s v="2026"/>
    <x v="0"/>
    <x v="1"/>
    <x v="0"/>
    <x v="8"/>
    <x v="8"/>
    <x v="9"/>
    <x v="71"/>
    <x v="183"/>
    <x v="24"/>
    <x v="5"/>
    <s v="024"/>
    <s v="58"/>
    <s v="0530"/>
    <s v="Operations and Support"/>
    <s v="MAND "/>
    <s v=""/>
    <s v="412041"/>
    <s v="01"/>
    <s v="FF"/>
    <s v="A"/>
    <n v="-1"/>
    <n v="-4"/>
    <n v="0"/>
  </r>
  <r>
    <s v="2026"/>
    <x v="0"/>
    <x v="1"/>
    <x v="0"/>
    <x v="8"/>
    <x v="8"/>
    <x v="31"/>
    <x v="72"/>
    <x v="185"/>
    <x v="24"/>
    <x v="5"/>
    <s v="024"/>
    <s v="55"/>
    <s v="0540"/>
    <s v="Operations and Support"/>
    <s v="MAND "/>
    <s v=""/>
    <s v="412041"/>
    <s v="01"/>
    <s v="FF"/>
    <s v="A"/>
    <n v="-35"/>
    <n v="-35"/>
    <n v="0"/>
  </r>
  <r>
    <s v="2026"/>
    <x v="0"/>
    <x v="1"/>
    <x v="0"/>
    <x v="8"/>
    <x v="8"/>
    <x v="11"/>
    <x v="77"/>
    <x v="454"/>
    <x v="28"/>
    <x v="5"/>
    <s v="024"/>
    <s v="70"/>
    <s v="4236"/>
    <s v="National Flood Insurance Fund"/>
    <s v="MAND "/>
    <s v=""/>
    <s v="412041"/>
    <s v="01"/>
    <s v="FF"/>
    <s v="A"/>
    <n v="-57"/>
    <n v="0"/>
    <n v="0"/>
  </r>
  <r>
    <s v="2026"/>
    <x v="0"/>
    <x v="1"/>
    <x v="0"/>
    <x v="8"/>
    <x v="8"/>
    <x v="12"/>
    <x v="195"/>
    <x v="455"/>
    <x v="24"/>
    <x v="5"/>
    <s v="024"/>
    <s v="30"/>
    <s v="5088"/>
    <s v="Immigration Examinations Fee"/>
    <s v="MAND "/>
    <s v=""/>
    <s v="412041"/>
    <s v="01"/>
    <s v="FF"/>
    <s v="A"/>
    <n v="-52"/>
    <n v="-70"/>
    <n v="-70"/>
  </r>
  <r>
    <s v="2026"/>
    <x v="0"/>
    <x v="1"/>
    <x v="0"/>
    <x v="9"/>
    <x v="9"/>
    <x v="27"/>
    <x v="80"/>
    <x v="206"/>
    <x v="29"/>
    <x v="5"/>
    <s v="025"/>
    <s v="09"/>
    <s v="0236"/>
    <s v="FHA-Mutual Mortgage Insurance Capital Reserve Account"/>
    <s v="MAND "/>
    <s v=""/>
    <s v="412041"/>
    <s v="01"/>
    <s v="FF"/>
    <s v="A"/>
    <n v="-18331"/>
    <n v="-18063"/>
    <n v="0"/>
  </r>
  <r>
    <s v="2026"/>
    <x v="0"/>
    <x v="1"/>
    <x v="0"/>
    <x v="9"/>
    <x v="9"/>
    <x v="27"/>
    <x v="80"/>
    <x v="206"/>
    <x v="29"/>
    <x v="6"/>
    <s v="025"/>
    <s v="09"/>
    <s v="0236"/>
    <s v="FHA-Mutual Mortgage Insurance Capital Reserve Account"/>
    <s v="MAND "/>
    <s v=""/>
    <s v="412141"/>
    <s v="01"/>
    <s v="INT"/>
    <s v="A"/>
    <n v="-5644"/>
    <n v="-6652"/>
    <n v="-5030"/>
  </r>
  <r>
    <s v="2026"/>
    <x v="0"/>
    <x v="1"/>
    <x v="0"/>
    <x v="9"/>
    <x v="9"/>
    <x v="29"/>
    <x v="81"/>
    <x v="207"/>
    <x v="29"/>
    <x v="5"/>
    <s v="025"/>
    <s v="12"/>
    <s v="0238"/>
    <s v="Guarantees of Mortgage-backed Securities Capital Reserve Account"/>
    <s v="MAND "/>
    <s v=""/>
    <s v="412041"/>
    <s v="01"/>
    <s v="FF"/>
    <s v="A"/>
    <n v="-150"/>
    <n v="-1355"/>
    <n v="-150"/>
  </r>
  <r>
    <s v="2026"/>
    <x v="0"/>
    <x v="1"/>
    <x v="0"/>
    <x v="9"/>
    <x v="9"/>
    <x v="29"/>
    <x v="81"/>
    <x v="207"/>
    <x v="29"/>
    <x v="6"/>
    <s v="025"/>
    <s v="12"/>
    <s v="0238"/>
    <s v="Guarantees of Mortgage-backed Securities Capital Reserve Account"/>
    <s v="MAND "/>
    <s v=""/>
    <s v="412141"/>
    <s v="01"/>
    <s v="INT"/>
    <s v="A"/>
    <n v="-1242"/>
    <n v="-1089"/>
    <n v="-1113"/>
  </r>
  <r>
    <s v="2026"/>
    <x v="0"/>
    <x v="1"/>
    <x v="0"/>
    <x v="9"/>
    <x v="9"/>
    <x v="29"/>
    <x v="81"/>
    <x v="456"/>
    <x v="29"/>
    <x v="6"/>
    <s v="025"/>
    <s v="12"/>
    <s v="4238"/>
    <s v="Guarantees of Mortgage-backed Securities Liquidating Account"/>
    <s v="MAND "/>
    <s v=""/>
    <s v="412141"/>
    <s v="01"/>
    <s v="INT"/>
    <s v="A"/>
    <n v="-7"/>
    <n v="-7"/>
    <n v="-7"/>
  </r>
  <r>
    <s v="2026"/>
    <x v="0"/>
    <x v="1"/>
    <x v="0"/>
    <x v="10"/>
    <x v="10"/>
    <x v="7"/>
    <x v="83"/>
    <x v="211"/>
    <x v="8"/>
    <x v="5"/>
    <s v="010"/>
    <s v="04"/>
    <s v="1109"/>
    <s v="Management of Lands and Resources"/>
    <s v="MAND "/>
    <s v=""/>
    <s v="412041"/>
    <s v="01"/>
    <s v="FF"/>
    <s v="A"/>
    <n v="-1"/>
    <n v="-3"/>
    <n v="0"/>
  </r>
  <r>
    <s v="2026"/>
    <x v="0"/>
    <x v="1"/>
    <x v="0"/>
    <x v="10"/>
    <x v="10"/>
    <x v="7"/>
    <x v="83"/>
    <x v="457"/>
    <x v="13"/>
    <x v="5"/>
    <s v="010"/>
    <s v="04"/>
    <s v="4053"/>
    <s v="Helium Fund"/>
    <s v="MAND "/>
    <s v=""/>
    <s v="412041"/>
    <s v="01"/>
    <s v="FF"/>
    <s v="A"/>
    <n v="-423"/>
    <n v="0"/>
    <n v="0"/>
  </r>
  <r>
    <s v="2026"/>
    <x v="0"/>
    <x v="1"/>
    <x v="0"/>
    <x v="10"/>
    <x v="10"/>
    <x v="29"/>
    <x v="86"/>
    <x v="458"/>
    <x v="9"/>
    <x v="5"/>
    <s v="010"/>
    <s v="10"/>
    <s v="4079"/>
    <s v="Lower Colorado River Basin Development Fund"/>
    <s v="MAND "/>
    <s v=""/>
    <s v="412041"/>
    <s v="01"/>
    <s v="FF"/>
    <s v="A"/>
    <n v="-14"/>
    <n v="-14"/>
    <n v="-14"/>
  </r>
  <r>
    <s v="2026"/>
    <x v="0"/>
    <x v="1"/>
    <x v="0"/>
    <x v="10"/>
    <x v="10"/>
    <x v="29"/>
    <x v="86"/>
    <x v="458"/>
    <x v="9"/>
    <x v="6"/>
    <s v="010"/>
    <s v="10"/>
    <s v="4079"/>
    <s v="Lower Colorado River Basin Development Fund"/>
    <s v="MAND "/>
    <s v=""/>
    <s v="412141"/>
    <s v="01"/>
    <s v="INT"/>
    <s v="A"/>
    <n v="-27"/>
    <n v="-27"/>
    <n v="-27"/>
  </r>
  <r>
    <s v="2026"/>
    <x v="0"/>
    <x v="1"/>
    <x v="0"/>
    <x v="10"/>
    <x v="10"/>
    <x v="29"/>
    <x v="86"/>
    <x v="459"/>
    <x v="9"/>
    <x v="5"/>
    <s v="010"/>
    <s v="10"/>
    <s v="4081"/>
    <s v="Upper Colorado River Basin Fund"/>
    <s v="MAND "/>
    <s v=""/>
    <s v="412041"/>
    <s v="01"/>
    <s v="FF"/>
    <s v="A"/>
    <n v="-88"/>
    <n v="-80"/>
    <n v="-80"/>
  </r>
  <r>
    <s v="2026"/>
    <x v="0"/>
    <x v="1"/>
    <x v="0"/>
    <x v="10"/>
    <x v="10"/>
    <x v="9"/>
    <x v="87"/>
    <x v="217"/>
    <x v="13"/>
    <x v="5"/>
    <s v="010"/>
    <s v="12"/>
    <s v="0804"/>
    <s v="Surveys, Investigations, and Research"/>
    <s v="MAND "/>
    <s v=""/>
    <s v="412041"/>
    <s v="01"/>
    <s v="FF"/>
    <s v="A"/>
    <n v="-4"/>
    <n v="-5"/>
    <n v="0"/>
  </r>
  <r>
    <s v="2026"/>
    <x v="0"/>
    <x v="1"/>
    <x v="0"/>
    <x v="10"/>
    <x v="10"/>
    <x v="32"/>
    <x v="88"/>
    <x v="219"/>
    <x v="8"/>
    <x v="5"/>
    <s v="010"/>
    <s v="18"/>
    <s v="1611"/>
    <s v="Resource Management"/>
    <s v="MAND "/>
    <s v=""/>
    <s v="412041"/>
    <s v="01"/>
    <s v="FF"/>
    <s v="A"/>
    <n v="-1"/>
    <n v="-32"/>
    <n v="0"/>
  </r>
  <r>
    <s v="2026"/>
    <x v="0"/>
    <x v="1"/>
    <x v="0"/>
    <x v="10"/>
    <x v="10"/>
    <x v="32"/>
    <x v="88"/>
    <x v="460"/>
    <x v="8"/>
    <x v="5"/>
    <s v="010"/>
    <s v="18"/>
    <s v="1652"/>
    <s v="Multinational Species Conservation Fund"/>
    <s v="MAND "/>
    <s v=""/>
    <s v="412041"/>
    <s v="01"/>
    <s v="FF"/>
    <s v="A"/>
    <n v="0"/>
    <n v="-1"/>
    <n v="-1"/>
  </r>
  <r>
    <s v="2026"/>
    <x v="0"/>
    <x v="1"/>
    <x v="0"/>
    <x v="10"/>
    <x v="10"/>
    <x v="37"/>
    <x v="90"/>
    <x v="224"/>
    <x v="10"/>
    <x v="5"/>
    <s v="010"/>
    <s v="76"/>
    <s v="2100"/>
    <s v="Operation of Indian Programs"/>
    <s v="MAND "/>
    <s v=""/>
    <s v="412041"/>
    <s v="01"/>
    <s v="FF"/>
    <s v="A"/>
    <n v="-247"/>
    <n v="0"/>
    <n v="0"/>
  </r>
  <r>
    <s v="2026"/>
    <x v="0"/>
    <x v="1"/>
    <x v="0"/>
    <x v="10"/>
    <x v="10"/>
    <x v="1"/>
    <x v="92"/>
    <x v="228"/>
    <x v="13"/>
    <x v="5"/>
    <s v="010"/>
    <s v="84"/>
    <s v="0102"/>
    <s v="Salaries and Expenses"/>
    <s v="MAND "/>
    <s v=""/>
    <s v="412041"/>
    <s v="01"/>
    <s v="FF"/>
    <s v="A"/>
    <n v="-1"/>
    <n v="-6"/>
    <n v="0"/>
  </r>
  <r>
    <s v="2026"/>
    <x v="0"/>
    <x v="1"/>
    <x v="0"/>
    <x v="11"/>
    <x v="11"/>
    <x v="27"/>
    <x v="99"/>
    <x v="242"/>
    <x v="4"/>
    <x v="5"/>
    <s v="011"/>
    <s v="05"/>
    <s v="0128"/>
    <s v="Salaries and Expenses, General Legal Activities"/>
    <s v="MAND "/>
    <s v=""/>
    <s v="412041"/>
    <s v="01"/>
    <s v="FF"/>
    <s v="A"/>
    <n v="-17"/>
    <n v="-43"/>
    <n v="-43"/>
  </r>
  <r>
    <s v="2026"/>
    <x v="0"/>
    <x v="1"/>
    <x v="0"/>
    <x v="11"/>
    <x v="11"/>
    <x v="27"/>
    <x v="99"/>
    <x v="244"/>
    <x v="4"/>
    <x v="5"/>
    <s v="011"/>
    <s v="05"/>
    <s v="0322"/>
    <s v="Salaries and Expenses, United States Attorneys"/>
    <s v="MAND "/>
    <s v=""/>
    <s v="412041"/>
    <s v="01"/>
    <s v="FF"/>
    <s v="A"/>
    <n v="-10"/>
    <n v="-43"/>
    <n v="-43"/>
  </r>
  <r>
    <s v="2026"/>
    <x v="0"/>
    <x v="1"/>
    <x v="0"/>
    <x v="11"/>
    <x v="11"/>
    <x v="27"/>
    <x v="99"/>
    <x v="461"/>
    <x v="4"/>
    <x v="5"/>
    <s v="011"/>
    <s v="05"/>
    <s v="5042"/>
    <s v="Assets Forfeiture Fund"/>
    <s v="MAND "/>
    <s v=""/>
    <s v="412041"/>
    <s v="01"/>
    <s v="FF"/>
    <s v="A"/>
    <n v="-18"/>
    <n v="-20"/>
    <n v="-20"/>
  </r>
  <r>
    <s v="2026"/>
    <x v="0"/>
    <x v="1"/>
    <x v="0"/>
    <x v="11"/>
    <x v="11"/>
    <x v="28"/>
    <x v="100"/>
    <x v="247"/>
    <x v="24"/>
    <x v="5"/>
    <s v="011"/>
    <s v="08"/>
    <s v="1300"/>
    <s v="Salaries and Expenses"/>
    <s v="MAND "/>
    <s v=""/>
    <s v="412041"/>
    <s v="01"/>
    <s v="FF"/>
    <s v="A"/>
    <n v="-1"/>
    <n v="0"/>
    <n v="0"/>
  </r>
  <r>
    <s v="2026"/>
    <x v="0"/>
    <x v="1"/>
    <x v="0"/>
    <x v="11"/>
    <x v="11"/>
    <x v="31"/>
    <x v="102"/>
    <x v="249"/>
    <x v="24"/>
    <x v="5"/>
    <s v="011"/>
    <s v="10"/>
    <s v="0200"/>
    <s v="Salaries and Expenses"/>
    <s v="MAND "/>
    <s v=""/>
    <s v="412041"/>
    <s v="01"/>
    <s v="FF"/>
    <s v="A"/>
    <n v="-156"/>
    <n v="-185"/>
    <n v="-185"/>
  </r>
  <r>
    <s v="2026"/>
    <x v="0"/>
    <x v="1"/>
    <x v="0"/>
    <x v="11"/>
    <x v="11"/>
    <x v="0"/>
    <x v="103"/>
    <x v="462"/>
    <x v="24"/>
    <x v="5"/>
    <s v="011"/>
    <s v="12"/>
    <s v="5131"/>
    <s v="Diversion Control Fee Account"/>
    <s v="MAND "/>
    <s v=""/>
    <s v="412041"/>
    <s v="01"/>
    <s v="FF"/>
    <s v="A"/>
    <n v="0"/>
    <n v="-1"/>
    <n v="-1"/>
  </r>
  <r>
    <s v="2026"/>
    <x v="0"/>
    <x v="1"/>
    <x v="0"/>
    <x v="11"/>
    <x v="11"/>
    <x v="15"/>
    <x v="105"/>
    <x v="463"/>
    <x v="34"/>
    <x v="5"/>
    <s v="011"/>
    <s v="20"/>
    <s v="4500"/>
    <s v="Federal Prison Industries, Incorporated"/>
    <s v="MAND "/>
    <s v=""/>
    <s v="412041"/>
    <s v="01"/>
    <s v="FF"/>
    <s v="A"/>
    <n v="-647"/>
    <n v="-747"/>
    <n v="-747"/>
  </r>
  <r>
    <s v="2026"/>
    <x v="0"/>
    <x v="1"/>
    <x v="0"/>
    <x v="11"/>
    <x v="11"/>
    <x v="15"/>
    <x v="105"/>
    <x v="463"/>
    <x v="34"/>
    <x v="6"/>
    <s v="011"/>
    <s v="20"/>
    <s v="4500"/>
    <s v="Federal Prison Industries, Incorporated"/>
    <s v="MAND "/>
    <s v=""/>
    <s v="412141"/>
    <s v="01"/>
    <s v="INT"/>
    <s v="A"/>
    <n v="-18"/>
    <n v="-3"/>
    <n v="-3"/>
  </r>
  <r>
    <s v="2026"/>
    <x v="0"/>
    <x v="1"/>
    <x v="0"/>
    <x v="11"/>
    <x v="11"/>
    <x v="15"/>
    <x v="105"/>
    <x v="464"/>
    <x v="34"/>
    <x v="5"/>
    <s v="011"/>
    <s v="20"/>
    <s v="8408"/>
    <s v="Commissary Funds, Federal Prisons (Trust Revolving Fund)"/>
    <s v="MAND "/>
    <s v=""/>
    <s v="412041"/>
    <s v="01"/>
    <s v="FF"/>
    <s v="A"/>
    <n v="-78"/>
    <n v="0"/>
    <n v="0"/>
  </r>
  <r>
    <s v="2026"/>
    <x v="0"/>
    <x v="1"/>
    <x v="0"/>
    <x v="11"/>
    <x v="11"/>
    <x v="15"/>
    <x v="105"/>
    <x v="464"/>
    <x v="34"/>
    <x v="6"/>
    <s v="011"/>
    <s v="20"/>
    <s v="8408"/>
    <s v="Commissary Funds, Federal Prisons (Trust Revolving Fund)"/>
    <s v="MAND "/>
    <s v=""/>
    <s v="412141"/>
    <s v="01"/>
    <s v="INT"/>
    <s v="A"/>
    <n v="-6"/>
    <n v="-6"/>
    <n v="-6"/>
  </r>
  <r>
    <s v="2026"/>
    <x v="0"/>
    <x v="1"/>
    <x v="0"/>
    <x v="12"/>
    <x v="12"/>
    <x v="7"/>
    <x v="107"/>
    <x v="465"/>
    <x v="37"/>
    <x v="5"/>
    <s v="012"/>
    <s v="05"/>
    <s v="0178"/>
    <s v="Payments to the Unemployment Trust Fund"/>
    <s v="MAND "/>
    <s v=""/>
    <s v="412041"/>
    <s v="01"/>
    <s v="FF"/>
    <s v="A"/>
    <n v="-2620"/>
    <n v="0"/>
    <n v="0"/>
  </r>
  <r>
    <s v="2026"/>
    <x v="0"/>
    <x v="1"/>
    <x v="0"/>
    <x v="12"/>
    <x v="12"/>
    <x v="7"/>
    <x v="107"/>
    <x v="259"/>
    <x v="37"/>
    <x v="5"/>
    <s v="012"/>
    <s v="05"/>
    <s v="0179"/>
    <s v="State Unemployment Insurance and Employment Service Operations"/>
    <s v="MAND "/>
    <s v=""/>
    <s v="412041"/>
    <s v="01"/>
    <s v="FF"/>
    <s v="A"/>
    <n v="-260"/>
    <n v="-187"/>
    <n v="0"/>
  </r>
  <r>
    <s v="2026"/>
    <x v="0"/>
    <x v="1"/>
    <x v="0"/>
    <x v="12"/>
    <x v="12"/>
    <x v="28"/>
    <x v="196"/>
    <x v="466"/>
    <x v="39"/>
    <x v="6"/>
    <s v="012"/>
    <s v="12"/>
    <s v="4204"/>
    <s v="Pension Benefit Guaranty Corporation Fund"/>
    <s v="MAND "/>
    <s v=""/>
    <s v="412141"/>
    <s v="01"/>
    <s v="INT"/>
    <s v="A"/>
    <n v="2568"/>
    <n v="-3183"/>
    <n v="-3464"/>
  </r>
  <r>
    <s v="2026"/>
    <x v="0"/>
    <x v="1"/>
    <x v="0"/>
    <x v="12"/>
    <x v="12"/>
    <x v="30"/>
    <x v="110"/>
    <x v="467"/>
    <x v="60"/>
    <x v="5"/>
    <s v="012"/>
    <s v="15"/>
    <s v="1521"/>
    <s v="Special Benefits"/>
    <s v="MAND "/>
    <s v=""/>
    <s v="412041"/>
    <s v="01"/>
    <s v="FF"/>
    <s v="A"/>
    <n v="-2726"/>
    <n v="-2926"/>
    <n v="-3188"/>
  </r>
  <r>
    <s v="2026"/>
    <x v="0"/>
    <x v="1"/>
    <x v="0"/>
    <x v="12"/>
    <x v="12"/>
    <x v="30"/>
    <x v="110"/>
    <x v="468"/>
    <x v="17"/>
    <x v="6"/>
    <s v="012"/>
    <s v="15"/>
    <s v="1523"/>
    <s v="Energy Employees Occupational Illness Compensation Fund"/>
    <s v="MAND "/>
    <s v=""/>
    <s v="412141"/>
    <s v="01"/>
    <s v="INT"/>
    <s v="A"/>
    <n v="-28"/>
    <n v="-11"/>
    <n v="-11"/>
  </r>
  <r>
    <s v="2026"/>
    <x v="0"/>
    <x v="1"/>
    <x v="0"/>
    <x v="14"/>
    <x v="14"/>
    <x v="27"/>
    <x v="114"/>
    <x v="469"/>
    <x v="26"/>
    <x v="6"/>
    <s v="021"/>
    <s v="12"/>
    <s v="4120"/>
    <s v="Aviation Insurance Revolving Fund"/>
    <s v="MAND "/>
    <s v=""/>
    <s v="412141"/>
    <s v="01"/>
    <s v="INT"/>
    <s v="A"/>
    <n v="-93"/>
    <n v="-114"/>
    <n v="-121"/>
  </r>
  <r>
    <s v="2026"/>
    <x v="0"/>
    <x v="1"/>
    <x v="0"/>
    <x v="14"/>
    <x v="14"/>
    <x v="32"/>
    <x v="197"/>
    <x v="470"/>
    <x v="27"/>
    <x v="5"/>
    <s v="021"/>
    <s v="40"/>
    <s v="4089"/>
    <s v="Great Lakes St. Lawrence Seaway Development Corporation"/>
    <s v="MAND "/>
    <s v=""/>
    <s v="412041"/>
    <s v="01"/>
    <s v="FF"/>
    <s v="A"/>
    <n v="-40"/>
    <n v="-40"/>
    <n v="-41"/>
  </r>
  <r>
    <s v="2026"/>
    <x v="0"/>
    <x v="1"/>
    <x v="0"/>
    <x v="15"/>
    <x v="15"/>
    <x v="7"/>
    <x v="92"/>
    <x v="471"/>
    <x v="30"/>
    <x v="5"/>
    <s v="015"/>
    <s v="05"/>
    <s v="0160"/>
    <s v="Community Development Financial Institutions Fund Program, Emergency Support"/>
    <s v="MAND "/>
    <s v=""/>
    <s v="412041"/>
    <s v="01"/>
    <s v="FF"/>
    <s v="A"/>
    <n v="0"/>
    <n v="-1"/>
    <n v="-1"/>
  </r>
  <r>
    <s v="2026"/>
    <x v="0"/>
    <x v="1"/>
    <x v="0"/>
    <x v="15"/>
    <x v="15"/>
    <x v="7"/>
    <x v="92"/>
    <x v="472"/>
    <x v="30"/>
    <x v="5"/>
    <s v="015"/>
    <s v="05"/>
    <s v="1881"/>
    <s v="Community Development Financial Institutions Fund Program Account"/>
    <s v="MAND "/>
    <s v=""/>
    <s v="412041"/>
    <s v="01"/>
    <s v="FF"/>
    <s v="A"/>
    <n v="-46"/>
    <n v="-144"/>
    <n v="-238"/>
  </r>
  <r>
    <s v="2026"/>
    <x v="0"/>
    <x v="1"/>
    <x v="0"/>
    <x v="15"/>
    <x v="15"/>
    <x v="7"/>
    <x v="92"/>
    <x v="473"/>
    <x v="53"/>
    <x v="6"/>
    <s v="015"/>
    <s v="05"/>
    <s v="4444"/>
    <s v="Exchange Stabilization Fund"/>
    <s v="MAND "/>
    <s v=""/>
    <s v="412141"/>
    <s v="01"/>
    <s v="INT"/>
    <s v="A"/>
    <n v="-756"/>
    <n v="-599"/>
    <n v="-526"/>
  </r>
  <r>
    <s v="2026"/>
    <x v="0"/>
    <x v="1"/>
    <x v="0"/>
    <x v="15"/>
    <x v="15"/>
    <x v="8"/>
    <x v="122"/>
    <x v="474"/>
    <x v="24"/>
    <x v="6"/>
    <s v="015"/>
    <s v="04"/>
    <s v="4394"/>
    <s v="Financial Integrity Fund"/>
    <s v="MAND "/>
    <s v=""/>
    <s v="412141"/>
    <s v="01"/>
    <s v="INT"/>
    <s v="A"/>
    <n v="-2"/>
    <n v="-32"/>
    <n v="-33"/>
  </r>
  <r>
    <s v="2026"/>
    <x v="0"/>
    <x v="1"/>
    <x v="0"/>
    <x v="15"/>
    <x v="15"/>
    <x v="9"/>
    <x v="198"/>
    <x v="475"/>
    <x v="46"/>
    <x v="5"/>
    <s v="015"/>
    <s v="11"/>
    <s v="4521"/>
    <s v="Federal Financing Bank"/>
    <s v="MAND "/>
    <s v=""/>
    <s v="412041"/>
    <s v="01"/>
    <s v="FF"/>
    <s v="A"/>
    <n v="-4226"/>
    <n v="-6735"/>
    <n v="-7679"/>
  </r>
  <r>
    <s v="2026"/>
    <x v="0"/>
    <x v="1"/>
    <x v="0"/>
    <x v="15"/>
    <x v="15"/>
    <x v="41"/>
    <x v="199"/>
    <x v="476"/>
    <x v="61"/>
    <x v="5"/>
    <s v="015"/>
    <s v="57"/>
    <s v="8413"/>
    <s v="Assessment Funds"/>
    <s v="MAND "/>
    <s v=""/>
    <s v="412041"/>
    <s v="01"/>
    <s v="FF"/>
    <s v="A"/>
    <n v="-26"/>
    <n v="-20"/>
    <n v="-20"/>
  </r>
  <r>
    <s v="2026"/>
    <x v="0"/>
    <x v="1"/>
    <x v="0"/>
    <x v="15"/>
    <x v="15"/>
    <x v="41"/>
    <x v="199"/>
    <x v="476"/>
    <x v="61"/>
    <x v="6"/>
    <s v="015"/>
    <s v="57"/>
    <s v="8413"/>
    <s v="Assessment Funds"/>
    <s v="MAND "/>
    <s v=""/>
    <s v="412141"/>
    <s v="01"/>
    <s v="INT"/>
    <s v="A"/>
    <n v="-47"/>
    <n v="-60"/>
    <n v="-60"/>
  </r>
  <r>
    <s v="2026"/>
    <x v="0"/>
    <x v="1"/>
    <x v="0"/>
    <x v="16"/>
    <x v="16"/>
    <x v="1"/>
    <x v="128"/>
    <x v="477"/>
    <x v="47"/>
    <x v="5"/>
    <s v="029"/>
    <s v="15"/>
    <s v="0173"/>
    <s v="Veterans Medical Care and Health Fund"/>
    <s v="MAND "/>
    <s v=""/>
    <s v="412041"/>
    <s v="01"/>
    <s v="FF"/>
    <s v="A"/>
    <n v="-40"/>
    <n v="0"/>
    <n v="0"/>
  </r>
  <r>
    <s v="2026"/>
    <x v="0"/>
    <x v="1"/>
    <x v="0"/>
    <x v="16"/>
    <x v="16"/>
    <x v="2"/>
    <x v="129"/>
    <x v="478"/>
    <x v="49"/>
    <x v="5"/>
    <s v="029"/>
    <s v="25"/>
    <s v="0102"/>
    <s v="Compensation and Pensions"/>
    <s v="MAND "/>
    <s v=""/>
    <s v="412041"/>
    <s v="01"/>
    <s v="FF"/>
    <s v="A"/>
    <n v="-344"/>
    <n v="-299"/>
    <n v="0"/>
  </r>
  <r>
    <s v="2026"/>
    <x v="0"/>
    <x v="1"/>
    <x v="0"/>
    <x v="16"/>
    <x v="16"/>
    <x v="2"/>
    <x v="129"/>
    <x v="479"/>
    <x v="38"/>
    <x v="5"/>
    <s v="029"/>
    <s v="25"/>
    <s v="0137"/>
    <s v="Readjustment Benefits"/>
    <s v="MAND "/>
    <s v=""/>
    <s v="412041"/>
    <s v="01"/>
    <s v="FF"/>
    <s v="A"/>
    <n v="-160"/>
    <n v="-183"/>
    <n v="-200"/>
  </r>
  <r>
    <s v="2026"/>
    <x v="0"/>
    <x v="1"/>
    <x v="0"/>
    <x v="16"/>
    <x v="16"/>
    <x v="2"/>
    <x v="129"/>
    <x v="480"/>
    <x v="49"/>
    <x v="6"/>
    <s v="029"/>
    <s v="25"/>
    <s v="4009"/>
    <s v="Servicemembers' Group Life Insurance Fund"/>
    <s v="MAND "/>
    <s v=""/>
    <s v="412141"/>
    <s v="01"/>
    <s v="INT"/>
    <s v="A"/>
    <n v="-151"/>
    <n v="-185"/>
    <n v="-170"/>
  </r>
  <r>
    <s v="2026"/>
    <x v="0"/>
    <x v="1"/>
    <x v="0"/>
    <x v="16"/>
    <x v="16"/>
    <x v="2"/>
    <x v="129"/>
    <x v="481"/>
    <x v="49"/>
    <x v="6"/>
    <s v="029"/>
    <s v="25"/>
    <s v="4010"/>
    <s v="Veterans Reopened Insurance Fund"/>
    <s v="MAND "/>
    <s v=""/>
    <s v="412141"/>
    <s v="01"/>
    <s v="INT"/>
    <s v="A"/>
    <n v="-1"/>
    <n v="-1"/>
    <n v="-1"/>
  </r>
  <r>
    <s v="2026"/>
    <x v="0"/>
    <x v="1"/>
    <x v="0"/>
    <x v="16"/>
    <x v="16"/>
    <x v="2"/>
    <x v="129"/>
    <x v="482"/>
    <x v="49"/>
    <x v="5"/>
    <s v="029"/>
    <s v="25"/>
    <s v="4012"/>
    <s v="Service-disabled Veterans Insurance Fund"/>
    <s v="MAND "/>
    <s v=""/>
    <s v="412041"/>
    <s v="01"/>
    <s v="FF"/>
    <s v="A"/>
    <n v="-109"/>
    <n v="-114"/>
    <n v="-105"/>
  </r>
  <r>
    <s v="2026"/>
    <x v="0"/>
    <x v="1"/>
    <x v="0"/>
    <x v="16"/>
    <x v="16"/>
    <x v="2"/>
    <x v="129"/>
    <x v="483"/>
    <x v="48"/>
    <x v="5"/>
    <s v="029"/>
    <s v="25"/>
    <s v="4379"/>
    <s v="Veterans Affairs Life Insurance"/>
    <s v="MAND "/>
    <s v=""/>
    <s v="412041"/>
    <s v="01"/>
    <s v="FF"/>
    <s v="A"/>
    <n v="0"/>
    <n v="-86"/>
    <n v="-106"/>
  </r>
  <r>
    <s v="2026"/>
    <x v="0"/>
    <x v="1"/>
    <x v="0"/>
    <x v="16"/>
    <x v="16"/>
    <x v="2"/>
    <x v="129"/>
    <x v="483"/>
    <x v="48"/>
    <x v="6"/>
    <s v="029"/>
    <s v="25"/>
    <s v="4379"/>
    <s v="Veterans Affairs Life Insurance"/>
    <s v="MAND "/>
    <s v=""/>
    <s v="412141"/>
    <s v="01"/>
    <s v="INT"/>
    <s v="A"/>
    <n v="-1"/>
    <n v="-4"/>
    <n v="-6"/>
  </r>
  <r>
    <s v="2026"/>
    <x v="0"/>
    <x v="1"/>
    <x v="0"/>
    <x v="16"/>
    <x v="16"/>
    <x v="2"/>
    <x v="129"/>
    <x v="484"/>
    <x v="49"/>
    <x v="6"/>
    <s v="029"/>
    <s v="25"/>
    <s v="8455"/>
    <s v="Veterans Special Life Insurance Fund"/>
    <s v="MAND "/>
    <s v=""/>
    <s v="412141"/>
    <s v="01"/>
    <s v="INT"/>
    <s v="A"/>
    <n v="-24"/>
    <n v="-18"/>
    <n v="-14"/>
  </r>
  <r>
    <s v="2026"/>
    <x v="0"/>
    <x v="1"/>
    <x v="0"/>
    <x v="16"/>
    <x v="16"/>
    <x v="34"/>
    <x v="53"/>
    <x v="485"/>
    <x v="48"/>
    <x v="5"/>
    <s v="029"/>
    <s v="40"/>
    <s v="4537"/>
    <s v="Supply Fund"/>
    <s v="MAND "/>
    <s v=""/>
    <s v="412041"/>
    <s v="01"/>
    <s v="FF"/>
    <s v="A"/>
    <n v="-2129"/>
    <n v="-3500"/>
    <n v="-3500"/>
  </r>
  <r>
    <s v="2026"/>
    <x v="0"/>
    <x v="1"/>
    <x v="0"/>
    <x v="17"/>
    <x v="17"/>
    <x v="38"/>
    <x v="130"/>
    <x v="486"/>
    <x v="9"/>
    <x v="5"/>
    <s v="202"/>
    <s v="00"/>
    <s v="4902"/>
    <s v="Revolving Fund"/>
    <s v="MAND "/>
    <s v=""/>
    <s v="412041"/>
    <s v="01"/>
    <s v="FF"/>
    <s v="A"/>
    <n v="-12242"/>
    <n v="-10345"/>
    <n v="-10345"/>
  </r>
  <r>
    <s v="2026"/>
    <x v="0"/>
    <x v="1"/>
    <x v="0"/>
    <x v="19"/>
    <x v="19"/>
    <x v="38"/>
    <x v="133"/>
    <x v="487"/>
    <x v="50"/>
    <x v="6"/>
    <s v="020"/>
    <s v="00"/>
    <s v="4310"/>
    <s v="Reregistration and Expedited Processing Revolving Fund"/>
    <s v="MAND "/>
    <s v=""/>
    <s v="412141"/>
    <s v="01"/>
    <s v="INT"/>
    <s v="A"/>
    <n v="-1"/>
    <n v="-1"/>
    <n v="-1"/>
  </r>
  <r>
    <s v="2026"/>
    <x v="0"/>
    <x v="1"/>
    <x v="0"/>
    <x v="21"/>
    <x v="21"/>
    <x v="7"/>
    <x v="144"/>
    <x v="352"/>
    <x v="25"/>
    <x v="5"/>
    <s v="023"/>
    <s v="05"/>
    <s v="4542"/>
    <s v="Federal Buildings Fund"/>
    <s v="MAND "/>
    <s v=""/>
    <s v="412041"/>
    <s v="01"/>
    <s v="FF"/>
    <s v="A"/>
    <n v="0"/>
    <n v="0"/>
    <n v="-1000"/>
  </r>
  <r>
    <s v="2026"/>
    <x v="0"/>
    <x v="1"/>
    <x v="0"/>
    <x v="21"/>
    <x v="21"/>
    <x v="7"/>
    <x v="144"/>
    <x v="488"/>
    <x v="25"/>
    <x v="5"/>
    <s v="023"/>
    <s v="05"/>
    <s v="4614"/>
    <s v="Federal Capital Revolving Fund"/>
    <s v="MAND "/>
    <s v=""/>
    <s v="412041"/>
    <s v="01"/>
    <s v="FF"/>
    <s v="A"/>
    <n v="0"/>
    <n v="0"/>
    <n v="-67"/>
  </r>
  <r>
    <s v="2026"/>
    <x v="0"/>
    <x v="1"/>
    <x v="0"/>
    <x v="21"/>
    <x v="21"/>
    <x v="8"/>
    <x v="145"/>
    <x v="489"/>
    <x v="25"/>
    <x v="5"/>
    <s v="023"/>
    <s v="10"/>
    <s v="4534"/>
    <s v="Acquisition Services Fund"/>
    <s v="MAND "/>
    <s v=""/>
    <s v="412041"/>
    <s v="01"/>
    <s v="FF"/>
    <s v="A"/>
    <n v="-25967"/>
    <n v="-29588"/>
    <n v="-33130"/>
  </r>
  <r>
    <s v="2026"/>
    <x v="0"/>
    <x v="1"/>
    <x v="0"/>
    <x v="22"/>
    <x v="22"/>
    <x v="32"/>
    <x v="152"/>
    <x v="490"/>
    <x v="11"/>
    <x v="5"/>
    <s v="184"/>
    <s v="22"/>
    <s v="4103"/>
    <s v="Economic Assistance Loans Liquidating Account"/>
    <s v="MAND "/>
    <s v=""/>
    <s v="412041"/>
    <s v="01"/>
    <s v="FF"/>
    <s v="A"/>
    <n v="-2"/>
    <n v="0"/>
    <n v="0"/>
  </r>
  <r>
    <s v="2026"/>
    <x v="0"/>
    <x v="1"/>
    <x v="0"/>
    <x v="22"/>
    <x v="22"/>
    <x v="32"/>
    <x v="152"/>
    <x v="373"/>
    <x v="11"/>
    <x v="5"/>
    <s v="184"/>
    <s v="22"/>
    <s v="4483"/>
    <s v="Corporate Capital Account"/>
    <s v="MAND "/>
    <s v=""/>
    <s v="412041"/>
    <s v="01"/>
    <s v="FF"/>
    <s v="A"/>
    <n v="-18"/>
    <n v="0"/>
    <n v="0"/>
  </r>
  <r>
    <s v="2026"/>
    <x v="0"/>
    <x v="1"/>
    <x v="0"/>
    <x v="25"/>
    <x v="25"/>
    <x v="38"/>
    <x v="159"/>
    <x v="386"/>
    <x v="55"/>
    <x v="5"/>
    <s v="027"/>
    <s v="00"/>
    <s v="0100"/>
    <s v="Salaries and Expenses"/>
    <s v="MAND "/>
    <s v=""/>
    <s v="412041"/>
    <s v="01"/>
    <s v="FF"/>
    <s v="A"/>
    <n v="-122"/>
    <n v="-31"/>
    <n v="0"/>
  </r>
  <r>
    <s v="2026"/>
    <x v="0"/>
    <x v="1"/>
    <x v="0"/>
    <x v="25"/>
    <x v="25"/>
    <x v="38"/>
    <x v="159"/>
    <x v="491"/>
    <x v="55"/>
    <x v="5"/>
    <s v="027"/>
    <s v="00"/>
    <s v="0800"/>
    <s v="Flexible Benefits Plan Reserve"/>
    <s v="MAND "/>
    <s v=""/>
    <s v="412041"/>
    <s v="01"/>
    <s v="FF"/>
    <s v="A"/>
    <n v="-1"/>
    <n v="-1"/>
    <n v="-1"/>
  </r>
  <r>
    <s v="2026"/>
    <x v="0"/>
    <x v="1"/>
    <x v="0"/>
    <x v="25"/>
    <x v="25"/>
    <x v="38"/>
    <x v="159"/>
    <x v="492"/>
    <x v="55"/>
    <x v="5"/>
    <s v="027"/>
    <s v="00"/>
    <s v="4571"/>
    <s v="Revolving Fund"/>
    <s v="MAND "/>
    <s v=""/>
    <s v="412041"/>
    <s v="01"/>
    <s v="FF"/>
    <s v="A"/>
    <n v="-678"/>
    <n v="-704"/>
    <n v="-366"/>
  </r>
  <r>
    <s v="2026"/>
    <x v="0"/>
    <x v="1"/>
    <x v="0"/>
    <x v="25"/>
    <x v="25"/>
    <x v="38"/>
    <x v="159"/>
    <x v="493"/>
    <x v="60"/>
    <x v="5"/>
    <s v="027"/>
    <s v="00"/>
    <s v="8424"/>
    <s v="Employees Life Insurance Fund"/>
    <s v="MAND "/>
    <s v=""/>
    <s v="412041"/>
    <s v="01"/>
    <s v="FF"/>
    <s v="A"/>
    <n v="-791"/>
    <n v="-723"/>
    <n v="-741"/>
  </r>
  <r>
    <s v="2026"/>
    <x v="0"/>
    <x v="1"/>
    <x v="0"/>
    <x v="25"/>
    <x v="25"/>
    <x v="38"/>
    <x v="159"/>
    <x v="493"/>
    <x v="60"/>
    <x v="5"/>
    <s v="027"/>
    <s v="00"/>
    <s v="8424"/>
    <s v="Employees Life Insurance Fund"/>
    <s v="MAND "/>
    <s v=""/>
    <s v="412041"/>
    <s v="02"/>
    <s v="FF"/>
    <s v="A"/>
    <n v="0"/>
    <n v="-9"/>
    <n v="0"/>
  </r>
  <r>
    <s v="2026"/>
    <x v="0"/>
    <x v="1"/>
    <x v="0"/>
    <x v="25"/>
    <x v="25"/>
    <x v="38"/>
    <x v="159"/>
    <x v="493"/>
    <x v="60"/>
    <x v="6"/>
    <s v="027"/>
    <s v="00"/>
    <s v="8424"/>
    <s v="Employees Life Insurance Fund"/>
    <s v="MAND "/>
    <s v=""/>
    <s v="412141"/>
    <s v="01"/>
    <s v="INT"/>
    <s v="A"/>
    <n v="-2006"/>
    <n v="-2516"/>
    <n v="-2440"/>
  </r>
  <r>
    <s v="2026"/>
    <x v="0"/>
    <x v="1"/>
    <x v="0"/>
    <x v="25"/>
    <x v="25"/>
    <x v="38"/>
    <x v="159"/>
    <x v="494"/>
    <x v="21"/>
    <x v="5"/>
    <s v="027"/>
    <s v="00"/>
    <s v="9981"/>
    <s v="Employees and Retired Employees Health Benefits Funds"/>
    <s v="MAND "/>
    <s v=""/>
    <s v="412041"/>
    <s v="01"/>
    <s v="FF"/>
    <s v="A"/>
    <n v="-45750"/>
    <n v="-49391"/>
    <n v="-52759"/>
  </r>
  <r>
    <s v="2026"/>
    <x v="0"/>
    <x v="1"/>
    <x v="0"/>
    <x v="25"/>
    <x v="25"/>
    <x v="38"/>
    <x v="159"/>
    <x v="494"/>
    <x v="21"/>
    <x v="6"/>
    <s v="027"/>
    <s v="00"/>
    <s v="9981"/>
    <s v="Employees and Retired Employees Health Benefits Funds"/>
    <s v="MAND "/>
    <s v=""/>
    <s v="412141"/>
    <s v="01"/>
    <s v="INT"/>
    <s v="A"/>
    <n v="-1222"/>
    <n v="-1198"/>
    <n v="-1130"/>
  </r>
  <r>
    <s v="2026"/>
    <x v="0"/>
    <x v="1"/>
    <x v="0"/>
    <x v="27"/>
    <x v="27"/>
    <x v="38"/>
    <x v="161"/>
    <x v="390"/>
    <x v="56"/>
    <x v="5"/>
    <s v="016"/>
    <s v="00"/>
    <s v="8704"/>
    <s v="Limitation on Administrative Expenses"/>
    <s v="MAND "/>
    <s v=""/>
    <s v="412041"/>
    <s v="04"/>
    <s v="FF"/>
    <s v="A"/>
    <n v="-8"/>
    <n v="-23"/>
    <n v="-7"/>
  </r>
  <r>
    <s v="2026"/>
    <x v="0"/>
    <x v="1"/>
    <x v="0"/>
    <x v="54"/>
    <x v="54"/>
    <x v="38"/>
    <x v="200"/>
    <x v="495"/>
    <x v="2"/>
    <x v="5"/>
    <s v="581"/>
    <s v="00"/>
    <s v="5577"/>
    <s v="Bureau of Consumer Financial Protection Fund"/>
    <s v="MAND "/>
    <s v=""/>
    <s v="412041"/>
    <s v="01"/>
    <s v="FF"/>
    <s v="A"/>
    <n v="-5"/>
    <n v="-3"/>
    <n v="-3"/>
  </r>
  <r>
    <s v="2026"/>
    <x v="0"/>
    <x v="1"/>
    <x v="0"/>
    <x v="55"/>
    <x v="55"/>
    <x v="38"/>
    <x v="201"/>
    <x v="496"/>
    <x v="2"/>
    <x v="6"/>
    <s v="339"/>
    <s v="00"/>
    <s v="4334"/>
    <s v="Customer Protection Fund"/>
    <s v="MAND "/>
    <s v=""/>
    <s v="412141"/>
    <s v="01"/>
    <s v="INT"/>
    <s v="A"/>
    <n v="-14"/>
    <n v="-11"/>
    <n v="-11"/>
  </r>
  <r>
    <s v="2026"/>
    <x v="0"/>
    <x v="1"/>
    <x v="0"/>
    <x v="56"/>
    <x v="56"/>
    <x v="38"/>
    <x v="202"/>
    <x v="497"/>
    <x v="33"/>
    <x v="5"/>
    <s v="542"/>
    <s v="00"/>
    <s v="4592"/>
    <s v="Inspectors General Council Fund"/>
    <s v="MAND "/>
    <s v=""/>
    <s v="412041"/>
    <s v="01"/>
    <s v="FF"/>
    <s v="A"/>
    <n v="-17"/>
    <n v="-17"/>
    <n v="-17"/>
  </r>
  <r>
    <s v="2026"/>
    <x v="0"/>
    <x v="1"/>
    <x v="0"/>
    <x v="57"/>
    <x v="57"/>
    <x v="38"/>
    <x v="203"/>
    <x v="498"/>
    <x v="10"/>
    <x v="5"/>
    <s v="513"/>
    <s v="00"/>
    <s v="1200"/>
    <s v="Denali Commission"/>
    <s v="MAND "/>
    <s v=""/>
    <s v="412041"/>
    <s v="01"/>
    <s v="FF"/>
    <s v="A"/>
    <n v="-38"/>
    <n v="-102"/>
    <n v="0"/>
  </r>
  <r>
    <s v="2026"/>
    <x v="0"/>
    <x v="1"/>
    <x v="0"/>
    <x v="33"/>
    <x v="33"/>
    <x v="31"/>
    <x v="167"/>
    <x v="499"/>
    <x v="57"/>
    <x v="5"/>
    <s v="349"/>
    <s v="10"/>
    <s v="5676"/>
    <s v="District of Columbia Crime Victims Compensation Fund"/>
    <s v="MAND "/>
    <s v=""/>
    <s v="412041"/>
    <s v="01"/>
    <s v="FF"/>
    <s v="A"/>
    <n v="0"/>
    <n v="-3"/>
    <n v="-3"/>
  </r>
  <r>
    <s v="2026"/>
    <x v="0"/>
    <x v="1"/>
    <x v="0"/>
    <x v="33"/>
    <x v="33"/>
    <x v="6"/>
    <x v="204"/>
    <x v="500"/>
    <x v="57"/>
    <x v="5"/>
    <s v="349"/>
    <s v="30"/>
    <s v="4446"/>
    <s v="Federal Payment for Water and Sewer Services"/>
    <s v="MAND "/>
    <s v=""/>
    <s v="412041"/>
    <s v="01"/>
    <s v="FF"/>
    <s v="A"/>
    <n v="-97"/>
    <n v="-97"/>
    <n v="-97"/>
  </r>
  <r>
    <s v="2026"/>
    <x v="0"/>
    <x v="1"/>
    <x v="0"/>
    <x v="58"/>
    <x v="58"/>
    <x v="38"/>
    <x v="205"/>
    <x v="501"/>
    <x v="24"/>
    <x v="5"/>
    <s v="350"/>
    <s v="00"/>
    <s v="4019"/>
    <s v="EEOC Education, Technical Assistance, and Training Revolving Fund"/>
    <s v="MAND "/>
    <s v=""/>
    <s v="412041"/>
    <s v="01"/>
    <s v="FF"/>
    <s v="A"/>
    <n v="-5"/>
    <n v="-2"/>
    <n v="-2"/>
  </r>
  <r>
    <s v="2026"/>
    <x v="0"/>
    <x v="1"/>
    <x v="0"/>
    <x v="59"/>
    <x v="59"/>
    <x v="38"/>
    <x v="206"/>
    <x v="502"/>
    <x v="7"/>
    <x v="6"/>
    <s v="352"/>
    <s v="00"/>
    <s v="4131"/>
    <s v="Limitation on Administrative Expenses"/>
    <s v="MAND "/>
    <s v=""/>
    <s v="412141"/>
    <s v="01"/>
    <s v="INT"/>
    <s v="A"/>
    <n v="-2"/>
    <n v="0"/>
    <n v="0"/>
  </r>
  <r>
    <s v="2026"/>
    <x v="0"/>
    <x v="1"/>
    <x v="0"/>
    <x v="60"/>
    <x v="60"/>
    <x v="38"/>
    <x v="207"/>
    <x v="503"/>
    <x v="7"/>
    <x v="6"/>
    <s v="355"/>
    <s v="00"/>
    <s v="4171"/>
    <s v="Farm Credit System Insurance Fund"/>
    <s v="MAND "/>
    <s v=""/>
    <s v="412141"/>
    <s v="01"/>
    <s v="INT"/>
    <s v="A"/>
    <n v="-176"/>
    <n v="-241"/>
    <n v="-264"/>
  </r>
  <r>
    <s v="2026"/>
    <x v="0"/>
    <x v="1"/>
    <x v="0"/>
    <x v="35"/>
    <x v="35"/>
    <x v="38"/>
    <x v="169"/>
    <x v="398"/>
    <x v="2"/>
    <x v="5"/>
    <s v="356"/>
    <s v="00"/>
    <s v="0100"/>
    <s v="Salaries and Expenses"/>
    <s v="MAND "/>
    <s v=""/>
    <s v="412041"/>
    <s v="01"/>
    <s v="FF"/>
    <s v="A"/>
    <n v="-14"/>
    <n v="0"/>
    <n v="0"/>
  </r>
  <r>
    <s v="2026"/>
    <x v="0"/>
    <x v="1"/>
    <x v="0"/>
    <x v="61"/>
    <x v="61"/>
    <x v="7"/>
    <x v="208"/>
    <x v="504"/>
    <x v="61"/>
    <x v="6"/>
    <s v="357"/>
    <s v="20"/>
    <s v="4596"/>
    <s v="Deposit Insurance Fund"/>
    <s v="MAND "/>
    <s v=""/>
    <s v="412141"/>
    <s v="01"/>
    <s v="INT"/>
    <s v="A"/>
    <n v="-3719"/>
    <n v="-4427"/>
    <n v="-4281"/>
  </r>
  <r>
    <s v="2026"/>
    <x v="0"/>
    <x v="1"/>
    <x v="0"/>
    <x v="61"/>
    <x v="61"/>
    <x v="8"/>
    <x v="209"/>
    <x v="505"/>
    <x v="61"/>
    <x v="6"/>
    <s v="357"/>
    <s v="30"/>
    <s v="4065"/>
    <s v="FSLIC Resolution Fund"/>
    <s v="MAND "/>
    <s v=""/>
    <s v="412141"/>
    <s v="01"/>
    <s v="INT"/>
    <s v="A"/>
    <n v="-52"/>
    <n v="-38"/>
    <n v="-40"/>
  </r>
  <r>
    <s v="2026"/>
    <x v="0"/>
    <x v="1"/>
    <x v="0"/>
    <x v="62"/>
    <x v="62"/>
    <x v="38"/>
    <x v="210"/>
    <x v="506"/>
    <x v="29"/>
    <x v="5"/>
    <s v="537"/>
    <s v="00"/>
    <s v="5532"/>
    <s v="Federal Housing Finance Agency, Administrative Expenses"/>
    <s v="MAND "/>
    <s v=""/>
    <s v="412041"/>
    <s v="01"/>
    <s v="FF"/>
    <s v="A"/>
    <n v="-2"/>
    <n v="-2"/>
    <n v="-2"/>
  </r>
  <r>
    <s v="2026"/>
    <x v="0"/>
    <x v="1"/>
    <x v="0"/>
    <x v="62"/>
    <x v="62"/>
    <x v="38"/>
    <x v="210"/>
    <x v="507"/>
    <x v="29"/>
    <x v="5"/>
    <s v="537"/>
    <s v="00"/>
    <s v="5564"/>
    <s v="Office of Inspector General"/>
    <s v="MAND "/>
    <s v=""/>
    <s v="412041"/>
    <s v="01"/>
    <s v="FF"/>
    <s v="A"/>
    <n v="-54"/>
    <n v="-54"/>
    <n v="-59"/>
  </r>
  <r>
    <s v="2026"/>
    <x v="0"/>
    <x v="1"/>
    <x v="0"/>
    <x v="63"/>
    <x v="63"/>
    <x v="38"/>
    <x v="211"/>
    <x v="508"/>
    <x v="10"/>
    <x v="5"/>
    <s v="586"/>
    <s v="00"/>
    <s v="1770"/>
    <s v="Gulf Coast Ecosystem Restoration Council"/>
    <s v="MAND "/>
    <s v=""/>
    <s v="412041"/>
    <s v="01"/>
    <s v="FF"/>
    <s v="A"/>
    <n v="-200"/>
    <n v="-238"/>
    <n v="-166"/>
  </r>
  <r>
    <s v="2026"/>
    <x v="0"/>
    <x v="1"/>
    <x v="0"/>
    <x v="53"/>
    <x v="53"/>
    <x v="38"/>
    <x v="189"/>
    <x v="509"/>
    <x v="13"/>
    <x v="5"/>
    <s v="487"/>
    <s v="00"/>
    <s v="0925"/>
    <s v="Environmental Dispute Resolution Fund"/>
    <s v="MAND "/>
    <s v=""/>
    <s v="412041"/>
    <s v="01"/>
    <s v="FF"/>
    <s v="A"/>
    <n v="-3"/>
    <n v="-3"/>
    <n v="-3"/>
  </r>
  <r>
    <s v="2026"/>
    <x v="0"/>
    <x v="1"/>
    <x v="0"/>
    <x v="42"/>
    <x v="42"/>
    <x v="38"/>
    <x v="176"/>
    <x v="510"/>
    <x v="25"/>
    <x v="5"/>
    <s v="393"/>
    <s v="00"/>
    <s v="8436"/>
    <s v="National Archives Trust Fund"/>
    <s v="MAND "/>
    <s v=""/>
    <s v="412041"/>
    <s v="01"/>
    <s v="FF"/>
    <s v="A"/>
    <n v="0"/>
    <n v="0"/>
    <n v="0"/>
  </r>
  <r>
    <s v="2026"/>
    <x v="0"/>
    <x v="1"/>
    <x v="0"/>
    <x v="64"/>
    <x v="64"/>
    <x v="38"/>
    <x v="212"/>
    <x v="511"/>
    <x v="61"/>
    <x v="5"/>
    <s v="415"/>
    <s v="00"/>
    <s v="4056"/>
    <s v="Operating Fund"/>
    <s v="MAND "/>
    <s v=""/>
    <s v="412041"/>
    <s v="01"/>
    <s v="FF"/>
    <s v="A"/>
    <n v="-238"/>
    <n v="-240"/>
    <n v="-246"/>
  </r>
  <r>
    <s v="2026"/>
    <x v="0"/>
    <x v="1"/>
    <x v="0"/>
    <x v="64"/>
    <x v="64"/>
    <x v="38"/>
    <x v="212"/>
    <x v="511"/>
    <x v="61"/>
    <x v="6"/>
    <s v="415"/>
    <s v="00"/>
    <s v="4056"/>
    <s v="Operating Fund"/>
    <s v="MAND "/>
    <s v=""/>
    <s v="412141"/>
    <s v="01"/>
    <s v="INT"/>
    <s v="A"/>
    <n v="-7"/>
    <n v="-7"/>
    <n v="-7"/>
  </r>
  <r>
    <s v="2026"/>
    <x v="0"/>
    <x v="1"/>
    <x v="0"/>
    <x v="64"/>
    <x v="64"/>
    <x v="38"/>
    <x v="212"/>
    <x v="512"/>
    <x v="61"/>
    <x v="6"/>
    <s v="415"/>
    <s v="00"/>
    <s v="4468"/>
    <s v="Credit Union Share Insurance Fund"/>
    <s v="MAND "/>
    <s v=""/>
    <s v="412141"/>
    <s v="01"/>
    <s v="INT"/>
    <s v="A"/>
    <n v="-665"/>
    <n v="-656"/>
    <n v="-785"/>
  </r>
  <r>
    <s v="2026"/>
    <x v="0"/>
    <x v="1"/>
    <x v="0"/>
    <x v="64"/>
    <x v="64"/>
    <x v="38"/>
    <x v="212"/>
    <x v="513"/>
    <x v="61"/>
    <x v="6"/>
    <s v="415"/>
    <s v="00"/>
    <s v="4470"/>
    <s v="Central Liquidity Facility"/>
    <s v="MAND "/>
    <s v=""/>
    <s v="412141"/>
    <s v="01"/>
    <s v="INT"/>
    <s v="A"/>
    <n v="-46"/>
    <n v="-40"/>
    <n v="-40"/>
  </r>
  <r>
    <s v="2026"/>
    <x v="0"/>
    <x v="1"/>
    <x v="0"/>
    <x v="64"/>
    <x v="64"/>
    <x v="38"/>
    <x v="212"/>
    <x v="514"/>
    <x v="61"/>
    <x v="6"/>
    <s v="415"/>
    <s v="00"/>
    <s v="4472"/>
    <s v="Community Development Revolving Loan Fund"/>
    <s v="MAND "/>
    <s v=""/>
    <s v="412141"/>
    <s v="01"/>
    <s v="INT"/>
    <s v="A"/>
    <n v="-1"/>
    <n v="0"/>
    <n v="0"/>
  </r>
  <r>
    <s v="2026"/>
    <x v="0"/>
    <x v="1"/>
    <x v="0"/>
    <x v="47"/>
    <x v="47"/>
    <x v="38"/>
    <x v="181"/>
    <x v="515"/>
    <x v="58"/>
    <x v="5"/>
    <s v="440"/>
    <s v="00"/>
    <s v="4020"/>
    <s v="Postal Service Fund"/>
    <s v="MAND "/>
    <s v=""/>
    <s v="412041"/>
    <s v="01"/>
    <s v="FF"/>
    <s v="A"/>
    <n v="-1586"/>
    <n v="-1249"/>
    <n v="-1215"/>
  </r>
  <r>
    <s v="2026"/>
    <x v="0"/>
    <x v="1"/>
    <x v="0"/>
    <x v="47"/>
    <x v="47"/>
    <x v="38"/>
    <x v="181"/>
    <x v="515"/>
    <x v="58"/>
    <x v="5"/>
    <s v="440"/>
    <s v="00"/>
    <s v="4020"/>
    <s v="Postal Service Fund"/>
    <s v="MAND "/>
    <s v=""/>
    <s v="412041"/>
    <s v="02"/>
    <s v="FF"/>
    <s v="A"/>
    <n v="-50"/>
    <n v="-50"/>
    <n v="-38"/>
  </r>
  <r>
    <s v="2026"/>
    <x v="0"/>
    <x v="1"/>
    <x v="0"/>
    <x v="47"/>
    <x v="47"/>
    <x v="38"/>
    <x v="181"/>
    <x v="515"/>
    <x v="58"/>
    <x v="5"/>
    <s v="440"/>
    <s v="00"/>
    <s v="4020"/>
    <s v="Postal Service Fund"/>
    <s v="MAND "/>
    <s v=""/>
    <s v="412041"/>
    <s v="03"/>
    <s v="FF"/>
    <s v="A"/>
    <n v="-32"/>
    <n v="-32"/>
    <n v="-32"/>
  </r>
  <r>
    <s v="2026"/>
    <x v="0"/>
    <x v="1"/>
    <x v="0"/>
    <x v="47"/>
    <x v="47"/>
    <x v="38"/>
    <x v="181"/>
    <x v="515"/>
    <x v="58"/>
    <x v="6"/>
    <s v="440"/>
    <s v="00"/>
    <s v="4020"/>
    <s v="Postal Service Fund"/>
    <s v="MAND "/>
    <s v=""/>
    <s v="412141"/>
    <s v="01"/>
    <s v="INT"/>
    <s v="A"/>
    <n v="-1031"/>
    <n v="-613"/>
    <n v="-324"/>
  </r>
  <r>
    <s v="2026"/>
    <x v="0"/>
    <x v="1"/>
    <x v="0"/>
    <x v="65"/>
    <x v="65"/>
    <x v="38"/>
    <x v="213"/>
    <x v="516"/>
    <x v="19"/>
    <x v="5"/>
    <s v="455"/>
    <s v="00"/>
    <s v="4110"/>
    <s v="Tennessee Valley Authority Fund"/>
    <s v="MAND "/>
    <s v=""/>
    <s v="412041"/>
    <s v="01"/>
    <s v="FF"/>
    <s v="A"/>
    <n v="-436"/>
    <n v="-2000"/>
    <n v="-2000"/>
  </r>
  <r>
    <s v="2026"/>
    <x v="0"/>
    <x v="1"/>
    <x v="0"/>
    <x v="66"/>
    <x v="66"/>
    <x v="38"/>
    <x v="214"/>
    <x v="517"/>
    <x v="47"/>
    <x v="5"/>
    <s v="185"/>
    <s v="00"/>
    <s v="4026"/>
    <s v="Medical Center Research Organizations"/>
    <s v="MAND "/>
    <s v=""/>
    <s v="412041"/>
    <s v="01"/>
    <s v="FF"/>
    <s v="A"/>
    <n v="-306"/>
    <n v="-316"/>
    <n v="-329"/>
  </r>
  <r>
    <s v="2026"/>
    <x v="0"/>
    <x v="1"/>
    <x v="0"/>
    <x v="67"/>
    <x v="67"/>
    <x v="27"/>
    <x v="215"/>
    <x v="518"/>
    <x v="25"/>
    <x v="5"/>
    <s v="900"/>
    <s v="05"/>
    <s v="9035"/>
    <s v="Allowance for Future Federal Capital Revolving Fund Projects"/>
    <s v="MAND "/>
    <s v=""/>
    <s v="412041"/>
    <s v="01"/>
    <s v="FF"/>
    <s v="A"/>
    <n v="0"/>
    <n v="0"/>
    <n v="0"/>
  </r>
  <r>
    <s v="2026"/>
    <x v="0"/>
    <x v="1"/>
    <x v="1"/>
    <x v="0"/>
    <x v="0"/>
    <x v="2"/>
    <x v="2"/>
    <x v="519"/>
    <x v="60"/>
    <x v="2"/>
    <s v="001"/>
    <s v="25"/>
    <s v="833910"/>
    <s v="Foreign Service National Separation Liability Trust Fund"/>
    <s v="MAND "/>
    <s v=""/>
    <s v="200403"/>
    <s v="01"/>
    <s v="INTER"/>
    <s v="R"/>
    <n v="-1"/>
    <n v="-1"/>
    <n v="-1"/>
  </r>
  <r>
    <s v="2026"/>
    <x v="0"/>
    <x v="1"/>
    <x v="1"/>
    <x v="0"/>
    <x v="0"/>
    <x v="4"/>
    <x v="4"/>
    <x v="520"/>
    <x v="0"/>
    <x v="2"/>
    <s v="001"/>
    <s v="45"/>
    <s v="827510"/>
    <s v="Payments, John C. Stennis Center for Public Service Training and Development"/>
    <s v="MAND "/>
    <s v=""/>
    <s v="200403"/>
    <s v="01"/>
    <s v="INTER"/>
    <s v="R"/>
    <n v="-1"/>
    <n v="-1"/>
    <n v="-1"/>
  </r>
  <r>
    <s v="2026"/>
    <x v="0"/>
    <x v="1"/>
    <x v="1"/>
    <x v="1"/>
    <x v="1"/>
    <x v="2"/>
    <x v="5"/>
    <x v="521"/>
    <x v="62"/>
    <x v="3"/>
    <s v="002"/>
    <s v="25"/>
    <s v="388500"/>
    <s v="Undistributed intragovernmental payments and receivables from cancelled accounts"/>
    <s v="MAND "/>
    <s v=""/>
    <s v="200403"/>
    <s v="01"/>
    <s v="INTRA"/>
    <s v="R"/>
    <n v="31"/>
    <n v="0"/>
    <n v="0"/>
  </r>
  <r>
    <s v="2026"/>
    <x v="0"/>
    <x v="1"/>
    <x v="1"/>
    <x v="1"/>
    <x v="1"/>
    <x v="3"/>
    <x v="216"/>
    <x v="522"/>
    <x v="4"/>
    <x v="2"/>
    <s v="002"/>
    <s v="00"/>
    <s v="811040"/>
    <s v="Federal Payment to Judicial Survivors Annuities Fund"/>
    <s v="MAND "/>
    <s v=""/>
    <s v="200403"/>
    <s v="01"/>
    <s v="INTER"/>
    <s v="R"/>
    <n v="-28"/>
    <n v="-45"/>
    <n v="-52"/>
  </r>
  <r>
    <s v="2026"/>
    <x v="0"/>
    <x v="1"/>
    <x v="1"/>
    <x v="1"/>
    <x v="1"/>
    <x v="3"/>
    <x v="216"/>
    <x v="523"/>
    <x v="4"/>
    <x v="2"/>
    <s v="002"/>
    <s v="00"/>
    <s v="812240"/>
    <s v="Federal Payment to Judicial Officers Retirement Fund"/>
    <s v="MAND "/>
    <s v=""/>
    <s v="200403"/>
    <s v="01"/>
    <s v="INTER"/>
    <s v="R"/>
    <n v="-221"/>
    <n v="-242"/>
    <n v="-251"/>
  </r>
  <r>
    <s v="2026"/>
    <x v="0"/>
    <x v="1"/>
    <x v="1"/>
    <x v="1"/>
    <x v="1"/>
    <x v="3"/>
    <x v="216"/>
    <x v="524"/>
    <x v="4"/>
    <x v="2"/>
    <s v="002"/>
    <s v="00"/>
    <s v="812410"/>
    <s v="Federal Payment to Claims Court Judges' Retirement Fund"/>
    <s v="MAND "/>
    <s v=""/>
    <s v="200403"/>
    <s v="01"/>
    <s v="INTER"/>
    <s v="R"/>
    <n v="-3"/>
    <n v="-6"/>
    <n v="-6"/>
  </r>
  <r>
    <s v="2026"/>
    <x v="0"/>
    <x v="1"/>
    <x v="1"/>
    <x v="1"/>
    <x v="1"/>
    <x v="36"/>
    <x v="217"/>
    <x v="525"/>
    <x v="4"/>
    <x v="3"/>
    <s v="002"/>
    <s v="00"/>
    <s v="511430"/>
    <s v="Advances and Reimbursements, Judiciary Information Technology Fund"/>
    <s v="MAND "/>
    <s v=""/>
    <s v="200403"/>
    <s v="01"/>
    <s v="INTRA"/>
    <s v="R"/>
    <n v="-676"/>
    <n v="-602"/>
    <n v="-758"/>
  </r>
  <r>
    <s v="2026"/>
    <x v="0"/>
    <x v="1"/>
    <x v="1"/>
    <x v="2"/>
    <x v="2"/>
    <x v="39"/>
    <x v="218"/>
    <x v="526"/>
    <x v="62"/>
    <x v="3"/>
    <s v="005"/>
    <s v="00"/>
    <s v="388500"/>
    <s v="Undistributed Intragovernmental Payments and Receivables from Cancelled Accounts"/>
    <s v="MAND "/>
    <s v=""/>
    <s v="200403"/>
    <s v="01"/>
    <s v="INTRA"/>
    <s v="R"/>
    <n v="-1026"/>
    <n v="0"/>
    <n v="0"/>
  </r>
  <r>
    <s v="2026"/>
    <x v="0"/>
    <x v="1"/>
    <x v="1"/>
    <x v="2"/>
    <x v="2"/>
    <x v="39"/>
    <x v="218"/>
    <x v="527"/>
    <x v="63"/>
    <x v="3"/>
    <s v="005"/>
    <s v="00"/>
    <s v="507020"/>
    <s v="Earnings on Investments, Perishable Agricultural Commodities Act Fund"/>
    <s v="MAND"/>
    <s v=""/>
    <s v="200403"/>
    <s v="01"/>
    <s v="INTRA"/>
    <s v="R"/>
    <n v="-1"/>
    <n v="0"/>
    <n v="0"/>
  </r>
  <r>
    <s v="2026"/>
    <x v="0"/>
    <x v="1"/>
    <x v="1"/>
    <x v="2"/>
    <x v="2"/>
    <x v="39"/>
    <x v="218"/>
    <x v="528"/>
    <x v="63"/>
    <x v="3"/>
    <s v="005"/>
    <s v="00"/>
    <s v="520520"/>
    <s v="Earnings on Investments, Native American Institutions Endowment Fund"/>
    <s v="MAND"/>
    <s v=""/>
    <s v="200403"/>
    <s v="01"/>
    <s v="INTRA"/>
    <s v="R"/>
    <n v="-8"/>
    <n v="-7"/>
    <n v="-8"/>
  </r>
  <r>
    <s v="2026"/>
    <x v="0"/>
    <x v="1"/>
    <x v="1"/>
    <x v="2"/>
    <x v="2"/>
    <x v="39"/>
    <x v="218"/>
    <x v="529"/>
    <x v="12"/>
    <x v="3"/>
    <s v="005"/>
    <s v="00"/>
    <s v="520930"/>
    <s v="General Fund Payment, Funds for Strengthening Markets, Income, and Supply (section 32)"/>
    <s v="MAND "/>
    <s v=""/>
    <s v="200403"/>
    <s v="01"/>
    <s v="INTRA"/>
    <s v="R"/>
    <n v="0"/>
    <n v="-1"/>
    <n v="-1"/>
  </r>
  <r>
    <s v="2026"/>
    <x v="0"/>
    <x v="1"/>
    <x v="1"/>
    <x v="2"/>
    <x v="2"/>
    <x v="39"/>
    <x v="218"/>
    <x v="530"/>
    <x v="5"/>
    <x v="2"/>
    <s v="005"/>
    <s v="00"/>
    <s v="810010"/>
    <s v="Payments from General Fund, Wool Research, Development, and Promotion Trust Fund"/>
    <s v="MAND "/>
    <s v=""/>
    <s v="200403"/>
    <s v="01"/>
    <s v="INTER"/>
    <s v="R"/>
    <n v="-2"/>
    <n v="0"/>
    <n v="0"/>
  </r>
  <r>
    <s v="2026"/>
    <x v="0"/>
    <x v="1"/>
    <x v="1"/>
    <x v="2"/>
    <x v="2"/>
    <x v="39"/>
    <x v="218"/>
    <x v="531"/>
    <x v="60"/>
    <x v="2"/>
    <s v="005"/>
    <s v="00"/>
    <s v="855810"/>
    <s v="Foreign Service National Separation Liability Trust Fund, APHIS"/>
    <s v="MAND "/>
    <s v=""/>
    <s v="200403"/>
    <s v="01"/>
    <s v="INTER"/>
    <s v="R"/>
    <n v="-1"/>
    <n v="0"/>
    <n v="0"/>
  </r>
  <r>
    <s v="2026"/>
    <x v="0"/>
    <x v="1"/>
    <x v="1"/>
    <x v="2"/>
    <x v="2"/>
    <x v="39"/>
    <x v="218"/>
    <x v="532"/>
    <x v="5"/>
    <x v="2"/>
    <s v="005"/>
    <s v="00"/>
    <s v="855910"/>
    <s v="Payment from Commodity Credit Corporation Fund, Emergency Citrus Disease Research and Development Trust Fund"/>
    <s v="MAND "/>
    <s v=""/>
    <s v="200403"/>
    <s v="01"/>
    <s v="INTER"/>
    <s v="R"/>
    <n v="-25"/>
    <n v="0"/>
    <n v="0"/>
  </r>
  <r>
    <s v="2026"/>
    <x v="0"/>
    <x v="1"/>
    <x v="1"/>
    <x v="3"/>
    <x v="3"/>
    <x v="42"/>
    <x v="219"/>
    <x v="533"/>
    <x v="62"/>
    <x v="3"/>
    <s v="006"/>
    <s v="00"/>
    <s v="388500"/>
    <s v="Undistributed Intragovernmental Payments and Receivables from Cancelled Accounts"/>
    <s v="MAND "/>
    <s v=""/>
    <s v="200403"/>
    <s v="01"/>
    <s v="INTRA"/>
    <s v="R"/>
    <n v="-6"/>
    <n v="0"/>
    <n v="0"/>
  </r>
  <r>
    <s v="2026"/>
    <x v="0"/>
    <x v="1"/>
    <x v="1"/>
    <x v="3"/>
    <x v="3"/>
    <x v="42"/>
    <x v="219"/>
    <x v="534"/>
    <x v="63"/>
    <x v="3"/>
    <s v="006"/>
    <s v="00"/>
    <s v="536220"/>
    <s v="Interest Earned, Environmental Improvement and Restoration Fund"/>
    <s v="MAND"/>
    <s v=""/>
    <s v="200403"/>
    <s v="01"/>
    <s v="INTRA"/>
    <s v="R"/>
    <n v="0"/>
    <n v="-9"/>
    <n v="-13"/>
  </r>
  <r>
    <s v="2026"/>
    <x v="0"/>
    <x v="1"/>
    <x v="1"/>
    <x v="4"/>
    <x v="4"/>
    <x v="22"/>
    <x v="220"/>
    <x v="535"/>
    <x v="14"/>
    <x v="3"/>
    <s v="007"/>
    <s v="00"/>
    <s v="311300"/>
    <s v="Collections of Recoveries and Refunds from Canceled Accounts"/>
    <s v="MAND "/>
    <s v=""/>
    <s v="200403"/>
    <s v="01"/>
    <s v="INTRA"/>
    <s v="R"/>
    <n v="0"/>
    <n v="-1"/>
    <n v="-1"/>
  </r>
  <r>
    <s v="2026"/>
    <x v="0"/>
    <x v="1"/>
    <x v="1"/>
    <x v="4"/>
    <x v="4"/>
    <x v="22"/>
    <x v="220"/>
    <x v="536"/>
    <x v="14"/>
    <x v="3"/>
    <s v="007"/>
    <s v="00"/>
    <s v="388517"/>
    <s v="Undistributed Intragovernmental Payments and Receivables from Cancelled Accounts, Navy"/>
    <s v="MAND "/>
    <s v=""/>
    <s v="200403"/>
    <s v="01"/>
    <s v="INTRA"/>
    <s v="R"/>
    <n v="-66"/>
    <n v="-66"/>
    <n v="-66"/>
  </r>
  <r>
    <s v="2026"/>
    <x v="0"/>
    <x v="1"/>
    <x v="1"/>
    <x v="4"/>
    <x v="4"/>
    <x v="22"/>
    <x v="220"/>
    <x v="537"/>
    <x v="14"/>
    <x v="3"/>
    <s v="007"/>
    <s v="00"/>
    <s v="388521"/>
    <s v="Undistributed Intragovernmental Payments and Receivables from Cancelled Accounts, Army"/>
    <s v="MAND "/>
    <s v=""/>
    <s v="200403"/>
    <s v="01"/>
    <s v="INTRA"/>
    <s v="R"/>
    <n v="-82"/>
    <n v="-82"/>
    <n v="-82"/>
  </r>
  <r>
    <s v="2026"/>
    <x v="0"/>
    <x v="1"/>
    <x v="1"/>
    <x v="4"/>
    <x v="4"/>
    <x v="22"/>
    <x v="220"/>
    <x v="538"/>
    <x v="14"/>
    <x v="3"/>
    <s v="007"/>
    <s v="00"/>
    <s v="388557"/>
    <s v="Undistributed Intragovernmental Payments and Receivables from Cancelled Accounts, Air Force"/>
    <s v="MAND "/>
    <s v=""/>
    <s v="200403"/>
    <s v="01"/>
    <s v="INTRA"/>
    <s v="R"/>
    <n v="-28"/>
    <n v="-30"/>
    <n v="-32"/>
  </r>
  <r>
    <s v="2026"/>
    <x v="0"/>
    <x v="1"/>
    <x v="1"/>
    <x v="4"/>
    <x v="4"/>
    <x v="22"/>
    <x v="220"/>
    <x v="539"/>
    <x v="14"/>
    <x v="3"/>
    <s v="007"/>
    <s v="00"/>
    <s v="388597"/>
    <s v="Undistributed Intragovernmental Payments and Receivables from Cancelled Accounts, Defense Agencies"/>
    <s v="MAND "/>
    <s v=""/>
    <s v="200403"/>
    <s v="01"/>
    <s v="INTRA"/>
    <s v="R"/>
    <n v="7"/>
    <n v="-1"/>
    <n v="-2"/>
  </r>
  <r>
    <s v="2026"/>
    <x v="0"/>
    <x v="1"/>
    <x v="1"/>
    <x v="4"/>
    <x v="4"/>
    <x v="22"/>
    <x v="220"/>
    <x v="540"/>
    <x v="14"/>
    <x v="2"/>
    <s v="007"/>
    <s v="00"/>
    <s v="816510"/>
    <s v="Foreign National Employees Separation Pay Trust Fund"/>
    <s v="MAND "/>
    <s v=""/>
    <s v="200403"/>
    <s v="01"/>
    <s v="INTER"/>
    <s v="R"/>
    <n v="-3"/>
    <n v="-4"/>
    <n v="-4"/>
  </r>
  <r>
    <s v="2026"/>
    <x v="0"/>
    <x v="1"/>
    <x v="1"/>
    <x v="4"/>
    <x v="4"/>
    <x v="22"/>
    <x v="220"/>
    <x v="541"/>
    <x v="14"/>
    <x v="2"/>
    <s v="007"/>
    <s v="00"/>
    <s v="833510"/>
    <s v="Payment to Voluntary Separation Incentive Fund"/>
    <s v="MAND "/>
    <s v=""/>
    <s v="200403"/>
    <s v="01"/>
    <s v="INTER"/>
    <s v="R"/>
    <n v="-11"/>
    <n v="-8"/>
    <n v="-6"/>
  </r>
  <r>
    <s v="2026"/>
    <x v="0"/>
    <x v="1"/>
    <x v="1"/>
    <x v="4"/>
    <x v="4"/>
    <x v="22"/>
    <x v="220"/>
    <x v="542"/>
    <x v="14"/>
    <x v="2"/>
    <s v="007"/>
    <s v="00"/>
    <s v="997130"/>
    <s v="Proceeds, Ships' Stores Profit, Navy"/>
    <s v="MAND "/>
    <s v=""/>
    <s v="200403"/>
    <s v="01"/>
    <s v="INTER"/>
    <s v="R"/>
    <n v="-10"/>
    <n v="-10"/>
    <n v="-11"/>
  </r>
  <r>
    <s v="2026"/>
    <x v="0"/>
    <x v="1"/>
    <x v="1"/>
    <x v="5"/>
    <x v="5"/>
    <x v="39"/>
    <x v="221"/>
    <x v="543"/>
    <x v="62"/>
    <x v="3"/>
    <s v="018"/>
    <s v="00"/>
    <s v="388500"/>
    <s v="Undistributed Intragovernmental Payments and Receivables from Cancelled Accounts"/>
    <s v="MAND "/>
    <s v=""/>
    <s v="200403"/>
    <s v="01"/>
    <s v="INTRA"/>
    <s v="R"/>
    <n v="-71"/>
    <n v="0"/>
    <n v="0"/>
  </r>
  <r>
    <s v="2026"/>
    <x v="0"/>
    <x v="1"/>
    <x v="1"/>
    <x v="6"/>
    <x v="6"/>
    <x v="39"/>
    <x v="187"/>
    <x v="544"/>
    <x v="62"/>
    <x v="3"/>
    <s v="019"/>
    <s v="00"/>
    <s v="388500"/>
    <s v="Undistributed Intragovernmental Payments and Receivables from Cancelled Accounts"/>
    <s v="MAND "/>
    <s v=""/>
    <s v="200403"/>
    <s v="01"/>
    <s v="INTRA"/>
    <s v="R"/>
    <n v="-5"/>
    <n v="0"/>
    <n v="0"/>
  </r>
  <r>
    <s v="2026"/>
    <x v="0"/>
    <x v="1"/>
    <x v="1"/>
    <x v="6"/>
    <x v="6"/>
    <x v="39"/>
    <x v="187"/>
    <x v="545"/>
    <x v="63"/>
    <x v="3"/>
    <s v="019"/>
    <s v="00"/>
    <s v="522720"/>
    <s v="Earnings on Investments, Nuclear Waste Disposal Fund"/>
    <s v="MAND"/>
    <s v=""/>
    <s v="200403"/>
    <s v="01"/>
    <s v="INTRA"/>
    <s v="R"/>
    <n v="-1868"/>
    <n v="-1851"/>
    <n v="-1934"/>
  </r>
  <r>
    <s v="2026"/>
    <x v="0"/>
    <x v="1"/>
    <x v="1"/>
    <x v="6"/>
    <x v="6"/>
    <x v="39"/>
    <x v="187"/>
    <x v="546"/>
    <x v="63"/>
    <x v="3"/>
    <s v="019"/>
    <s v="00"/>
    <s v="523120"/>
    <s v="Earnings on Investments, Decontamination and Decommissioning Fund"/>
    <s v="MAND"/>
    <s v=""/>
    <s v="200403"/>
    <s v="01"/>
    <s v="INTRA"/>
    <s v="R"/>
    <n v="-59"/>
    <n v="-47"/>
    <n v="-38"/>
  </r>
  <r>
    <s v="2026"/>
    <x v="0"/>
    <x v="1"/>
    <x v="1"/>
    <x v="7"/>
    <x v="7"/>
    <x v="32"/>
    <x v="62"/>
    <x v="547"/>
    <x v="3"/>
    <x v="2"/>
    <s v="009"/>
    <s v="00"/>
    <s v="800410"/>
    <s v="Federal Contributions, FSMI Fund"/>
    <s v="MAND "/>
    <s v=""/>
    <s v="200403"/>
    <s v="01"/>
    <s v="INTER"/>
    <s v="R"/>
    <n v="-375967"/>
    <n v="-414700"/>
    <n v="-464796"/>
  </r>
  <r>
    <s v="2026"/>
    <x v="0"/>
    <x v="1"/>
    <x v="1"/>
    <x v="7"/>
    <x v="7"/>
    <x v="32"/>
    <x v="62"/>
    <x v="548"/>
    <x v="3"/>
    <x v="2"/>
    <s v="009"/>
    <s v="00"/>
    <s v="800434"/>
    <s v="Federal Contribution, State Low-income Determinations, Prescription Drug Account, FSMI"/>
    <s v="MAND "/>
    <s v=""/>
    <s v="200403"/>
    <s v="01"/>
    <s v="INTER"/>
    <s v="R"/>
    <n v="0"/>
    <n v="-5"/>
    <n v="-5"/>
  </r>
  <r>
    <s v="2026"/>
    <x v="0"/>
    <x v="1"/>
    <x v="1"/>
    <x v="7"/>
    <x v="7"/>
    <x v="32"/>
    <x v="62"/>
    <x v="549"/>
    <x v="3"/>
    <x v="2"/>
    <s v="009"/>
    <s v="00"/>
    <s v="800446"/>
    <s v="Federal Contribution for Admin. Contribution for Admin. Costs, Prescription Drug Account, FSMI"/>
    <s v="MAND "/>
    <s v=""/>
    <s v="200403"/>
    <s v="01"/>
    <s v="INTER"/>
    <s v="R"/>
    <n v="-493"/>
    <n v="-523"/>
    <n v="-586"/>
  </r>
  <r>
    <s v="2026"/>
    <x v="0"/>
    <x v="1"/>
    <x v="1"/>
    <x v="7"/>
    <x v="7"/>
    <x v="32"/>
    <x v="62"/>
    <x v="550"/>
    <x v="3"/>
    <x v="2"/>
    <s v="009"/>
    <s v="00"/>
    <s v="800447"/>
    <s v="Federal Contributions for Benefits, Prescription Drug Account, SMI"/>
    <s v="MAND "/>
    <s v=""/>
    <s v="200403"/>
    <s v="01"/>
    <s v="INTER"/>
    <s v="R"/>
    <n v="-101861"/>
    <n v="-144368"/>
    <n v="-127012"/>
  </r>
  <r>
    <s v="2026"/>
    <x v="0"/>
    <x v="1"/>
    <x v="1"/>
    <x v="7"/>
    <x v="7"/>
    <x v="32"/>
    <x v="62"/>
    <x v="551"/>
    <x v="3"/>
    <x v="2"/>
    <s v="009"/>
    <s v="00"/>
    <s v="800460"/>
    <s v="Miscellaneous Federal Payments, Federal Supplementary Medical Insurance Trust Fund"/>
    <s v="MAND "/>
    <s v=""/>
    <s v="200403"/>
    <s v="01"/>
    <s v="INTER"/>
    <s v="R"/>
    <n v="-2"/>
    <n v="-1"/>
    <n v="-1"/>
  </r>
  <r>
    <s v="2026"/>
    <x v="0"/>
    <x v="1"/>
    <x v="1"/>
    <x v="7"/>
    <x v="7"/>
    <x v="32"/>
    <x v="62"/>
    <x v="552"/>
    <x v="3"/>
    <x v="2"/>
    <s v="009"/>
    <s v="00"/>
    <s v="800535"/>
    <s v="FHI Trust Fund, Taxation on OASDI Benefits"/>
    <s v="MAND "/>
    <s v=""/>
    <s v="200403"/>
    <s v="01"/>
    <s v="INTER"/>
    <s v="R"/>
    <n v="-39794"/>
    <n v="-40915"/>
    <n v="-51273"/>
  </r>
  <r>
    <s v="2026"/>
    <x v="0"/>
    <x v="1"/>
    <x v="1"/>
    <x v="7"/>
    <x v="7"/>
    <x v="32"/>
    <x v="62"/>
    <x v="553"/>
    <x v="3"/>
    <x v="2"/>
    <s v="009"/>
    <s v="00"/>
    <s v="800544"/>
    <s v="FHI Trust Fund, Payment from the General Fund for Health Care Fraud and Abuse Control Account"/>
    <s v="MAND "/>
    <s v=""/>
    <s v="200403"/>
    <s v="01"/>
    <s v="INTER"/>
    <s v="R"/>
    <n v="-168"/>
    <n v="-174"/>
    <n v="-178"/>
  </r>
  <r>
    <s v="2026"/>
    <x v="0"/>
    <x v="1"/>
    <x v="1"/>
    <x v="7"/>
    <x v="7"/>
    <x v="32"/>
    <x v="62"/>
    <x v="554"/>
    <x v="3"/>
    <x v="2"/>
    <s v="009"/>
    <s v="00"/>
    <s v="800546"/>
    <s v="FHI Trust Fund, Transfers from General Fund (criminal Fines)"/>
    <s v="MAND "/>
    <s v=""/>
    <s v="200403"/>
    <s v="01"/>
    <s v="INTER"/>
    <s v="R"/>
    <n v="-2"/>
    <n v="-18"/>
    <n v="-22"/>
  </r>
  <r>
    <s v="2026"/>
    <x v="0"/>
    <x v="1"/>
    <x v="1"/>
    <x v="7"/>
    <x v="7"/>
    <x v="32"/>
    <x v="62"/>
    <x v="555"/>
    <x v="3"/>
    <x v="2"/>
    <s v="009"/>
    <s v="00"/>
    <s v="800547"/>
    <s v="FHI Trust Fund, Transfers from General Fund (civil Monetary Penalties)"/>
    <s v="MAND "/>
    <s v=""/>
    <s v="200403"/>
    <s v="01"/>
    <s v="INTER"/>
    <s v="R"/>
    <n v="-44"/>
    <n v="-39"/>
    <n v="-42"/>
  </r>
  <r>
    <s v="2026"/>
    <x v="0"/>
    <x v="1"/>
    <x v="1"/>
    <x v="7"/>
    <x v="7"/>
    <x v="32"/>
    <x v="62"/>
    <x v="556"/>
    <x v="3"/>
    <x v="2"/>
    <s v="009"/>
    <s v="00"/>
    <s v="800548"/>
    <s v="FHI Trust Fund, Transfers from General Fund (asset Forfeitures)"/>
    <s v="MAND "/>
    <s v=""/>
    <s v="200403"/>
    <s v="01"/>
    <s v="INTER"/>
    <s v="R"/>
    <n v="-193"/>
    <n v="-35"/>
    <n v="-36"/>
  </r>
  <r>
    <s v="2026"/>
    <x v="0"/>
    <x v="1"/>
    <x v="1"/>
    <x v="7"/>
    <x v="7"/>
    <x v="32"/>
    <x v="62"/>
    <x v="557"/>
    <x v="3"/>
    <x v="2"/>
    <s v="009"/>
    <s v="00"/>
    <s v="800560"/>
    <s v="FHI Trust Fund, Payments from the General Fund (uninsured and Program Management)"/>
    <s v="MAND "/>
    <s v=""/>
    <s v="200403"/>
    <s v="01"/>
    <s v="INTER"/>
    <s v="R"/>
    <n v="-988"/>
    <n v="-1415"/>
    <n v="-1419"/>
  </r>
  <r>
    <s v="2026"/>
    <x v="0"/>
    <x v="1"/>
    <x v="1"/>
    <x v="7"/>
    <x v="7"/>
    <x v="16"/>
    <x v="222"/>
    <x v="558"/>
    <x v="62"/>
    <x v="3"/>
    <s v="009"/>
    <s v="00"/>
    <s v="388500"/>
    <s v="Undistributed Intragovernmental Payments and Receivables from Cancelled Accounts"/>
    <s v="MAND "/>
    <s v=""/>
    <s v="200403"/>
    <s v="01"/>
    <s v="INTRA"/>
    <s v="R"/>
    <n v="23"/>
    <n v="0"/>
    <n v="0"/>
  </r>
  <r>
    <s v="2026"/>
    <x v="0"/>
    <x v="1"/>
    <x v="1"/>
    <x v="7"/>
    <x v="7"/>
    <x v="16"/>
    <x v="222"/>
    <x v="559"/>
    <x v="63"/>
    <x v="3"/>
    <s v="009"/>
    <s v="00"/>
    <s v="555120"/>
    <s v="Interest, Child Enrollment Contingency Fund"/>
    <s v="MAND"/>
    <s v=""/>
    <s v="200403"/>
    <s v="01"/>
    <s v="INTRA"/>
    <s v="R"/>
    <n v="-1029"/>
    <n v="-179"/>
    <n v="-161"/>
  </r>
  <r>
    <s v="2026"/>
    <x v="0"/>
    <x v="1"/>
    <x v="1"/>
    <x v="7"/>
    <x v="7"/>
    <x v="16"/>
    <x v="222"/>
    <x v="560"/>
    <x v="22"/>
    <x v="3"/>
    <s v="009"/>
    <s v="00"/>
    <s v="562810"/>
    <s v="General Fund Payment, NIH Innovation, CURES Act"/>
    <s v="MAND "/>
    <s v=""/>
    <s v="200403"/>
    <s v="01"/>
    <s v="INTRA"/>
    <s v="R"/>
    <n v="-407"/>
    <n v="-127"/>
    <n v="-226"/>
  </r>
  <r>
    <s v="2026"/>
    <x v="0"/>
    <x v="1"/>
    <x v="1"/>
    <x v="7"/>
    <x v="7"/>
    <x v="16"/>
    <x v="222"/>
    <x v="561"/>
    <x v="6"/>
    <x v="3"/>
    <s v="009"/>
    <s v="00"/>
    <s v="562910"/>
    <s v="General Fund Payment, FDA Innovation, CURES Act"/>
    <s v="MAND "/>
    <s v=""/>
    <s v="200403"/>
    <s v="01"/>
    <s v="INTRA"/>
    <s v="R"/>
    <n v="-50"/>
    <n v="-55"/>
    <n v="0"/>
  </r>
  <r>
    <s v="2026"/>
    <x v="0"/>
    <x v="1"/>
    <x v="1"/>
    <x v="7"/>
    <x v="7"/>
    <x v="16"/>
    <x v="222"/>
    <x v="562"/>
    <x v="22"/>
    <x v="3"/>
    <s v="009"/>
    <s v="00"/>
    <s v="573610"/>
    <s v="Transfers from Presidential Election Campaign Fund"/>
    <s v="MAND "/>
    <s v=""/>
    <s v="200403"/>
    <s v="01"/>
    <s v="INTRA"/>
    <s v="R"/>
    <n v="-2"/>
    <n v="0"/>
    <n v="0"/>
  </r>
  <r>
    <s v="2026"/>
    <x v="0"/>
    <x v="1"/>
    <x v="1"/>
    <x v="8"/>
    <x v="8"/>
    <x v="39"/>
    <x v="223"/>
    <x v="563"/>
    <x v="62"/>
    <x v="3"/>
    <s v="024"/>
    <s v="00"/>
    <s v="388500"/>
    <s v="Undistributed Intragovernmental Payments and Receivables from Cancelled Accounts"/>
    <s v="MAND "/>
    <s v=""/>
    <s v="200403"/>
    <s v="01"/>
    <s v="INTRA"/>
    <s v="R"/>
    <n v="-378"/>
    <n v="0"/>
    <n v="0"/>
  </r>
  <r>
    <s v="2026"/>
    <x v="0"/>
    <x v="1"/>
    <x v="1"/>
    <x v="8"/>
    <x v="8"/>
    <x v="39"/>
    <x v="223"/>
    <x v="564"/>
    <x v="63"/>
    <x v="3"/>
    <s v="024"/>
    <s v="00"/>
    <s v="570120"/>
    <s v="Earnings on Investments, National Flood Insurance Reserve Fund"/>
    <s v="MAND"/>
    <s v=""/>
    <s v="200403"/>
    <s v="01"/>
    <s v="INTRA"/>
    <s v="R"/>
    <n v="-104"/>
    <n v="289"/>
    <n v="-22"/>
  </r>
  <r>
    <s v="2026"/>
    <x v="0"/>
    <x v="1"/>
    <x v="1"/>
    <x v="8"/>
    <x v="8"/>
    <x v="39"/>
    <x v="223"/>
    <x v="565"/>
    <x v="24"/>
    <x v="2"/>
    <s v="024"/>
    <s v="00"/>
    <s v="887010"/>
    <s v="Payments to Donor Ports Via USACE Operations and Maintance Acct, Harbor Maintenance Fee Collection"/>
    <s v="MAND "/>
    <s v=""/>
    <s v="200403"/>
    <s v="01"/>
    <s v="INTER"/>
    <s v="R"/>
    <n v="0"/>
    <n v="-4"/>
    <n v="-4"/>
  </r>
  <r>
    <s v="2026"/>
    <x v="0"/>
    <x v="1"/>
    <x v="1"/>
    <x v="9"/>
    <x v="9"/>
    <x v="36"/>
    <x v="224"/>
    <x v="566"/>
    <x v="62"/>
    <x v="3"/>
    <s v="025"/>
    <s v="00"/>
    <s v="388510"/>
    <s v="Undistributed Intragovernmental Payments"/>
    <s v="MAND "/>
    <s v=""/>
    <s v="200403"/>
    <s v="01"/>
    <s v="INTRA"/>
    <s v="R"/>
    <n v="-4"/>
    <n v="-5"/>
    <n v="-5"/>
  </r>
  <r>
    <s v="2026"/>
    <x v="0"/>
    <x v="1"/>
    <x v="1"/>
    <x v="10"/>
    <x v="10"/>
    <x v="39"/>
    <x v="225"/>
    <x v="567"/>
    <x v="62"/>
    <x v="3"/>
    <s v="010"/>
    <s v="00"/>
    <s v="388500"/>
    <s v="Undistributed Intragovernmental Payments and Receivables from Cancelled Accounts"/>
    <s v="MAND "/>
    <s v=""/>
    <s v="200403"/>
    <s v="01"/>
    <s v="INTRA"/>
    <s v="R"/>
    <n v="26"/>
    <n v="-1"/>
    <n v="-1"/>
  </r>
  <r>
    <s v="2026"/>
    <x v="0"/>
    <x v="1"/>
    <x v="1"/>
    <x v="10"/>
    <x v="10"/>
    <x v="39"/>
    <x v="225"/>
    <x v="568"/>
    <x v="63"/>
    <x v="3"/>
    <s v="010"/>
    <s v="00"/>
    <s v="501590"/>
    <s v="Earnings on Investments, Abandoned Mine Reclamation Fund"/>
    <s v="MAND"/>
    <s v=""/>
    <s v="200403"/>
    <s v="01"/>
    <s v="INTRA"/>
    <s v="R"/>
    <n v="-796"/>
    <n v="-543"/>
    <n v="-492"/>
  </r>
  <r>
    <s v="2026"/>
    <x v="0"/>
    <x v="1"/>
    <x v="1"/>
    <x v="10"/>
    <x v="10"/>
    <x v="39"/>
    <x v="225"/>
    <x v="569"/>
    <x v="63"/>
    <x v="3"/>
    <s v="010"/>
    <s v="00"/>
    <s v="502920"/>
    <s v="Earnings on Investments, Federal Aid to Wildlife Restoration Fund"/>
    <s v="MAND"/>
    <s v=""/>
    <s v="200403"/>
    <s v="01"/>
    <s v="INTRA"/>
    <s v="R"/>
    <n v="-107"/>
    <n v="-111"/>
    <n v="-115"/>
  </r>
  <r>
    <s v="2026"/>
    <x v="0"/>
    <x v="1"/>
    <x v="1"/>
    <x v="10"/>
    <x v="10"/>
    <x v="39"/>
    <x v="225"/>
    <x v="570"/>
    <x v="8"/>
    <x v="3"/>
    <s v="010"/>
    <s v="00"/>
    <s v="514300"/>
    <s v="Payment from the General Fund, Cooperative Endangered Species Conservation Fund"/>
    <s v="MAND "/>
    <s v=""/>
    <s v="200403"/>
    <s v="01"/>
    <s v="INTRA"/>
    <s v="R"/>
    <n v="-86"/>
    <n v="-90"/>
    <n v="-96"/>
  </r>
  <r>
    <s v="2026"/>
    <x v="0"/>
    <x v="1"/>
    <x v="1"/>
    <x v="10"/>
    <x v="10"/>
    <x v="39"/>
    <x v="225"/>
    <x v="571"/>
    <x v="63"/>
    <x v="3"/>
    <s v="010"/>
    <s v="00"/>
    <s v="517420"/>
    <s v="Interest on Principal, Utah Mitigation and Conservation Fund"/>
    <s v="MAND"/>
    <s v=""/>
    <s v="200403"/>
    <s v="01"/>
    <s v="INTRA"/>
    <s v="R"/>
    <n v="-5"/>
    <n v="-5"/>
    <n v="-4"/>
  </r>
  <r>
    <s v="2026"/>
    <x v="0"/>
    <x v="1"/>
    <x v="1"/>
    <x v="10"/>
    <x v="10"/>
    <x v="39"/>
    <x v="225"/>
    <x v="572"/>
    <x v="63"/>
    <x v="3"/>
    <s v="010"/>
    <s v="00"/>
    <s v="519820"/>
    <s v="Natural Resources Damages from Legal Actions, EOI"/>
    <s v="MAND"/>
    <s v=""/>
    <s v="200403"/>
    <s v="01"/>
    <s v="INTRA"/>
    <s v="R"/>
    <n v="-115"/>
    <n v="-90"/>
    <n v="-84"/>
  </r>
  <r>
    <s v="2026"/>
    <x v="0"/>
    <x v="1"/>
    <x v="1"/>
    <x v="10"/>
    <x v="10"/>
    <x v="39"/>
    <x v="225"/>
    <x v="573"/>
    <x v="63"/>
    <x v="3"/>
    <s v="010"/>
    <s v="00"/>
    <s v="523220"/>
    <s v="Earnings on Investments, Southern Nevada Public Land Management"/>
    <s v="MAND"/>
    <s v=""/>
    <s v="200403"/>
    <s v="01"/>
    <s v="INTRA"/>
    <s v="R"/>
    <n v="-87"/>
    <n v="-81"/>
    <n v="-56"/>
  </r>
  <r>
    <s v="2026"/>
    <x v="0"/>
    <x v="1"/>
    <x v="1"/>
    <x v="10"/>
    <x v="10"/>
    <x v="39"/>
    <x v="225"/>
    <x v="574"/>
    <x v="63"/>
    <x v="3"/>
    <s v="010"/>
    <s v="00"/>
    <s v="524020"/>
    <s v="Earnings on Investments, Operation and Maintenance, Indian Irrigation Systems"/>
    <s v="MAND"/>
    <s v=""/>
    <s v="200403"/>
    <s v="01"/>
    <s v="INTRA"/>
    <s v="R"/>
    <n v="-3"/>
    <n v="-1"/>
    <n v="-1"/>
  </r>
  <r>
    <s v="2026"/>
    <x v="0"/>
    <x v="1"/>
    <x v="1"/>
    <x v="10"/>
    <x v="10"/>
    <x v="39"/>
    <x v="225"/>
    <x v="575"/>
    <x v="63"/>
    <x v="3"/>
    <s v="010"/>
    <s v="00"/>
    <s v="526520"/>
    <s v="Earnings on Investment, Tribal Special Fund"/>
    <s v="MAND"/>
    <s v=""/>
    <s v="200403"/>
    <s v="01"/>
    <s v="INTRA"/>
    <s v="R"/>
    <n v="-1"/>
    <n v="-1"/>
    <n v="-1"/>
  </r>
  <r>
    <s v="2026"/>
    <x v="0"/>
    <x v="1"/>
    <x v="1"/>
    <x v="10"/>
    <x v="10"/>
    <x v="39"/>
    <x v="225"/>
    <x v="576"/>
    <x v="63"/>
    <x v="3"/>
    <s v="010"/>
    <s v="00"/>
    <s v="542520"/>
    <s v="Interest Earned, Environmental Improvement and Restoration Fund"/>
    <s v="MAND"/>
    <s v=""/>
    <s v="200403"/>
    <s v="01"/>
    <s v="INTRA"/>
    <s v="R"/>
    <n v="-45"/>
    <n v="-69"/>
    <n v="-61"/>
  </r>
  <r>
    <s v="2026"/>
    <x v="0"/>
    <x v="1"/>
    <x v="1"/>
    <x v="10"/>
    <x v="10"/>
    <x v="39"/>
    <x v="225"/>
    <x v="577"/>
    <x v="63"/>
    <x v="3"/>
    <s v="010"/>
    <s v="00"/>
    <s v="546920"/>
    <s v="Interest, Lincoln County Land Act Land Sales"/>
    <s v="MAND"/>
    <s v=""/>
    <s v="200403"/>
    <s v="01"/>
    <s v="INTRA"/>
    <s v="R"/>
    <n v="-1"/>
    <n v="-1"/>
    <n v="-2"/>
  </r>
  <r>
    <s v="2026"/>
    <x v="0"/>
    <x v="1"/>
    <x v="1"/>
    <x v="10"/>
    <x v="10"/>
    <x v="39"/>
    <x v="225"/>
    <x v="578"/>
    <x v="63"/>
    <x v="3"/>
    <s v="010"/>
    <s v="00"/>
    <s v="559320"/>
    <s v="Earnings on Investments, Reclamation Water Settlement Fund"/>
    <s v="MAND"/>
    <s v=""/>
    <s v="200403"/>
    <s v="01"/>
    <s v="INTRA"/>
    <s v="R"/>
    <n v="-28"/>
    <n v="-28"/>
    <n v="-28"/>
  </r>
  <r>
    <s v="2026"/>
    <x v="0"/>
    <x v="1"/>
    <x v="1"/>
    <x v="10"/>
    <x v="10"/>
    <x v="39"/>
    <x v="225"/>
    <x v="579"/>
    <x v="63"/>
    <x v="3"/>
    <s v="010"/>
    <s v="00"/>
    <s v="563820"/>
    <s v="Earnings on Investments, Low-Hazard Indian Dam Safety Deferred Maintenance Fund"/>
    <s v="MAND"/>
    <s v=""/>
    <s v="200403"/>
    <s v="01"/>
    <s v="INTRA"/>
    <s v="R"/>
    <n v="-4"/>
    <n v="-1"/>
    <n v="-1"/>
  </r>
  <r>
    <s v="2026"/>
    <x v="0"/>
    <x v="1"/>
    <x v="1"/>
    <x v="10"/>
    <x v="10"/>
    <x v="39"/>
    <x v="225"/>
    <x v="580"/>
    <x v="63"/>
    <x v="3"/>
    <s v="010"/>
    <s v="00"/>
    <s v="563920"/>
    <s v="Earnings on Investments, Indian Irrigation Fund"/>
    <s v="MAND"/>
    <s v=""/>
    <s v="200403"/>
    <s v="01"/>
    <s v="INTRA"/>
    <s v="R"/>
    <n v="-10"/>
    <n v="-2"/>
    <n v="-2"/>
  </r>
  <r>
    <s v="2026"/>
    <x v="0"/>
    <x v="1"/>
    <x v="1"/>
    <x v="10"/>
    <x v="10"/>
    <x v="39"/>
    <x v="225"/>
    <x v="581"/>
    <x v="63"/>
    <x v="3"/>
    <s v="010"/>
    <s v="00"/>
    <s v="564820"/>
    <s v="Earnings on Investments, Indian Irrigation Projects"/>
    <s v="MAND"/>
    <s v=""/>
    <s v="200403"/>
    <s v="01"/>
    <s v="INTRA"/>
    <s v="R"/>
    <n v="-2"/>
    <n v="-2"/>
    <n v="-1"/>
  </r>
  <r>
    <s v="2026"/>
    <x v="0"/>
    <x v="1"/>
    <x v="1"/>
    <x v="10"/>
    <x v="10"/>
    <x v="39"/>
    <x v="225"/>
    <x v="582"/>
    <x v="63"/>
    <x v="3"/>
    <s v="010"/>
    <s v="00"/>
    <s v="566820"/>
    <s v="Interest Earned on Investments, Blackfeet Water Settlement Implementation Fund"/>
    <s v="MAND"/>
    <s v=""/>
    <s v="200403"/>
    <s v="01"/>
    <s v="INTRA"/>
    <s v="R"/>
    <n v="-12"/>
    <n v="-12"/>
    <n v="-12"/>
  </r>
  <r>
    <s v="2026"/>
    <x v="0"/>
    <x v="1"/>
    <x v="1"/>
    <x v="10"/>
    <x v="10"/>
    <x v="39"/>
    <x v="225"/>
    <x v="583"/>
    <x v="63"/>
    <x v="3"/>
    <s v="010"/>
    <s v="00"/>
    <s v="571520"/>
    <s v="Earnings on Investments, National Parks and Public Land Legacy Restoration Fund"/>
    <s v="MAND"/>
    <s v=""/>
    <s v="200403"/>
    <s v="01"/>
    <s v="INTRA"/>
    <s v="R"/>
    <n v="-268"/>
    <n v="-287"/>
    <n v="-239"/>
  </r>
  <r>
    <s v="2026"/>
    <x v="0"/>
    <x v="1"/>
    <x v="1"/>
    <x v="11"/>
    <x v="11"/>
    <x v="29"/>
    <x v="226"/>
    <x v="584"/>
    <x v="45"/>
    <x v="2"/>
    <s v="011"/>
    <s v="00"/>
    <s v="811610"/>
    <s v="Payment from the General Fund, Radiation Exposure Compensation Trust Fund"/>
    <s v="MAND "/>
    <s v=""/>
    <s v="200403"/>
    <s v="01"/>
    <s v="INTER"/>
    <s v="R"/>
    <n v="-80"/>
    <n v="0"/>
    <n v="0"/>
  </r>
  <r>
    <s v="2026"/>
    <x v="0"/>
    <x v="1"/>
    <x v="1"/>
    <x v="11"/>
    <x v="11"/>
    <x v="36"/>
    <x v="227"/>
    <x v="585"/>
    <x v="62"/>
    <x v="3"/>
    <s v="011"/>
    <s v="00"/>
    <s v="388500"/>
    <s v="Undistributed Intragovernmental Payments and Receivables from Cancelled Accounts"/>
    <s v="MAND "/>
    <s v=""/>
    <s v="200403"/>
    <s v="01"/>
    <s v="INTRA"/>
    <s v="R"/>
    <n v="-153"/>
    <n v="-104"/>
    <n v="-104"/>
  </r>
  <r>
    <s v="2026"/>
    <x v="0"/>
    <x v="1"/>
    <x v="1"/>
    <x v="11"/>
    <x v="11"/>
    <x v="36"/>
    <x v="227"/>
    <x v="586"/>
    <x v="63"/>
    <x v="3"/>
    <s v="011"/>
    <s v="00"/>
    <s v="504220"/>
    <s v="Interest and Profit on Investment, Department of Justice Assets Forfeiture Fund"/>
    <s v="MAND"/>
    <s v=""/>
    <s v="200403"/>
    <s v="01"/>
    <s v="INTRA"/>
    <s v="R"/>
    <n v="-461"/>
    <n v="-378"/>
    <n v="-337"/>
  </r>
  <r>
    <s v="2026"/>
    <x v="0"/>
    <x v="1"/>
    <x v="1"/>
    <x v="11"/>
    <x v="11"/>
    <x v="36"/>
    <x v="227"/>
    <x v="587"/>
    <x v="63"/>
    <x v="3"/>
    <s v="011"/>
    <s v="00"/>
    <s v="507320"/>
    <s v="Earnings on Investments, U.S. Trustees System"/>
    <s v="MAND"/>
    <s v=""/>
    <s v="200403"/>
    <s v="01"/>
    <s v="INTRA"/>
    <s v="R"/>
    <n v="-9"/>
    <n v="-5"/>
    <n v="-5"/>
  </r>
  <r>
    <s v="2026"/>
    <x v="0"/>
    <x v="1"/>
    <x v="1"/>
    <x v="11"/>
    <x v="11"/>
    <x v="36"/>
    <x v="227"/>
    <x v="588"/>
    <x v="63"/>
    <x v="3"/>
    <s v="011"/>
    <s v="00"/>
    <s v="560820"/>
    <s v="Earnings on Investments, United States Victims of State Sponsored Terrorism Fund"/>
    <s v="MAND"/>
    <s v=""/>
    <s v="200403"/>
    <s v="01"/>
    <s v="INTRA"/>
    <s v="R"/>
    <n v="-200"/>
    <n v="-165"/>
    <n v="-85"/>
  </r>
  <r>
    <s v="2026"/>
    <x v="0"/>
    <x v="1"/>
    <x v="1"/>
    <x v="12"/>
    <x v="12"/>
    <x v="7"/>
    <x v="107"/>
    <x v="589"/>
    <x v="37"/>
    <x v="2"/>
    <s v="012"/>
    <s v="00"/>
    <s v="804213"/>
    <s v="Payments from the General Fund for Extended Unemployment Benefit, Unemployment Trust Fund"/>
    <s v="MAND "/>
    <s v=""/>
    <s v="200403"/>
    <s v="01"/>
    <s v="INTER"/>
    <s v="R"/>
    <n v="-23"/>
    <n v="-198"/>
    <n v="0"/>
  </r>
  <r>
    <s v="2026"/>
    <x v="0"/>
    <x v="1"/>
    <x v="1"/>
    <x v="12"/>
    <x v="12"/>
    <x v="36"/>
    <x v="228"/>
    <x v="590"/>
    <x v="62"/>
    <x v="3"/>
    <s v="012"/>
    <s v="00"/>
    <s v="388500"/>
    <s v="Undistributed Intragovernmental Payments and Receivables from Cancelled Accounts"/>
    <s v="MAND "/>
    <s v=""/>
    <s v="200403"/>
    <s v="01"/>
    <s v="INTRA"/>
    <s v="R"/>
    <n v="-2"/>
    <n v="0"/>
    <n v="0"/>
  </r>
  <r>
    <s v="2026"/>
    <x v="0"/>
    <x v="1"/>
    <x v="1"/>
    <x v="12"/>
    <x v="12"/>
    <x v="36"/>
    <x v="228"/>
    <x v="591"/>
    <x v="63"/>
    <x v="3"/>
    <s v="012"/>
    <s v="00"/>
    <s v="515520"/>
    <s v="Interest on Investments, Panama Canal Commission"/>
    <s v="MAND"/>
    <s v=""/>
    <s v="200403"/>
    <s v="01"/>
    <s v="INTRA"/>
    <s v="R"/>
    <n v="-1"/>
    <n v="-1"/>
    <n v="-1"/>
  </r>
  <r>
    <s v="2026"/>
    <x v="0"/>
    <x v="1"/>
    <x v="1"/>
    <x v="12"/>
    <x v="12"/>
    <x v="36"/>
    <x v="228"/>
    <x v="592"/>
    <x v="37"/>
    <x v="2"/>
    <s v="012"/>
    <s v="00"/>
    <s v="804210"/>
    <s v="Deposits by Federal Agencies to the Federal Employees Compensation Account, Unemployment Trust Fund"/>
    <s v="MAND "/>
    <s v=""/>
    <s v="200403"/>
    <s v="01"/>
    <s v="INTER"/>
    <s v="R"/>
    <n v="-257"/>
    <n v="-266"/>
    <n v="-268"/>
  </r>
  <r>
    <s v="2026"/>
    <x v="0"/>
    <x v="1"/>
    <x v="1"/>
    <x v="13"/>
    <x v="13"/>
    <x v="27"/>
    <x v="111"/>
    <x v="593"/>
    <x v="41"/>
    <x v="2"/>
    <s v="014"/>
    <s v="00"/>
    <s v="818680"/>
    <s v="Federal Contributions, Foreign Service Retirement and Disability Fund"/>
    <s v="MAND "/>
    <s v=""/>
    <s v="200403"/>
    <s v="01"/>
    <s v="INTER"/>
    <s v="R"/>
    <n v="-609"/>
    <n v="-515"/>
    <n v="-520"/>
  </r>
  <r>
    <s v="2026"/>
    <x v="0"/>
    <x v="1"/>
    <x v="1"/>
    <x v="13"/>
    <x v="13"/>
    <x v="36"/>
    <x v="229"/>
    <x v="594"/>
    <x v="62"/>
    <x v="3"/>
    <s v="014"/>
    <s v="00"/>
    <s v="388500"/>
    <s v="Undistributed Intragovernmental Payments and Receivables from Cancelled Accounts"/>
    <s v="MAND "/>
    <s v=""/>
    <s v="200403"/>
    <s v="01"/>
    <s v="INTRA"/>
    <s v="R"/>
    <n v="-14"/>
    <n v="-100"/>
    <n v="-100"/>
  </r>
  <r>
    <s v="2026"/>
    <x v="0"/>
    <x v="1"/>
    <x v="1"/>
    <x v="13"/>
    <x v="13"/>
    <x v="36"/>
    <x v="229"/>
    <x v="595"/>
    <x v="63"/>
    <x v="3"/>
    <s v="014"/>
    <s v="00"/>
    <s v="515120"/>
    <s v="Earnings on Investments, International Center, Washington, D.C."/>
    <s v="MAND"/>
    <s v=""/>
    <s v="200403"/>
    <s v="01"/>
    <s v="INTRA"/>
    <s v="R"/>
    <n v="-1"/>
    <n v="-1"/>
    <n v="-1"/>
  </r>
  <r>
    <s v="2026"/>
    <x v="0"/>
    <x v="1"/>
    <x v="1"/>
    <x v="13"/>
    <x v="13"/>
    <x v="36"/>
    <x v="229"/>
    <x v="596"/>
    <x v="41"/>
    <x v="3"/>
    <s v="014"/>
    <s v="00"/>
    <s v="517710"/>
    <s v="Proprietary Receipts, International Litigation Fund"/>
    <s v="MAND "/>
    <s v=""/>
    <s v="200403"/>
    <s v="01"/>
    <s v="INTRA"/>
    <s v="R"/>
    <n v="0"/>
    <n v="-1"/>
    <n v="-1"/>
  </r>
  <r>
    <s v="2026"/>
    <x v="0"/>
    <x v="1"/>
    <x v="1"/>
    <x v="13"/>
    <x v="13"/>
    <x v="36"/>
    <x v="229"/>
    <x v="597"/>
    <x v="41"/>
    <x v="3"/>
    <s v="014"/>
    <s v="00"/>
    <s v="517720"/>
    <s v="Federal Payments, International Litigation Fund"/>
    <s v="MAND "/>
    <s v=""/>
    <s v="200403"/>
    <s v="01"/>
    <s v="INTRA"/>
    <s v="R"/>
    <n v="-3"/>
    <n v="-3"/>
    <n v="-3"/>
  </r>
  <r>
    <s v="2026"/>
    <x v="0"/>
    <x v="1"/>
    <x v="1"/>
    <x v="13"/>
    <x v="13"/>
    <x v="36"/>
    <x v="229"/>
    <x v="598"/>
    <x v="60"/>
    <x v="3"/>
    <s v="014"/>
    <s v="00"/>
    <s v="549710"/>
    <s v="Employing Agency Contributions, Foreign Service National Defined Contributions Retirement Fund"/>
    <s v="MAND "/>
    <s v=""/>
    <s v="200403"/>
    <s v="01"/>
    <s v="INTRA"/>
    <s v="R"/>
    <n v="-47"/>
    <n v="-47"/>
    <n v="-47"/>
  </r>
  <r>
    <s v="2026"/>
    <x v="0"/>
    <x v="1"/>
    <x v="1"/>
    <x v="13"/>
    <x v="13"/>
    <x v="36"/>
    <x v="229"/>
    <x v="599"/>
    <x v="63"/>
    <x v="3"/>
    <s v="014"/>
    <s v="00"/>
    <s v="549720"/>
    <s v="Interest on Investments, Foreign Service National Defined Contributions Retirement Fund"/>
    <s v="MAND"/>
    <s v=""/>
    <s v="200403"/>
    <s v="01"/>
    <s v="INTRA"/>
    <s v="R"/>
    <n v="-6"/>
    <n v="-6"/>
    <n v="-6"/>
  </r>
  <r>
    <s v="2026"/>
    <x v="0"/>
    <x v="1"/>
    <x v="1"/>
    <x v="13"/>
    <x v="13"/>
    <x v="36"/>
    <x v="229"/>
    <x v="600"/>
    <x v="60"/>
    <x v="3"/>
    <s v="014"/>
    <s v="00"/>
    <s v="549750"/>
    <s v="Employee Contributions, Foreign Service National Defined Contributions Retirement Fund, State"/>
    <s v="MAND "/>
    <s v=""/>
    <s v="200403"/>
    <s v="01"/>
    <s v="INTRA"/>
    <s v="R"/>
    <n v="-9"/>
    <n v="-9"/>
    <n v="-9"/>
  </r>
  <r>
    <s v="2026"/>
    <x v="0"/>
    <x v="1"/>
    <x v="1"/>
    <x v="13"/>
    <x v="13"/>
    <x v="36"/>
    <x v="229"/>
    <x v="601"/>
    <x v="60"/>
    <x v="3"/>
    <s v="014"/>
    <s v="00"/>
    <s v="818650"/>
    <s v="Receipts from Civil Service Retirement and Disability Fund, Foreign Service Retirement and Disability Fund"/>
    <s v="MAND "/>
    <s v=""/>
    <s v="200403"/>
    <s v="01"/>
    <s v="INTRA"/>
    <s v="R"/>
    <n v="-3"/>
    <n v="-1"/>
    <n v="-1"/>
  </r>
  <r>
    <s v="2026"/>
    <x v="0"/>
    <x v="1"/>
    <x v="1"/>
    <x v="13"/>
    <x v="13"/>
    <x v="36"/>
    <x v="229"/>
    <x v="602"/>
    <x v="60"/>
    <x v="2"/>
    <s v="014"/>
    <s v="00"/>
    <s v="834010"/>
    <s v="Foreign Service National Separation Liability Trust Fund"/>
    <s v="MAND "/>
    <s v=""/>
    <s v="200403"/>
    <s v="01"/>
    <s v="INTER"/>
    <s v="R"/>
    <n v="-31"/>
    <n v="-36"/>
    <n v="-37"/>
  </r>
  <r>
    <s v="2026"/>
    <x v="0"/>
    <x v="1"/>
    <x v="1"/>
    <x v="14"/>
    <x v="14"/>
    <x v="7"/>
    <x v="230"/>
    <x v="603"/>
    <x v="62"/>
    <x v="3"/>
    <s v="021"/>
    <s v="00"/>
    <s v="388500"/>
    <s v="Undistributed Intragovernmental Payments and Receivables from Cancelled Accounts"/>
    <s v="MAND "/>
    <s v=""/>
    <s v="200403"/>
    <s v="01"/>
    <s v="INTRA"/>
    <s v="R"/>
    <n v="-2"/>
    <n v="0"/>
    <n v="0"/>
  </r>
  <r>
    <s v="2026"/>
    <x v="0"/>
    <x v="1"/>
    <x v="1"/>
    <x v="14"/>
    <x v="14"/>
    <x v="8"/>
    <x v="8"/>
    <x v="604"/>
    <x v="44"/>
    <x v="2"/>
    <s v="021"/>
    <s v="00"/>
    <s v="863410"/>
    <s v="Payment From The General Fund, National Surface Transportation and Innovative Finance Bureau Highway Trust Fund Account, Upward Reestimates"/>
    <s v="MAND "/>
    <s v=""/>
    <s v="200403"/>
    <s v="01"/>
    <s v="INTER"/>
    <s v="R"/>
    <n v="-1328"/>
    <n v="-388"/>
    <n v="0"/>
  </r>
  <r>
    <s v="2026"/>
    <x v="0"/>
    <x v="1"/>
    <x v="1"/>
    <x v="15"/>
    <x v="15"/>
    <x v="39"/>
    <x v="231"/>
    <x v="605"/>
    <x v="63"/>
    <x v="3"/>
    <s v="015"/>
    <s v="00"/>
    <s v="133800"/>
    <s v="Interest on Loans to the Presidio"/>
    <s v="MAND"/>
    <s v=""/>
    <s v="200403"/>
    <s v="01"/>
    <s v="INTRA"/>
    <s v="R"/>
    <n v="-8"/>
    <n v="-10"/>
    <n v="-10"/>
  </r>
  <r>
    <s v="2026"/>
    <x v="0"/>
    <x v="1"/>
    <x v="1"/>
    <x v="15"/>
    <x v="15"/>
    <x v="39"/>
    <x v="231"/>
    <x v="606"/>
    <x v="63"/>
    <x v="3"/>
    <s v="015"/>
    <s v="00"/>
    <s v="135100"/>
    <s v="Interest on Loans to BPA"/>
    <s v="MAND"/>
    <s v=""/>
    <s v="200403"/>
    <s v="01"/>
    <s v="INTRA"/>
    <s v="R"/>
    <n v="-196"/>
    <n v="-189"/>
    <n v="-197"/>
  </r>
  <r>
    <s v="2026"/>
    <x v="0"/>
    <x v="1"/>
    <x v="1"/>
    <x v="15"/>
    <x v="15"/>
    <x v="39"/>
    <x v="231"/>
    <x v="607"/>
    <x v="63"/>
    <x v="3"/>
    <s v="015"/>
    <s v="00"/>
    <s v="136000"/>
    <s v="Interest on Loans to Western Area Power Administration"/>
    <s v="MAND"/>
    <s v=""/>
    <s v="200403"/>
    <s v="01"/>
    <s v="INTRA"/>
    <s v="R"/>
    <n v="-2"/>
    <n v="-2"/>
    <n v="-2"/>
  </r>
  <r>
    <s v="2026"/>
    <x v="0"/>
    <x v="1"/>
    <x v="1"/>
    <x v="15"/>
    <x v="15"/>
    <x v="39"/>
    <x v="231"/>
    <x v="608"/>
    <x v="63"/>
    <x v="3"/>
    <s v="015"/>
    <s v="00"/>
    <s v="140100"/>
    <s v="Interest on Loans to Commodity Credit Corporation"/>
    <s v="MAND"/>
    <s v=""/>
    <s v="200403"/>
    <s v="01"/>
    <s v="INTRA"/>
    <s v="R"/>
    <n v="-573"/>
    <n v="-635"/>
    <n v="-418"/>
  </r>
  <r>
    <s v="2026"/>
    <x v="0"/>
    <x v="1"/>
    <x v="1"/>
    <x v="15"/>
    <x v="15"/>
    <x v="39"/>
    <x v="231"/>
    <x v="609"/>
    <x v="63"/>
    <x v="3"/>
    <s v="015"/>
    <s v="00"/>
    <s v="141500"/>
    <s v="Interest on Loans to Federal Deposit Insurance Corporation"/>
    <s v="MAND"/>
    <s v=""/>
    <s v="200403"/>
    <s v="01"/>
    <s v="INTRA"/>
    <s v="R"/>
    <n v="0"/>
    <n v="-46"/>
    <n v="-178"/>
  </r>
  <r>
    <s v="2026"/>
    <x v="0"/>
    <x v="1"/>
    <x v="1"/>
    <x v="15"/>
    <x v="15"/>
    <x v="39"/>
    <x v="231"/>
    <x v="610"/>
    <x v="63"/>
    <x v="3"/>
    <s v="015"/>
    <s v="00"/>
    <s v="141800"/>
    <s v="Interest on Loans to Federal Financing Bank"/>
    <s v="MAND"/>
    <s v=""/>
    <s v="200403"/>
    <s v="01"/>
    <s v="INTRA"/>
    <s v="R"/>
    <n v="-3920"/>
    <n v="-6404"/>
    <n v="-7315"/>
  </r>
  <r>
    <s v="2026"/>
    <x v="0"/>
    <x v="1"/>
    <x v="1"/>
    <x v="15"/>
    <x v="15"/>
    <x v="39"/>
    <x v="231"/>
    <x v="611"/>
    <x v="63"/>
    <x v="3"/>
    <s v="015"/>
    <s v="00"/>
    <s v="143300"/>
    <s v="Interest on Loans to National Flood Insurance Fund, DHS"/>
    <s v="MAND"/>
    <s v=""/>
    <s v="200403"/>
    <s v="01"/>
    <s v="INTRA"/>
    <s v="R"/>
    <n v="-619"/>
    <n v="-663"/>
    <n v="-721"/>
  </r>
  <r>
    <s v="2026"/>
    <x v="0"/>
    <x v="1"/>
    <x v="1"/>
    <x v="15"/>
    <x v="15"/>
    <x v="39"/>
    <x v="231"/>
    <x v="612"/>
    <x v="39"/>
    <x v="2"/>
    <s v="015"/>
    <s v="00"/>
    <s v="149500"/>
    <s v="Interest Payments on Repayable Advances to the Black Lung Disability Trust Fund"/>
    <s v="MAND "/>
    <s v=""/>
    <s v="200403"/>
    <s v="01"/>
    <s v="INTER"/>
    <s v="R"/>
    <n v="-280"/>
    <n v="-261"/>
    <n v="-270"/>
  </r>
  <r>
    <s v="2026"/>
    <x v="0"/>
    <x v="1"/>
    <x v="1"/>
    <x v="15"/>
    <x v="15"/>
    <x v="39"/>
    <x v="231"/>
    <x v="613"/>
    <x v="39"/>
    <x v="2"/>
    <s v="015"/>
    <s v="00"/>
    <s v="149700"/>
    <s v="Payment of Interest on Advances to the Railroad Retirement Board"/>
    <s v="MAND "/>
    <s v=""/>
    <s v="200403"/>
    <s v="01"/>
    <s v="INTER"/>
    <s v="R"/>
    <n v="-150"/>
    <n v="-185"/>
    <n v="-159"/>
  </r>
  <r>
    <s v="2026"/>
    <x v="0"/>
    <x v="1"/>
    <x v="1"/>
    <x v="15"/>
    <x v="15"/>
    <x v="39"/>
    <x v="231"/>
    <x v="614"/>
    <x v="63"/>
    <x v="2"/>
    <s v="015"/>
    <s v="00"/>
    <s v="150110"/>
    <s v="Interest on Loans or Advances to the Extended Unemployment Compensation Account"/>
    <s v="MAND"/>
    <s v=""/>
    <s v="200403"/>
    <s v="01"/>
    <s v="INTER"/>
    <s v="R"/>
    <n v="-141"/>
    <n v="-280"/>
    <n v="-190"/>
  </r>
  <r>
    <s v="2026"/>
    <x v="0"/>
    <x v="1"/>
    <x v="1"/>
    <x v="15"/>
    <x v="15"/>
    <x v="39"/>
    <x v="231"/>
    <x v="615"/>
    <x v="63"/>
    <x v="2"/>
    <s v="015"/>
    <s v="00"/>
    <s v="150120"/>
    <s v="Interest on Loans and Repayable Advances to the Federal Unemployment Account"/>
    <s v="MAND"/>
    <s v=""/>
    <s v="200403"/>
    <s v="01"/>
    <s v="INTER"/>
    <s v="R"/>
    <n v="-396"/>
    <n v="-640"/>
    <n v="-510"/>
  </r>
  <r>
    <s v="2026"/>
    <x v="0"/>
    <x v="1"/>
    <x v="1"/>
    <x v="15"/>
    <x v="15"/>
    <x v="39"/>
    <x v="231"/>
    <x v="616"/>
    <x v="46"/>
    <x v="2"/>
    <s v="015"/>
    <s v="00"/>
    <s v="241600"/>
    <s v="Charges for Administrative Expenses of Social Security Act As Amended"/>
    <s v="MAND "/>
    <s v=""/>
    <s v="200403"/>
    <s v="01"/>
    <s v="INTER"/>
    <s v="R"/>
    <n v="-950"/>
    <n v="-1043"/>
    <n v="-1085"/>
  </r>
  <r>
    <s v="2026"/>
    <x v="0"/>
    <x v="1"/>
    <x v="1"/>
    <x v="15"/>
    <x v="15"/>
    <x v="39"/>
    <x v="231"/>
    <x v="617"/>
    <x v="33"/>
    <x v="3"/>
    <s v="015"/>
    <s v="00"/>
    <s v="310100"/>
    <s v="Recoveries from Federal Agencies for Settlement of Claims for Contract Disputes"/>
    <s v="MAND "/>
    <s v=""/>
    <s v="200403"/>
    <s v="01"/>
    <s v="INTRA"/>
    <s v="R"/>
    <n v="-99"/>
    <n v="-99"/>
    <n v="-99"/>
  </r>
  <r>
    <s v="2026"/>
    <x v="0"/>
    <x v="1"/>
    <x v="1"/>
    <x v="15"/>
    <x v="15"/>
    <x v="39"/>
    <x v="231"/>
    <x v="618"/>
    <x v="4"/>
    <x v="3"/>
    <s v="015"/>
    <s v="00"/>
    <s v="311200"/>
    <s v="Reimbursement from Federal Agencies for Payments Made As a Result of Discriminatory Conduct"/>
    <s v="MAND "/>
    <s v=""/>
    <s v="200403"/>
    <s v="01"/>
    <s v="INTRA"/>
    <s v="R"/>
    <n v="-12"/>
    <n v="-12"/>
    <n v="-12"/>
  </r>
  <r>
    <s v="2026"/>
    <x v="0"/>
    <x v="1"/>
    <x v="1"/>
    <x v="15"/>
    <x v="15"/>
    <x v="39"/>
    <x v="231"/>
    <x v="619"/>
    <x v="62"/>
    <x v="3"/>
    <s v="015"/>
    <s v="00"/>
    <s v="320000"/>
    <s v="Receivables from Cancelled Accounts"/>
    <s v="MAND "/>
    <s v=""/>
    <s v="200403"/>
    <s v="01"/>
    <s v="INTRA"/>
    <s v="R"/>
    <n v="-13"/>
    <n v="0"/>
    <n v="0"/>
  </r>
  <r>
    <s v="2026"/>
    <x v="0"/>
    <x v="1"/>
    <x v="1"/>
    <x v="15"/>
    <x v="15"/>
    <x v="39"/>
    <x v="231"/>
    <x v="620"/>
    <x v="62"/>
    <x v="3"/>
    <s v="015"/>
    <s v="00"/>
    <s v="388500"/>
    <s v="Undistributed Intragovernmental Payments and Receivables from Cancelled Accounts"/>
    <s v="MAND "/>
    <s v=""/>
    <s v="200403"/>
    <s v="01"/>
    <s v="INTRA"/>
    <s v="R"/>
    <n v="8"/>
    <n v="0"/>
    <n v="0"/>
  </r>
  <r>
    <s v="2026"/>
    <x v="0"/>
    <x v="1"/>
    <x v="1"/>
    <x v="15"/>
    <x v="15"/>
    <x v="39"/>
    <x v="231"/>
    <x v="621"/>
    <x v="46"/>
    <x v="3"/>
    <s v="015"/>
    <s v="00"/>
    <s v="543310"/>
    <s v="Underpayment and Fraud Collection"/>
    <s v="MAND "/>
    <s v=""/>
    <s v="200403"/>
    <s v="01"/>
    <s v="INTRA"/>
    <s v="R"/>
    <n v="-88"/>
    <n v="-64"/>
    <n v="-64"/>
  </r>
  <r>
    <s v="2026"/>
    <x v="0"/>
    <x v="1"/>
    <x v="1"/>
    <x v="15"/>
    <x v="15"/>
    <x v="39"/>
    <x v="231"/>
    <x v="622"/>
    <x v="46"/>
    <x v="3"/>
    <s v="015"/>
    <s v="00"/>
    <s v="544540"/>
    <s v="Federal Fee, Debt Collection Fund"/>
    <s v="MAND "/>
    <s v=""/>
    <s v="200403"/>
    <s v="01"/>
    <s v="INTRA"/>
    <s v="R"/>
    <n v="-35"/>
    <n v="-51"/>
    <n v="-52"/>
  </r>
  <r>
    <s v="2026"/>
    <x v="0"/>
    <x v="1"/>
    <x v="1"/>
    <x v="15"/>
    <x v="15"/>
    <x v="39"/>
    <x v="231"/>
    <x v="623"/>
    <x v="63"/>
    <x v="3"/>
    <s v="015"/>
    <s v="00"/>
    <s v="569720"/>
    <s v="Earnings on Investments, Treasury Forfeiture Fund"/>
    <s v="MAND"/>
    <s v=""/>
    <s v="200403"/>
    <s v="01"/>
    <s v="INTRA"/>
    <s v="R"/>
    <n v="-268"/>
    <n v="-200"/>
    <n v="-183"/>
  </r>
  <r>
    <s v="2026"/>
    <x v="0"/>
    <x v="1"/>
    <x v="1"/>
    <x v="16"/>
    <x v="16"/>
    <x v="39"/>
    <x v="188"/>
    <x v="624"/>
    <x v="62"/>
    <x v="3"/>
    <s v="029"/>
    <s v="00"/>
    <s v="388500"/>
    <s v="Undistributed Intragovernmental Payments and Receivables from Cancelled Accounts"/>
    <s v="MAND "/>
    <s v=""/>
    <s v="200403"/>
    <s v="01"/>
    <s v="INTRA"/>
    <s v="R"/>
    <n v="-17"/>
    <n v="-10"/>
    <n v="-11"/>
  </r>
  <r>
    <s v="2026"/>
    <x v="0"/>
    <x v="1"/>
    <x v="1"/>
    <x v="17"/>
    <x v="17"/>
    <x v="38"/>
    <x v="130"/>
    <x v="625"/>
    <x v="62"/>
    <x v="3"/>
    <s v="202"/>
    <s v="00"/>
    <s v="388500"/>
    <s v="Undistributed Intragovernmental Payments and Receivables from Cancelled Accounts"/>
    <s v="MAND "/>
    <s v=""/>
    <s v="200403"/>
    <s v="01"/>
    <s v="INTRA"/>
    <s v="R"/>
    <n v="0"/>
    <n v="1"/>
    <n v="1"/>
  </r>
  <r>
    <s v="2026"/>
    <x v="0"/>
    <x v="1"/>
    <x v="1"/>
    <x v="18"/>
    <x v="18"/>
    <x v="27"/>
    <x v="232"/>
    <x v="626"/>
    <x v="45"/>
    <x v="2"/>
    <s v="200"/>
    <s v="05"/>
    <s v="809730"/>
    <s v="Federal Contributions, Military Retirement Fund"/>
    <s v="MAND "/>
    <s v=""/>
    <s v="200403"/>
    <s v="01"/>
    <s v="INTER"/>
    <s v="R"/>
    <n v="-151521"/>
    <n v="-154387"/>
    <n v="-161888"/>
  </r>
  <r>
    <s v="2026"/>
    <x v="0"/>
    <x v="1"/>
    <x v="1"/>
    <x v="18"/>
    <x v="18"/>
    <x v="29"/>
    <x v="233"/>
    <x v="627"/>
    <x v="45"/>
    <x v="3"/>
    <s v="200"/>
    <s v="07"/>
    <s v="547230"/>
    <s v="Federal Contributions, DoD Medicare-Eligible Retiree Health Care Fund"/>
    <s v="MAND "/>
    <s v=""/>
    <s v="200403"/>
    <s v="01"/>
    <s v="INTRA"/>
    <s v="R"/>
    <n v="-9584"/>
    <n v="-14569"/>
    <n v="-15006"/>
  </r>
  <r>
    <s v="2026"/>
    <x v="0"/>
    <x v="1"/>
    <x v="1"/>
    <x v="18"/>
    <x v="18"/>
    <x v="31"/>
    <x v="234"/>
    <x v="628"/>
    <x v="38"/>
    <x v="2"/>
    <s v="200"/>
    <s v="10"/>
    <s v="809810"/>
    <s v="Employing Agency Contributions, Education Benefits Fund"/>
    <s v="MAND "/>
    <s v=""/>
    <s v="200403"/>
    <s v="01"/>
    <s v="INTER"/>
    <s v="R"/>
    <n v="-36"/>
    <n v="-70"/>
    <n v="-109"/>
  </r>
  <r>
    <s v="2026"/>
    <x v="0"/>
    <x v="1"/>
    <x v="1"/>
    <x v="18"/>
    <x v="18"/>
    <x v="39"/>
    <x v="235"/>
    <x v="629"/>
    <x v="63"/>
    <x v="3"/>
    <s v="200"/>
    <s v="07"/>
    <s v="547220"/>
    <s v="Earnings on Investments, DoD Medicare-Eligible Retiree Health Care Fund"/>
    <s v="MAND"/>
    <s v=""/>
    <s v="200403"/>
    <s v="01"/>
    <s v="INTRA"/>
    <s v="R"/>
    <n v="-18648"/>
    <n v="-13439"/>
    <n v="-14629"/>
  </r>
  <r>
    <s v="2026"/>
    <x v="0"/>
    <x v="1"/>
    <x v="1"/>
    <x v="19"/>
    <x v="19"/>
    <x v="38"/>
    <x v="133"/>
    <x v="630"/>
    <x v="62"/>
    <x v="3"/>
    <s v="020"/>
    <s v="00"/>
    <s v="388500"/>
    <s v="Undistributed Intragovernmental Payments and Receivables from Cancelled Accounts"/>
    <s v="MAND "/>
    <s v=""/>
    <s v="200403"/>
    <s v="01"/>
    <s v="INTRA"/>
    <s v="R"/>
    <n v="22"/>
    <n v="0"/>
    <n v="0"/>
  </r>
  <r>
    <s v="2026"/>
    <x v="0"/>
    <x v="1"/>
    <x v="1"/>
    <x v="20"/>
    <x v="20"/>
    <x v="36"/>
    <x v="236"/>
    <x v="631"/>
    <x v="62"/>
    <x v="3"/>
    <s v="100"/>
    <s v="00"/>
    <s v="388517"/>
    <s v="Undistributed Intragovernmental Payments and Receivables from Cancelled Accounts"/>
    <s v="MAND "/>
    <s v=""/>
    <s v="200403"/>
    <s v="01"/>
    <s v="INTRA"/>
    <s v="R"/>
    <n v="1"/>
    <n v="0"/>
    <n v="0"/>
  </r>
  <r>
    <s v="2026"/>
    <x v="0"/>
    <x v="1"/>
    <x v="1"/>
    <x v="20"/>
    <x v="20"/>
    <x v="36"/>
    <x v="236"/>
    <x v="632"/>
    <x v="2"/>
    <x v="2"/>
    <s v="100"/>
    <s v="00"/>
    <s v="858110"/>
    <s v="General Fund Payment, Trade Enforcement Trust Fund"/>
    <s v="MAND "/>
    <s v=""/>
    <s v="200403"/>
    <s v="01"/>
    <s v="INTER"/>
    <s v="R"/>
    <n v="-15"/>
    <n v="-15"/>
    <n v="-15"/>
  </r>
  <r>
    <s v="2026"/>
    <x v="0"/>
    <x v="1"/>
    <x v="1"/>
    <x v="21"/>
    <x v="21"/>
    <x v="36"/>
    <x v="237"/>
    <x v="633"/>
    <x v="25"/>
    <x v="3"/>
    <s v="023"/>
    <s v="00"/>
    <s v="538110"/>
    <s v="Acquisition Workforce Training Fund"/>
    <s v="MAND "/>
    <s v=""/>
    <s v="200403"/>
    <s v="01"/>
    <s v="INTRA"/>
    <s v="R"/>
    <n v="-19"/>
    <n v="-14"/>
    <n v="-14"/>
  </r>
  <r>
    <s v="2026"/>
    <x v="0"/>
    <x v="1"/>
    <x v="1"/>
    <x v="22"/>
    <x v="22"/>
    <x v="30"/>
    <x v="150"/>
    <x v="634"/>
    <x v="62"/>
    <x v="3"/>
    <s v="184"/>
    <s v="15"/>
    <s v="320000"/>
    <s v="Receivables from Cancelled Accounts"/>
    <s v="MAND "/>
    <s v=""/>
    <s v="200403"/>
    <s v="01"/>
    <s v="INTRA"/>
    <s v="R"/>
    <n v="-1"/>
    <n v="0"/>
    <n v="0"/>
  </r>
  <r>
    <s v="2026"/>
    <x v="0"/>
    <x v="1"/>
    <x v="1"/>
    <x v="22"/>
    <x v="22"/>
    <x v="30"/>
    <x v="150"/>
    <x v="635"/>
    <x v="62"/>
    <x v="3"/>
    <s v="184"/>
    <s v="15"/>
    <s v="388500"/>
    <s v="Undistributed Intragovernmental Payments and Receivables from Cancelled Accounts"/>
    <s v="MAND "/>
    <s v=""/>
    <s v="200403"/>
    <s v="01"/>
    <s v="INTRA"/>
    <s v="R"/>
    <n v="-1"/>
    <n v="0"/>
    <n v="0"/>
  </r>
  <r>
    <s v="2026"/>
    <x v="0"/>
    <x v="1"/>
    <x v="1"/>
    <x v="22"/>
    <x v="22"/>
    <x v="30"/>
    <x v="150"/>
    <x v="636"/>
    <x v="60"/>
    <x v="2"/>
    <s v="184"/>
    <s v="15"/>
    <s v="834210"/>
    <s v="Foreign Service National Separation Liability Trust Fund"/>
    <s v="MAND "/>
    <s v=""/>
    <s v="200403"/>
    <s v="01"/>
    <s v="INTER"/>
    <s v="R"/>
    <n v="-9"/>
    <n v="-9"/>
    <n v="-9"/>
  </r>
  <r>
    <s v="2026"/>
    <x v="0"/>
    <x v="1"/>
    <x v="1"/>
    <x v="22"/>
    <x v="22"/>
    <x v="0"/>
    <x v="153"/>
    <x v="637"/>
    <x v="11"/>
    <x v="3"/>
    <s v="184"/>
    <s v="35"/>
    <s v="539510"/>
    <s v="Agency Contributions, Host Country Resident Contractors Separation Liability Fund"/>
    <s v="MAND "/>
    <s v=""/>
    <s v="200403"/>
    <s v="01"/>
    <s v="INTRA"/>
    <s v="R"/>
    <n v="-3"/>
    <n v="-3"/>
    <n v="-3"/>
  </r>
  <r>
    <s v="2026"/>
    <x v="0"/>
    <x v="1"/>
    <x v="1"/>
    <x v="23"/>
    <x v="23"/>
    <x v="38"/>
    <x v="157"/>
    <x v="638"/>
    <x v="62"/>
    <x v="3"/>
    <s v="026"/>
    <s v="00"/>
    <s v="388500"/>
    <s v="Undistributed Intragovernmental Payments and Receivables from Cancelled Accounts"/>
    <s v="MAND "/>
    <s v=""/>
    <s v="200403"/>
    <s v="01"/>
    <s v="INTRA"/>
    <s v="R"/>
    <n v="-1"/>
    <n v="-2"/>
    <n v="-2"/>
  </r>
  <r>
    <s v="2026"/>
    <x v="0"/>
    <x v="1"/>
    <x v="1"/>
    <x v="25"/>
    <x v="25"/>
    <x v="38"/>
    <x v="159"/>
    <x v="639"/>
    <x v="63"/>
    <x v="3"/>
    <s v="027"/>
    <s v="00"/>
    <s v="539120"/>
    <s v="Earnings on Investments, Postal Service Retiree Health Benefits Fund"/>
    <s v="MAND"/>
    <s v=""/>
    <s v="200403"/>
    <s v="01"/>
    <s v="INTRA"/>
    <s v="R"/>
    <n v="-689"/>
    <n v="-608"/>
    <n v="-537"/>
  </r>
  <r>
    <s v="2026"/>
    <x v="0"/>
    <x v="1"/>
    <x v="1"/>
    <x v="25"/>
    <x v="25"/>
    <x v="38"/>
    <x v="159"/>
    <x v="640"/>
    <x v="55"/>
    <x v="2"/>
    <s v="027"/>
    <s v="00"/>
    <s v="813550"/>
    <s v="General Fund Payment to the Civil Service Retirement and Disability Fund"/>
    <s v="MAND "/>
    <s v=""/>
    <s v="200403"/>
    <s v="01"/>
    <s v="INTER"/>
    <s v="R"/>
    <n v="-53255"/>
    <n v="-53727"/>
    <n v="-54327"/>
  </r>
  <r>
    <s v="2026"/>
    <x v="0"/>
    <x v="1"/>
    <x v="1"/>
    <x v="25"/>
    <x v="25"/>
    <x v="38"/>
    <x v="159"/>
    <x v="641"/>
    <x v="60"/>
    <x v="2"/>
    <s v="027"/>
    <s v="00"/>
    <s v="813570"/>
    <s v="Re-employed Annuitants Salary Offset, Civil Service Retirement and Disability Fund"/>
    <s v="MAND "/>
    <s v=""/>
    <s v="200403"/>
    <s v="01"/>
    <s v="INTER"/>
    <s v="R"/>
    <n v="-47"/>
    <n v="-51"/>
    <n v="-57"/>
  </r>
  <r>
    <s v="2026"/>
    <x v="0"/>
    <x v="1"/>
    <x v="1"/>
    <x v="26"/>
    <x v="26"/>
    <x v="38"/>
    <x v="160"/>
    <x v="642"/>
    <x v="62"/>
    <x v="3"/>
    <s v="028"/>
    <s v="00"/>
    <s v="388500"/>
    <s v="Undistributed Intragovernmental Payments"/>
    <s v="MAND "/>
    <s v=""/>
    <s v="200403"/>
    <s v="01"/>
    <s v="INTRA"/>
    <s v="R"/>
    <n v="-7"/>
    <n v="0"/>
    <n v="0"/>
  </r>
  <r>
    <s v="2026"/>
    <x v="0"/>
    <x v="1"/>
    <x v="1"/>
    <x v="27"/>
    <x v="27"/>
    <x v="38"/>
    <x v="161"/>
    <x v="643"/>
    <x v="56"/>
    <x v="2"/>
    <s v="016"/>
    <s v="00"/>
    <s v="800660"/>
    <s v="FOASI, Federal Payments to the FOASI Trust Fund"/>
    <s v="MAND "/>
    <s v=""/>
    <s v="200403"/>
    <s v="01"/>
    <s v="INTER"/>
    <s v="R"/>
    <n v="-53146"/>
    <n v="-58533"/>
    <n v="-70895"/>
  </r>
  <r>
    <s v="2026"/>
    <x v="0"/>
    <x v="1"/>
    <x v="1"/>
    <x v="27"/>
    <x v="27"/>
    <x v="38"/>
    <x v="161"/>
    <x v="644"/>
    <x v="56"/>
    <x v="2"/>
    <s v="016"/>
    <s v="00"/>
    <s v="800760"/>
    <s v="FDI, Federal Payments to the FDI Trust Fund"/>
    <s v="MAND "/>
    <s v=""/>
    <s v="200403"/>
    <s v="01"/>
    <s v="INTER"/>
    <s v="R"/>
    <n v="-619"/>
    <n v="-1510"/>
    <n v="-1910"/>
  </r>
  <r>
    <s v="2026"/>
    <x v="0"/>
    <x v="1"/>
    <x v="1"/>
    <x v="68"/>
    <x v="68"/>
    <x v="38"/>
    <x v="238"/>
    <x v="645"/>
    <x v="16"/>
    <x v="2"/>
    <s v="313"/>
    <s v="00"/>
    <s v="828140"/>
    <s v="Federal Grants, Barry Goldwater Scholarship and Excellence in Education Foundation"/>
    <s v="MAND "/>
    <s v=""/>
    <s v="200403"/>
    <s v="01"/>
    <s v="INTER"/>
    <s v="R"/>
    <n v="-9"/>
    <n v="0"/>
    <n v="0"/>
  </r>
  <r>
    <s v="2026"/>
    <x v="0"/>
    <x v="1"/>
    <x v="1"/>
    <x v="54"/>
    <x v="54"/>
    <x v="38"/>
    <x v="200"/>
    <x v="646"/>
    <x v="63"/>
    <x v="3"/>
    <s v="581"/>
    <s v="00"/>
    <s v="557720"/>
    <s v="Earnings on Investments, Bureau of Consumer Financial Protection Fund"/>
    <s v="MAND"/>
    <s v=""/>
    <s v="200403"/>
    <s v="01"/>
    <s v="INTRA"/>
    <s v="R"/>
    <n v="-37"/>
    <n v="-15"/>
    <n v="-11"/>
  </r>
  <r>
    <s v="2026"/>
    <x v="0"/>
    <x v="1"/>
    <x v="1"/>
    <x v="33"/>
    <x v="33"/>
    <x v="31"/>
    <x v="167"/>
    <x v="647"/>
    <x v="4"/>
    <x v="2"/>
    <s v="349"/>
    <s v="10"/>
    <s v="821230"/>
    <s v="Federal Payments, D.C. Judicial Retirement and Survivors Annuity"/>
    <s v="MAND "/>
    <s v=""/>
    <s v="200403"/>
    <s v="01"/>
    <s v="INTER"/>
    <s v="R"/>
    <n v="-27"/>
    <n v="-25"/>
    <n v="-25"/>
  </r>
  <r>
    <s v="2026"/>
    <x v="0"/>
    <x v="1"/>
    <x v="1"/>
    <x v="33"/>
    <x v="33"/>
    <x v="6"/>
    <x v="204"/>
    <x v="648"/>
    <x v="39"/>
    <x v="3"/>
    <s v="349"/>
    <s v="30"/>
    <s v="551110"/>
    <s v="Federal Contribution, DC Federal Pension Fund"/>
    <s v="MAND "/>
    <s v=""/>
    <s v="200403"/>
    <s v="01"/>
    <s v="INTRA"/>
    <s v="R"/>
    <n v="-681"/>
    <n v="-688"/>
    <n v="-702"/>
  </r>
  <r>
    <s v="2026"/>
    <x v="0"/>
    <x v="1"/>
    <x v="1"/>
    <x v="33"/>
    <x v="33"/>
    <x v="6"/>
    <x v="204"/>
    <x v="649"/>
    <x v="63"/>
    <x v="3"/>
    <s v="349"/>
    <s v="30"/>
    <s v="551120"/>
    <s v="Earnings on Investments, DC Federal Pension Fund"/>
    <s v="MAND"/>
    <s v=""/>
    <s v="200403"/>
    <s v="01"/>
    <s v="INTRA"/>
    <s v="R"/>
    <n v="-93"/>
    <n v="-95"/>
    <n v="-97"/>
  </r>
  <r>
    <s v="2026"/>
    <x v="0"/>
    <x v="1"/>
    <x v="1"/>
    <x v="62"/>
    <x v="62"/>
    <x v="38"/>
    <x v="210"/>
    <x v="650"/>
    <x v="63"/>
    <x v="3"/>
    <s v="537"/>
    <s v="00"/>
    <s v="553220"/>
    <s v="Interest Earnings on Investments In Treasury Securities, FHFA"/>
    <s v="MAND"/>
    <s v=""/>
    <s v="200403"/>
    <s v="01"/>
    <s v="INTRA"/>
    <s v="R"/>
    <n v="-13"/>
    <n v="-8"/>
    <n v="-8"/>
  </r>
  <r>
    <s v="2026"/>
    <x v="0"/>
    <x v="1"/>
    <x v="1"/>
    <x v="69"/>
    <x v="69"/>
    <x v="38"/>
    <x v="239"/>
    <x v="651"/>
    <x v="16"/>
    <x v="2"/>
    <s v="372"/>
    <s v="00"/>
    <s v="829630"/>
    <s v="General Fund Payment, Harry S Truman Scholarship Trust Fund"/>
    <s v="MAND "/>
    <s v=""/>
    <s v="200403"/>
    <s v="01"/>
    <s v="INTER"/>
    <s v="R"/>
    <n v="-3"/>
    <n v="-3"/>
    <n v="-2"/>
  </r>
  <r>
    <s v="2026"/>
    <x v="0"/>
    <x v="1"/>
    <x v="1"/>
    <x v="70"/>
    <x v="70"/>
    <x v="38"/>
    <x v="240"/>
    <x v="652"/>
    <x v="22"/>
    <x v="2"/>
    <s v="579"/>
    <s v="00"/>
    <s v="829930"/>
    <s v="Payment from the General Fund, Patient-Centered Outcomes Research Trust Fund"/>
    <s v="MAND "/>
    <s v=""/>
    <s v="200403"/>
    <s v="01"/>
    <s v="INTER"/>
    <s v="R"/>
    <n v="-320"/>
    <n v="-338"/>
    <n v="0"/>
  </r>
  <r>
    <s v="2026"/>
    <x v="0"/>
    <x v="1"/>
    <x v="1"/>
    <x v="49"/>
    <x v="49"/>
    <x v="38"/>
    <x v="183"/>
    <x v="653"/>
    <x v="39"/>
    <x v="2"/>
    <s v="446"/>
    <s v="00"/>
    <s v="801012"/>
    <s v="Railroad Social Security Equivalent Benefit Account, Income Tax Credits"/>
    <s v="MAND "/>
    <s v=""/>
    <s v="200403"/>
    <s v="01"/>
    <s v="INTER"/>
    <s v="R"/>
    <n v="-412"/>
    <n v="-371"/>
    <n v="-453"/>
  </r>
  <r>
    <s v="2026"/>
    <x v="0"/>
    <x v="1"/>
    <x v="1"/>
    <x v="49"/>
    <x v="49"/>
    <x v="38"/>
    <x v="183"/>
    <x v="654"/>
    <x v="39"/>
    <x v="3"/>
    <s v="446"/>
    <s v="00"/>
    <s v="801031"/>
    <s v="Railroad Social Security Equivalent Benefit Account, Receipts from Federal Old-age Survivors Ins. Trust Fund"/>
    <s v="MAND "/>
    <s v=""/>
    <s v="200403"/>
    <s v="01"/>
    <s v="INTRA"/>
    <s v="R"/>
    <n v="-5860"/>
    <n v="-5700"/>
    <n v="-6004"/>
  </r>
  <r>
    <s v="2026"/>
    <x v="0"/>
    <x v="1"/>
    <x v="1"/>
    <x v="49"/>
    <x v="49"/>
    <x v="38"/>
    <x v="183"/>
    <x v="655"/>
    <x v="39"/>
    <x v="3"/>
    <s v="446"/>
    <s v="00"/>
    <s v="801032"/>
    <s v="Railroad Social Security Equivalent Benefit Account, Receipts from Federal Disability Insurance Trust Fund"/>
    <s v="MAND "/>
    <s v=""/>
    <s v="200403"/>
    <s v="01"/>
    <s v="INTRA"/>
    <s v="R"/>
    <n v="-74"/>
    <n v="31"/>
    <n v="11"/>
  </r>
  <r>
    <s v="2026"/>
    <x v="0"/>
    <x v="1"/>
    <x v="1"/>
    <x v="49"/>
    <x v="49"/>
    <x v="38"/>
    <x v="183"/>
    <x v="656"/>
    <x v="39"/>
    <x v="2"/>
    <s v="446"/>
    <s v="00"/>
    <s v="801040"/>
    <s v="Advances from the General Fund for Financial Interchange Interest, Social Security Equivalent Benefit Account"/>
    <s v="MAND "/>
    <s v=""/>
    <s v="200403"/>
    <s v="01"/>
    <s v="INTER"/>
    <s v="R"/>
    <n v="-9"/>
    <n v="-8"/>
    <n v="-7"/>
  </r>
  <r>
    <s v="2026"/>
    <x v="0"/>
    <x v="1"/>
    <x v="1"/>
    <x v="49"/>
    <x v="49"/>
    <x v="38"/>
    <x v="183"/>
    <x v="657"/>
    <x v="39"/>
    <x v="3"/>
    <s v="446"/>
    <s v="00"/>
    <s v="801116"/>
    <s v="Payment from the National Railroad Retirement Investment Trust, Rail Industry Pension Fund"/>
    <s v="MAND "/>
    <s v=""/>
    <s v="200403"/>
    <s v="01"/>
    <s v="INTRA"/>
    <s v="R"/>
    <n v="-1180"/>
    <n v="-1537"/>
    <n v="-1727"/>
  </r>
  <r>
    <s v="2026"/>
    <x v="0"/>
    <x v="1"/>
    <x v="1"/>
    <x v="49"/>
    <x v="49"/>
    <x v="38"/>
    <x v="183"/>
    <x v="658"/>
    <x v="39"/>
    <x v="2"/>
    <s v="446"/>
    <s v="00"/>
    <s v="801170"/>
    <s v="Federal Payments to Railroad Retirement Trust Funds, Rail Industry Pension Fund"/>
    <s v="MAND "/>
    <s v=""/>
    <s v="200403"/>
    <s v="01"/>
    <s v="INTER"/>
    <s v="R"/>
    <n v="-542"/>
    <n v="-484"/>
    <n v="-526"/>
  </r>
  <r>
    <s v="2026"/>
    <x v="0"/>
    <x v="1"/>
    <x v="1"/>
    <x v="71"/>
    <x v="71"/>
    <x v="38"/>
    <x v="241"/>
    <x v="659"/>
    <x v="63"/>
    <x v="3"/>
    <s v="449"/>
    <s v="00"/>
    <s v="556720"/>
    <s v="Interest, Investor Protection Fund"/>
    <s v="MAND"/>
    <s v=""/>
    <s v="200403"/>
    <s v="01"/>
    <s v="INTRA"/>
    <s v="R"/>
    <n v="-19"/>
    <n v="-20"/>
    <n v="-19"/>
  </r>
  <r>
    <s v="2026"/>
    <x v="0"/>
    <x v="1"/>
    <x v="1"/>
    <x v="72"/>
    <x v="72"/>
    <x v="38"/>
    <x v="242"/>
    <x v="660"/>
    <x v="21"/>
    <x v="2"/>
    <s v="476"/>
    <s v="00"/>
    <s v="829530"/>
    <s v="Transfers from Abandoned Mine Reclamation Fund"/>
    <s v="MAND "/>
    <s v=""/>
    <s v="200403"/>
    <s v="01"/>
    <s v="INTER"/>
    <s v="R"/>
    <n v="-362"/>
    <n v="-401"/>
    <n v="-464"/>
  </r>
  <r>
    <s v="2026"/>
    <x v="0"/>
    <x v="1"/>
    <x v="1"/>
    <x v="72"/>
    <x v="72"/>
    <x v="38"/>
    <x v="242"/>
    <x v="661"/>
    <x v="21"/>
    <x v="2"/>
    <s v="476"/>
    <s v="00"/>
    <s v="829540"/>
    <s v="Federal Payment to United Mine Workers of America"/>
    <s v="MAND "/>
    <s v=""/>
    <s v="200403"/>
    <s v="01"/>
    <s v="INTER"/>
    <s v="R"/>
    <n v="-359"/>
    <n v="-5"/>
    <n v="-6"/>
  </r>
  <r>
    <s v="2026"/>
    <x v="0"/>
    <x v="1"/>
    <x v="1"/>
    <x v="72"/>
    <x v="72"/>
    <x v="38"/>
    <x v="242"/>
    <x v="661"/>
    <x v="39"/>
    <x v="2"/>
    <s v="476"/>
    <s v="00"/>
    <s v="829540"/>
    <s v="Federal Payment to United Mine Workers of America"/>
    <s v="MAND "/>
    <s v=""/>
    <s v="200403"/>
    <s v="02"/>
    <s v="INTER"/>
    <s v="R"/>
    <n v="-718"/>
    <n v="-715"/>
    <n v="-719"/>
  </r>
  <r>
    <s v="2026"/>
    <x v="0"/>
    <x v="1"/>
    <x v="1"/>
    <x v="73"/>
    <x v="73"/>
    <x v="38"/>
    <x v="243"/>
    <x v="662"/>
    <x v="64"/>
    <x v="2"/>
    <s v="001"/>
    <s v="25"/>
    <s v="803120"/>
    <s v="Earnings on Investments, Library of Congress Gift Fund"/>
    <s v="MAND"/>
    <s v=""/>
    <s v="200403"/>
    <s v="01"/>
    <s v="INTER"/>
    <s v="R"/>
    <n v="-2"/>
    <n v="-8"/>
    <n v="-14"/>
  </r>
  <r>
    <s v="2026"/>
    <x v="0"/>
    <x v="1"/>
    <x v="1"/>
    <x v="73"/>
    <x v="73"/>
    <x v="38"/>
    <x v="243"/>
    <x v="663"/>
    <x v="64"/>
    <x v="2"/>
    <s v="001"/>
    <s v="25"/>
    <s v="803220"/>
    <s v="Interest, Library of Congress Permanent Loan Account"/>
    <s v="MAND"/>
    <s v=""/>
    <s v="200403"/>
    <s v="01"/>
    <s v="INTER"/>
    <s v="R"/>
    <n v="-1"/>
    <n v="-1"/>
    <n v="-1"/>
  </r>
  <r>
    <s v="2026"/>
    <x v="0"/>
    <x v="1"/>
    <x v="1"/>
    <x v="73"/>
    <x v="73"/>
    <x v="38"/>
    <x v="243"/>
    <x v="664"/>
    <x v="64"/>
    <x v="2"/>
    <s v="001"/>
    <s v="40"/>
    <s v="811520"/>
    <s v="Tax Court Judges Survivors Annuity, Interest and Profits on Investments"/>
    <s v="MAND"/>
    <s v=""/>
    <s v="200403"/>
    <s v="01"/>
    <s v="INTER"/>
    <s v="R"/>
    <n v="0"/>
    <n v="-1"/>
    <n v="-1"/>
  </r>
  <r>
    <s v="2026"/>
    <x v="0"/>
    <x v="1"/>
    <x v="1"/>
    <x v="73"/>
    <x v="73"/>
    <x v="38"/>
    <x v="243"/>
    <x v="665"/>
    <x v="64"/>
    <x v="2"/>
    <s v="001"/>
    <s v="45"/>
    <s v="830020"/>
    <s v="Interest on Investments, U.S. Capitol Preservation Commission"/>
    <s v="MAND"/>
    <s v=""/>
    <s v="200403"/>
    <s v="01"/>
    <s v="INTER"/>
    <s v="R"/>
    <n v="-1"/>
    <n v="0"/>
    <n v="0"/>
  </r>
  <r>
    <s v="2026"/>
    <x v="0"/>
    <x v="1"/>
    <x v="1"/>
    <x v="73"/>
    <x v="73"/>
    <x v="38"/>
    <x v="243"/>
    <x v="666"/>
    <x v="64"/>
    <x v="2"/>
    <s v="002"/>
    <s v="00"/>
    <s v="811020"/>
    <s v="Judicial Survivors Annuity, Interest and Profits on Investments"/>
    <s v="MAND"/>
    <s v=""/>
    <s v="200403"/>
    <s v="01"/>
    <s v="INTER"/>
    <s v="R"/>
    <n v="-31"/>
    <n v="-23"/>
    <n v="-27"/>
  </r>
  <r>
    <s v="2026"/>
    <x v="0"/>
    <x v="1"/>
    <x v="1"/>
    <x v="73"/>
    <x v="73"/>
    <x v="38"/>
    <x v="243"/>
    <x v="667"/>
    <x v="64"/>
    <x v="2"/>
    <s v="002"/>
    <s v="00"/>
    <s v="812220"/>
    <s v="Interest and Profits on Investments, Judicial Officers' Annuity"/>
    <s v="MAND"/>
    <s v=""/>
    <s v="200403"/>
    <s v="01"/>
    <s v="INTER"/>
    <s v="R"/>
    <n v="-55"/>
    <n v="-48"/>
    <n v="-63"/>
  </r>
  <r>
    <s v="2026"/>
    <x v="0"/>
    <x v="1"/>
    <x v="1"/>
    <x v="73"/>
    <x v="73"/>
    <x v="38"/>
    <x v="243"/>
    <x v="668"/>
    <x v="64"/>
    <x v="2"/>
    <s v="002"/>
    <s v="00"/>
    <s v="812420"/>
    <s v="Interest, Claims Court Judges' Retirement Fund"/>
    <s v="MAND"/>
    <s v=""/>
    <s v="200403"/>
    <s v="01"/>
    <s v="INTER"/>
    <s v="R"/>
    <n v="-2"/>
    <n v="-1"/>
    <n v="-2"/>
  </r>
  <r>
    <s v="2026"/>
    <x v="0"/>
    <x v="1"/>
    <x v="1"/>
    <x v="73"/>
    <x v="73"/>
    <x v="38"/>
    <x v="243"/>
    <x v="669"/>
    <x v="64"/>
    <x v="2"/>
    <s v="005"/>
    <s v="00"/>
    <s v="801520"/>
    <s v="Interest on Investments in Public Debt Securities, AMS"/>
    <s v="MAND"/>
    <s v=""/>
    <s v="200403"/>
    <s v="01"/>
    <s v="INTER"/>
    <s v="R"/>
    <n v="-3"/>
    <n v="-1"/>
    <n v="-1"/>
  </r>
  <r>
    <s v="2026"/>
    <x v="0"/>
    <x v="1"/>
    <x v="1"/>
    <x v="73"/>
    <x v="73"/>
    <x v="38"/>
    <x v="243"/>
    <x v="670"/>
    <x v="64"/>
    <x v="2"/>
    <s v="007"/>
    <s v="00"/>
    <s v="833520"/>
    <s v="Earnings on Investments"/>
    <s v="MAND"/>
    <s v=""/>
    <s v="200403"/>
    <s v="01"/>
    <s v="INTER"/>
    <s v="R"/>
    <n v="-3"/>
    <n v="-1"/>
    <n v="-1"/>
  </r>
  <r>
    <s v="2026"/>
    <x v="0"/>
    <x v="1"/>
    <x v="1"/>
    <x v="73"/>
    <x v="73"/>
    <x v="38"/>
    <x v="243"/>
    <x v="671"/>
    <x v="64"/>
    <x v="2"/>
    <s v="007"/>
    <s v="00"/>
    <s v="833720"/>
    <s v="Earnings on Investments, Host National Support for U.S. Relocation Activities"/>
    <s v="MAND"/>
    <s v=""/>
    <s v="200403"/>
    <s v="01"/>
    <s v="INTER"/>
    <s v="R"/>
    <n v="-8"/>
    <n v="-1"/>
    <n v="-1"/>
  </r>
  <r>
    <s v="2026"/>
    <x v="0"/>
    <x v="1"/>
    <x v="1"/>
    <x v="73"/>
    <x v="73"/>
    <x v="38"/>
    <x v="243"/>
    <x v="672"/>
    <x v="64"/>
    <x v="2"/>
    <s v="007"/>
    <s v="00"/>
    <s v="835820"/>
    <s v="Earnings on Investments, Support for U.S. Relocation to Guam Activities"/>
    <s v="MAND"/>
    <s v=""/>
    <s v="200403"/>
    <s v="01"/>
    <s v="INTER"/>
    <s v="R"/>
    <n v="-38"/>
    <n v="-31"/>
    <n v="-3"/>
  </r>
  <r>
    <s v="2026"/>
    <x v="0"/>
    <x v="1"/>
    <x v="1"/>
    <x v="73"/>
    <x v="73"/>
    <x v="38"/>
    <x v="243"/>
    <x v="673"/>
    <x v="64"/>
    <x v="2"/>
    <s v="007"/>
    <s v="00"/>
    <s v="997120"/>
    <s v="Interest, Other DOD Trust Funds"/>
    <s v="MAND"/>
    <s v=""/>
    <s v="200403"/>
    <s v="01"/>
    <s v="INTER"/>
    <s v="R"/>
    <n v="0"/>
    <n v="-1"/>
    <n v="-1"/>
  </r>
  <r>
    <s v="2026"/>
    <x v="0"/>
    <x v="1"/>
    <x v="1"/>
    <x v="73"/>
    <x v="73"/>
    <x v="38"/>
    <x v="243"/>
    <x v="674"/>
    <x v="64"/>
    <x v="2"/>
    <s v="009"/>
    <s v="00"/>
    <s v="800420"/>
    <s v="Interest Received by Trust Fund, FSMI Fund"/>
    <s v="MAND"/>
    <s v=""/>
    <s v="200403"/>
    <s v="01"/>
    <s v="INTER"/>
    <s v="R"/>
    <n v="-3792"/>
    <n v="-4201"/>
    <n v="-4696"/>
  </r>
  <r>
    <s v="2026"/>
    <x v="0"/>
    <x v="1"/>
    <x v="1"/>
    <x v="73"/>
    <x v="73"/>
    <x v="38"/>
    <x v="243"/>
    <x v="675"/>
    <x v="64"/>
    <x v="2"/>
    <s v="009"/>
    <s v="00"/>
    <s v="800437"/>
    <s v="Interest, Medicare Prescription Drug Account, FSMI"/>
    <s v="MAND"/>
    <s v=""/>
    <s v="200403"/>
    <s v="01"/>
    <s v="INTER"/>
    <s v="R"/>
    <n v="-223"/>
    <n v="-203"/>
    <n v="-179"/>
  </r>
  <r>
    <s v="2026"/>
    <x v="0"/>
    <x v="1"/>
    <x v="1"/>
    <x v="73"/>
    <x v="73"/>
    <x v="38"/>
    <x v="243"/>
    <x v="676"/>
    <x v="65"/>
    <x v="2"/>
    <s v="009"/>
    <s v="00"/>
    <s v="800512"/>
    <s v="FHI Trust Fund, Federal Employer Contributions (FICA)"/>
    <s v="MAND "/>
    <s v=""/>
    <s v="200403"/>
    <s v="01"/>
    <s v="INTER"/>
    <s v="R"/>
    <n v="-4873"/>
    <n v="-5192"/>
    <n v="-5287"/>
  </r>
  <r>
    <s v="2026"/>
    <x v="0"/>
    <x v="1"/>
    <x v="1"/>
    <x v="73"/>
    <x v="73"/>
    <x v="38"/>
    <x v="243"/>
    <x v="677"/>
    <x v="65"/>
    <x v="2"/>
    <s v="009"/>
    <s v="00"/>
    <s v="800513"/>
    <s v="FHI Trust Fund, Postal Service Employer Contributions (FICA)"/>
    <s v="MAND "/>
    <s v=""/>
    <s v="200403"/>
    <s v="01"/>
    <s v="INTER"/>
    <s v="R"/>
    <n v="-819"/>
    <n v="-778"/>
    <n v="-744"/>
  </r>
  <r>
    <s v="2026"/>
    <x v="0"/>
    <x v="1"/>
    <x v="1"/>
    <x v="73"/>
    <x v="73"/>
    <x v="38"/>
    <x v="243"/>
    <x v="678"/>
    <x v="64"/>
    <x v="2"/>
    <s v="009"/>
    <s v="00"/>
    <s v="800520"/>
    <s v="FHI Trust Fund, Interest Received by Trust Funds"/>
    <s v="MAND"/>
    <s v=""/>
    <s v="200403"/>
    <s v="01"/>
    <s v="INTER"/>
    <s v="R"/>
    <n v="-6049"/>
    <n v="-7915"/>
    <n v="-8613"/>
  </r>
  <r>
    <s v="2026"/>
    <x v="0"/>
    <x v="1"/>
    <x v="1"/>
    <x v="73"/>
    <x v="73"/>
    <x v="38"/>
    <x v="243"/>
    <x v="679"/>
    <x v="64"/>
    <x v="2"/>
    <s v="009"/>
    <s v="00"/>
    <s v="800550"/>
    <s v="FHI Trust Fund, Interest Payments by Railroad Retirement Board"/>
    <s v="MAND"/>
    <s v=""/>
    <s v="200403"/>
    <s v="01"/>
    <s v="INTER"/>
    <s v="R"/>
    <n v="-25"/>
    <n v="-27"/>
    <n v="-24"/>
  </r>
  <r>
    <s v="2026"/>
    <x v="0"/>
    <x v="1"/>
    <x v="1"/>
    <x v="73"/>
    <x v="73"/>
    <x v="38"/>
    <x v="243"/>
    <x v="680"/>
    <x v="64"/>
    <x v="2"/>
    <s v="009"/>
    <s v="00"/>
    <s v="817520"/>
    <s v="Interest and Profits on Investments, Vaccine Injury Compensation Trust Fund"/>
    <s v="MAND"/>
    <s v=""/>
    <s v="200403"/>
    <s v="01"/>
    <s v="INTER"/>
    <s v="R"/>
    <n v="-156"/>
    <n v="-207"/>
    <n v="-206"/>
  </r>
  <r>
    <s v="2026"/>
    <x v="0"/>
    <x v="1"/>
    <x v="1"/>
    <x v="73"/>
    <x v="73"/>
    <x v="38"/>
    <x v="243"/>
    <x v="681"/>
    <x v="64"/>
    <x v="2"/>
    <s v="009"/>
    <s v="00"/>
    <s v="977120"/>
    <s v="Interest, Miscellaneous Trust Funds"/>
    <s v="MAND"/>
    <s v=""/>
    <s v="200403"/>
    <s v="01"/>
    <s v="INTER"/>
    <s v="R"/>
    <n v="-1"/>
    <n v="-1"/>
    <n v="-1"/>
  </r>
  <r>
    <s v="2026"/>
    <x v="0"/>
    <x v="1"/>
    <x v="1"/>
    <x v="73"/>
    <x v="73"/>
    <x v="38"/>
    <x v="243"/>
    <x v="682"/>
    <x v="64"/>
    <x v="2"/>
    <s v="010"/>
    <s v="00"/>
    <s v="803020"/>
    <s v="Earnings on Investments, Tribal Trust Fund"/>
    <s v="MAND"/>
    <s v=""/>
    <s v="200403"/>
    <s v="01"/>
    <s v="INTER"/>
    <s v="R"/>
    <n v="-14"/>
    <n v="-14"/>
    <n v="-15"/>
  </r>
  <r>
    <s v="2026"/>
    <x v="0"/>
    <x v="1"/>
    <x v="1"/>
    <x v="73"/>
    <x v="73"/>
    <x v="38"/>
    <x v="243"/>
    <x v="683"/>
    <x v="64"/>
    <x v="2"/>
    <s v="010"/>
    <s v="00"/>
    <s v="803720"/>
    <s v="Earnings on Investments, Donations to National Park Service"/>
    <s v="MAND"/>
    <s v=""/>
    <s v="200403"/>
    <s v="01"/>
    <s v="INTER"/>
    <s v="R"/>
    <n v="-10"/>
    <n v="-6"/>
    <n v="-5"/>
  </r>
  <r>
    <s v="2026"/>
    <x v="0"/>
    <x v="1"/>
    <x v="1"/>
    <x v="73"/>
    <x v="73"/>
    <x v="38"/>
    <x v="243"/>
    <x v="684"/>
    <x v="64"/>
    <x v="2"/>
    <s v="012"/>
    <s v="00"/>
    <s v="804220"/>
    <s v="Unemployment Trust Fund, Interest and Profits on Investments in Public Debt Securities"/>
    <s v="MAND"/>
    <s v=""/>
    <s v="200403"/>
    <s v="01"/>
    <s v="INTER"/>
    <s v="R"/>
    <n v="-2276"/>
    <n v="-2740"/>
    <n v="-3248"/>
  </r>
  <r>
    <s v="2026"/>
    <x v="0"/>
    <x v="1"/>
    <x v="1"/>
    <x v="73"/>
    <x v="73"/>
    <x v="38"/>
    <x v="243"/>
    <x v="685"/>
    <x v="64"/>
    <x v="2"/>
    <s v="012"/>
    <s v="00"/>
    <s v="977120"/>
    <s v="Interest, Special Worker's Compensation Expenses"/>
    <s v="MAND"/>
    <s v=""/>
    <s v="200403"/>
    <s v="01"/>
    <s v="INTER"/>
    <s v="R"/>
    <n v="-3"/>
    <n v="-1"/>
    <n v="-1"/>
  </r>
  <r>
    <s v="2026"/>
    <x v="0"/>
    <x v="1"/>
    <x v="1"/>
    <x v="73"/>
    <x v="73"/>
    <x v="38"/>
    <x v="243"/>
    <x v="686"/>
    <x v="64"/>
    <x v="2"/>
    <s v="014"/>
    <s v="00"/>
    <s v="818620"/>
    <s v="Interest on Investments, Foreign Service Retirement and Disability Fund"/>
    <s v="MAND"/>
    <s v=""/>
    <s v="200403"/>
    <s v="01"/>
    <s v="INTER"/>
    <s v="R"/>
    <n v="-602"/>
    <n v="-608"/>
    <n v="-610"/>
  </r>
  <r>
    <s v="2026"/>
    <x v="0"/>
    <x v="1"/>
    <x v="1"/>
    <x v="73"/>
    <x v="73"/>
    <x v="38"/>
    <x v="243"/>
    <x v="687"/>
    <x v="65"/>
    <x v="2"/>
    <s v="014"/>
    <s v="00"/>
    <s v="818640"/>
    <s v="Employing Agency Contributions, Foreign Service Retirement and Disability Fund"/>
    <s v="MAND "/>
    <s v=""/>
    <s v="200403"/>
    <s v="01"/>
    <s v="INTER"/>
    <s v="R"/>
    <n v="-445"/>
    <n v="-450"/>
    <n v="-456"/>
  </r>
  <r>
    <s v="2026"/>
    <x v="0"/>
    <x v="1"/>
    <x v="1"/>
    <x v="73"/>
    <x v="73"/>
    <x v="38"/>
    <x v="243"/>
    <x v="688"/>
    <x v="64"/>
    <x v="2"/>
    <s v="014"/>
    <s v="00"/>
    <s v="882120"/>
    <s v="Earnings on Investments, Unconditional Gift Fund"/>
    <s v="MAND"/>
    <s v=""/>
    <s v="200403"/>
    <s v="01"/>
    <s v="INTER"/>
    <s v="R"/>
    <n v="0"/>
    <n v="-1"/>
    <n v="-1"/>
  </r>
  <r>
    <s v="2026"/>
    <x v="0"/>
    <x v="1"/>
    <x v="1"/>
    <x v="73"/>
    <x v="73"/>
    <x v="38"/>
    <x v="243"/>
    <x v="689"/>
    <x v="64"/>
    <x v="2"/>
    <s v="014"/>
    <s v="00"/>
    <s v="977120"/>
    <s v="Interest, Miscellaneous Trust Funds, USIA"/>
    <s v="MAND"/>
    <s v=""/>
    <s v="200403"/>
    <s v="01"/>
    <s v="INTER"/>
    <s v="R"/>
    <n v="0"/>
    <n v="-1"/>
    <n v="-1"/>
  </r>
  <r>
    <s v="2026"/>
    <x v="0"/>
    <x v="1"/>
    <x v="1"/>
    <x v="73"/>
    <x v="73"/>
    <x v="38"/>
    <x v="243"/>
    <x v="690"/>
    <x v="64"/>
    <x v="2"/>
    <s v="015"/>
    <s v="00"/>
    <s v="820920"/>
    <s v="Earnings on Investments, Cheyenne River Sioux Tribe Terrestrial Wildlife Habitat Restoration Trust Fund"/>
    <s v="MAND"/>
    <s v=""/>
    <s v="200403"/>
    <s v="01"/>
    <s v="INTER"/>
    <s v="R"/>
    <n v="-1"/>
    <n v="-1"/>
    <n v="-1"/>
  </r>
  <r>
    <s v="2026"/>
    <x v="0"/>
    <x v="1"/>
    <x v="1"/>
    <x v="73"/>
    <x v="73"/>
    <x v="38"/>
    <x v="243"/>
    <x v="691"/>
    <x v="64"/>
    <x v="2"/>
    <s v="015"/>
    <s v="00"/>
    <s v="862520"/>
    <s v="Earnings on Investments, Gulf Coast Restoration Trust Fund"/>
    <s v="MAND"/>
    <s v=""/>
    <s v="200403"/>
    <s v="01"/>
    <s v="INTER"/>
    <s v="R"/>
    <n v="-135"/>
    <n v="-90"/>
    <n v="-94"/>
  </r>
  <r>
    <s v="2026"/>
    <x v="0"/>
    <x v="1"/>
    <x v="1"/>
    <x v="73"/>
    <x v="73"/>
    <x v="38"/>
    <x v="243"/>
    <x v="692"/>
    <x v="64"/>
    <x v="2"/>
    <s v="015"/>
    <s v="00"/>
    <s v="977920"/>
    <s v="Interest, Miscellaneous Trust Funds, Government-wide"/>
    <s v="MAND"/>
    <s v=""/>
    <s v="200403"/>
    <s v="01"/>
    <s v="INTER"/>
    <s v="R"/>
    <n v="-1"/>
    <n v="0"/>
    <n v="0"/>
  </r>
  <r>
    <s v="2026"/>
    <x v="0"/>
    <x v="1"/>
    <x v="1"/>
    <x v="73"/>
    <x v="73"/>
    <x v="38"/>
    <x v="243"/>
    <x v="693"/>
    <x v="66"/>
    <x v="2"/>
    <s v="016"/>
    <s v="00"/>
    <s v="800612"/>
    <s v="FOASI, Federal Employer Contributions (FICA Taxes)"/>
    <s v="MAND "/>
    <s v=""/>
    <s v="200403"/>
    <s v="01"/>
    <s v="INTER"/>
    <s v="R"/>
    <n v="-19917"/>
    <n v="-20861"/>
    <n v="-21207"/>
  </r>
  <r>
    <s v="2026"/>
    <x v="0"/>
    <x v="1"/>
    <x v="1"/>
    <x v="73"/>
    <x v="73"/>
    <x v="38"/>
    <x v="243"/>
    <x v="694"/>
    <x v="67"/>
    <x v="2"/>
    <s v="016"/>
    <s v="00"/>
    <s v="800620"/>
    <s v="FOASI, Interest Received by Trust Funds"/>
    <s v="MAND"/>
    <s v=""/>
    <s v="200403"/>
    <s v="01"/>
    <s v="INTER"/>
    <s v="R"/>
    <n v="-62891"/>
    <n v="-63566"/>
    <n v="-57773"/>
  </r>
  <r>
    <s v="2026"/>
    <x v="0"/>
    <x v="1"/>
    <x v="1"/>
    <x v="73"/>
    <x v="73"/>
    <x v="38"/>
    <x v="243"/>
    <x v="695"/>
    <x v="66"/>
    <x v="2"/>
    <s v="016"/>
    <s v="00"/>
    <s v="800712"/>
    <s v="FDI, Federal Employer Contributions (FICA Taxes)"/>
    <s v="MAND "/>
    <s v=""/>
    <s v="200403"/>
    <s v="01"/>
    <s v="INTER"/>
    <s v="R"/>
    <n v="-3382"/>
    <n v="-3542"/>
    <n v="-3601"/>
  </r>
  <r>
    <s v="2026"/>
    <x v="0"/>
    <x v="1"/>
    <x v="1"/>
    <x v="73"/>
    <x v="73"/>
    <x v="38"/>
    <x v="243"/>
    <x v="696"/>
    <x v="67"/>
    <x v="2"/>
    <s v="016"/>
    <s v="00"/>
    <s v="800720"/>
    <s v="FDI, Interest Received by Trust Funds"/>
    <s v="MAND"/>
    <s v=""/>
    <s v="200403"/>
    <s v="01"/>
    <s v="INTER"/>
    <s v="R"/>
    <n v="-4529"/>
    <n v="-6237"/>
    <n v="-7237"/>
  </r>
  <r>
    <s v="2026"/>
    <x v="0"/>
    <x v="1"/>
    <x v="1"/>
    <x v="73"/>
    <x v="73"/>
    <x v="38"/>
    <x v="243"/>
    <x v="697"/>
    <x v="64"/>
    <x v="2"/>
    <s v="020"/>
    <s v="00"/>
    <s v="814520"/>
    <s v="Interest and Profits on Investments, Hazardous Substance Superfund"/>
    <s v="MAND"/>
    <s v=""/>
    <s v="200403"/>
    <s v="01"/>
    <s v="INTER"/>
    <s v="R"/>
    <n v="-226"/>
    <n v="-165"/>
    <n v="-159"/>
  </r>
  <r>
    <s v="2026"/>
    <x v="0"/>
    <x v="1"/>
    <x v="1"/>
    <x v="73"/>
    <x v="73"/>
    <x v="38"/>
    <x v="243"/>
    <x v="697"/>
    <x v="64"/>
    <x v="2"/>
    <s v="020"/>
    <s v="00"/>
    <s v="814520"/>
    <s v="Interest and Profits on Investments, Hazardous Substance Superfund"/>
    <s v="MAND"/>
    <s v=""/>
    <s v="200403"/>
    <s v="02"/>
    <s v="INTER"/>
    <s v="R"/>
    <n v="-377"/>
    <n v="-272"/>
    <n v="-263"/>
  </r>
  <r>
    <s v="2026"/>
    <x v="0"/>
    <x v="1"/>
    <x v="1"/>
    <x v="73"/>
    <x v="73"/>
    <x v="38"/>
    <x v="243"/>
    <x v="698"/>
    <x v="64"/>
    <x v="2"/>
    <s v="020"/>
    <s v="00"/>
    <s v="815320"/>
    <s v="Earnings on Investments, Leaking Underground Storage Tank Trust Fund"/>
    <s v="MAND"/>
    <s v=""/>
    <s v="200403"/>
    <s v="01"/>
    <s v="INTER"/>
    <s v="R"/>
    <n v="-79"/>
    <n v="-59"/>
    <n v="-57"/>
  </r>
  <r>
    <s v="2026"/>
    <x v="0"/>
    <x v="1"/>
    <x v="1"/>
    <x v="73"/>
    <x v="73"/>
    <x v="38"/>
    <x v="243"/>
    <x v="699"/>
    <x v="64"/>
    <x v="2"/>
    <s v="021"/>
    <s v="00"/>
    <s v="810220"/>
    <s v="Earnings on Investments, Highway Trust Fund"/>
    <s v="MAND"/>
    <s v=""/>
    <s v="200403"/>
    <s v="01"/>
    <s v="INTER"/>
    <s v="R"/>
    <n v="-6062"/>
    <n v="-3720"/>
    <n v="-2314"/>
  </r>
  <r>
    <s v="2026"/>
    <x v="0"/>
    <x v="1"/>
    <x v="1"/>
    <x v="73"/>
    <x v="73"/>
    <x v="38"/>
    <x v="243"/>
    <x v="700"/>
    <x v="64"/>
    <x v="2"/>
    <s v="021"/>
    <s v="00"/>
    <s v="810320"/>
    <s v="Interest, Airport and Airway Trust Fund"/>
    <s v="MAND"/>
    <s v=""/>
    <s v="200403"/>
    <s v="01"/>
    <s v="INTER"/>
    <s v="R"/>
    <n v="-493"/>
    <n v="-590"/>
    <n v="-631"/>
  </r>
  <r>
    <s v="2026"/>
    <x v="0"/>
    <x v="1"/>
    <x v="1"/>
    <x v="73"/>
    <x v="73"/>
    <x v="38"/>
    <x v="243"/>
    <x v="700"/>
    <x v="64"/>
    <x v="2"/>
    <s v="021"/>
    <s v="00"/>
    <s v="810320"/>
    <s v="Interest, Airport and Airway Trust Fund"/>
    <s v="MAND"/>
    <s v="THIRD"/>
    <s v="200403"/>
    <s v="01"/>
    <s v="INTER"/>
    <s v="R"/>
    <n v="0"/>
    <n v="0"/>
    <n v="0"/>
  </r>
  <r>
    <s v="2026"/>
    <x v="0"/>
    <x v="1"/>
    <x v="1"/>
    <x v="73"/>
    <x v="73"/>
    <x v="38"/>
    <x v="243"/>
    <x v="701"/>
    <x v="64"/>
    <x v="2"/>
    <s v="024"/>
    <s v="00"/>
    <s v="814730"/>
    <s v="Earnings on Investments, Aquatic Resources Trust Fund"/>
    <s v="MAND"/>
    <s v=""/>
    <s v="200403"/>
    <s v="01"/>
    <s v="INTER"/>
    <s v="R"/>
    <n v="-86"/>
    <n v="-67"/>
    <n v="-60"/>
  </r>
  <r>
    <s v="2026"/>
    <x v="0"/>
    <x v="1"/>
    <x v="1"/>
    <x v="73"/>
    <x v="73"/>
    <x v="38"/>
    <x v="243"/>
    <x v="702"/>
    <x v="64"/>
    <x v="2"/>
    <s v="024"/>
    <s v="00"/>
    <s v="818520"/>
    <s v="Earnings on Investments"/>
    <s v="MAND"/>
    <s v=""/>
    <s v="200403"/>
    <s v="01"/>
    <s v="INTER"/>
    <s v="R"/>
    <n v="-362"/>
    <n v="-372"/>
    <n v="-398"/>
  </r>
  <r>
    <s v="2026"/>
    <x v="0"/>
    <x v="1"/>
    <x v="1"/>
    <x v="73"/>
    <x v="73"/>
    <x v="38"/>
    <x v="243"/>
    <x v="703"/>
    <x v="64"/>
    <x v="2"/>
    <s v="026"/>
    <s v="00"/>
    <s v="897820"/>
    <s v="Earnings on Investments, Science, Space and Technology Education Trust Fund"/>
    <s v="MAND"/>
    <s v=""/>
    <s v="200403"/>
    <s v="01"/>
    <s v="INTER"/>
    <s v="R"/>
    <n v="-1"/>
    <n v="-1"/>
    <n v="-1"/>
  </r>
  <r>
    <s v="2026"/>
    <x v="0"/>
    <x v="1"/>
    <x v="1"/>
    <x v="73"/>
    <x v="73"/>
    <x v="38"/>
    <x v="243"/>
    <x v="704"/>
    <x v="65"/>
    <x v="3"/>
    <s v="027"/>
    <s v="00"/>
    <s v="539110"/>
    <s v="Postal Service Contributions for Current Workers, Postal Service Retiree Health Benefits Fund"/>
    <s v="MAND "/>
    <s v=""/>
    <s v="200403"/>
    <s v="01"/>
    <s v="INTRA"/>
    <s v="R"/>
    <n v="0"/>
    <n v="0"/>
    <n v="-693"/>
  </r>
  <r>
    <s v="2026"/>
    <x v="0"/>
    <x v="1"/>
    <x v="1"/>
    <x v="73"/>
    <x v="73"/>
    <x v="38"/>
    <x v="243"/>
    <x v="704"/>
    <x v="65"/>
    <x v="3"/>
    <s v="027"/>
    <s v="00"/>
    <s v="539110"/>
    <s v="Postal Service Contributions for Current Workers, Postal Service Retiree Health Benefits Fund"/>
    <s v="MAND "/>
    <s v=""/>
    <s v="200403"/>
    <s v="03"/>
    <s v="INTRA"/>
    <s v="R"/>
    <n v="0"/>
    <n v="0"/>
    <n v="0"/>
  </r>
  <r>
    <s v="2026"/>
    <x v="0"/>
    <x v="1"/>
    <x v="1"/>
    <x v="73"/>
    <x v="73"/>
    <x v="38"/>
    <x v="243"/>
    <x v="705"/>
    <x v="65"/>
    <x v="2"/>
    <s v="027"/>
    <s v="00"/>
    <s v="813520"/>
    <s v="Agency Contributions, Civil Service Retirement and Disability Fund"/>
    <s v="MAND "/>
    <s v=""/>
    <s v="200403"/>
    <s v="01"/>
    <s v="INTER"/>
    <s v="R"/>
    <n v="-48751"/>
    <n v="-48738"/>
    <n v="-49369"/>
  </r>
  <r>
    <s v="2026"/>
    <x v="0"/>
    <x v="1"/>
    <x v="1"/>
    <x v="73"/>
    <x v="73"/>
    <x v="38"/>
    <x v="243"/>
    <x v="705"/>
    <x v="65"/>
    <x v="2"/>
    <s v="027"/>
    <s v="00"/>
    <s v="813520"/>
    <s v="Agency Contributions, Civil Service Retirement and Disability Fund"/>
    <s v="MAND "/>
    <s v=""/>
    <s v="200403"/>
    <s v="02"/>
    <s v="INTER"/>
    <s v="R"/>
    <n v="0"/>
    <n v="0"/>
    <n v="-18"/>
  </r>
  <r>
    <s v="2026"/>
    <x v="0"/>
    <x v="1"/>
    <x v="1"/>
    <x v="73"/>
    <x v="73"/>
    <x v="38"/>
    <x v="243"/>
    <x v="706"/>
    <x v="65"/>
    <x v="2"/>
    <s v="027"/>
    <s v="00"/>
    <s v="813522"/>
    <s v="Postal Service Agency Contributions, Civil Service Retirement and Disability Fund"/>
    <s v="MAND "/>
    <s v=""/>
    <s v="200403"/>
    <s v="01"/>
    <s v="INTER"/>
    <s v="R"/>
    <n v="-4882"/>
    <n v="-5225"/>
    <n v="-5235"/>
  </r>
  <r>
    <s v="2026"/>
    <x v="0"/>
    <x v="1"/>
    <x v="1"/>
    <x v="73"/>
    <x v="73"/>
    <x v="38"/>
    <x v="243"/>
    <x v="706"/>
    <x v="65"/>
    <x v="2"/>
    <s v="027"/>
    <s v="00"/>
    <s v="813522"/>
    <s v="Postal Service Agency Contributions, Civil Service Retirement and Disability Fund"/>
    <s v="MAND "/>
    <s v=""/>
    <s v="200403"/>
    <s v="02"/>
    <s v="INTER"/>
    <s v="R"/>
    <n v="0"/>
    <n v="0"/>
    <n v="-35"/>
  </r>
  <r>
    <s v="2026"/>
    <x v="0"/>
    <x v="1"/>
    <x v="1"/>
    <x v="73"/>
    <x v="73"/>
    <x v="38"/>
    <x v="243"/>
    <x v="707"/>
    <x v="65"/>
    <x v="2"/>
    <s v="027"/>
    <s v="00"/>
    <s v="813523"/>
    <s v="Postal Service Supplemental Contributions, Civil Service Retirement and Disability Fund"/>
    <s v="MAND "/>
    <s v=""/>
    <s v="200403"/>
    <s v="01"/>
    <s v="INTER"/>
    <s v="R"/>
    <n v="-1000"/>
    <n v="-2286"/>
    <n v="-2286"/>
  </r>
  <r>
    <s v="2026"/>
    <x v="0"/>
    <x v="1"/>
    <x v="1"/>
    <x v="73"/>
    <x v="73"/>
    <x v="38"/>
    <x v="243"/>
    <x v="708"/>
    <x v="58"/>
    <x v="2"/>
    <s v="027"/>
    <s v="00"/>
    <s v="813524"/>
    <s v="Postal Service Amortization Payments, Civil Service Retirement and Disability Fund"/>
    <s v="MAND "/>
    <s v=""/>
    <s v="200403"/>
    <s v="01"/>
    <s v="INTER"/>
    <s v="R"/>
    <n v="0"/>
    <n v="-3245"/>
    <n v="-3245"/>
  </r>
  <r>
    <s v="2026"/>
    <x v="0"/>
    <x v="1"/>
    <x v="1"/>
    <x v="73"/>
    <x v="73"/>
    <x v="38"/>
    <x v="243"/>
    <x v="708"/>
    <x v="58"/>
    <x v="2"/>
    <s v="027"/>
    <s v="00"/>
    <s v="813524"/>
    <s v="Postal Service Amortization Payments, Civil Service Retirement and Disability Fund"/>
    <s v="MAND "/>
    <s v=""/>
    <s v="200403"/>
    <s v="02"/>
    <s v="INTER"/>
    <s v="R"/>
    <n v="0"/>
    <n v="3245"/>
    <n v="3245"/>
  </r>
  <r>
    <s v="2026"/>
    <x v="0"/>
    <x v="1"/>
    <x v="1"/>
    <x v="73"/>
    <x v="73"/>
    <x v="38"/>
    <x v="243"/>
    <x v="709"/>
    <x v="64"/>
    <x v="2"/>
    <s v="027"/>
    <s v="00"/>
    <s v="813525"/>
    <s v="FFB, TVA, and USPS Interest, Civil Service Retirement and Disability Fund"/>
    <s v="MAND"/>
    <s v=""/>
    <s v="200403"/>
    <s v="01"/>
    <s v="INTER"/>
    <s v="R"/>
    <n v="-138"/>
    <n v="-110"/>
    <n v="-98"/>
  </r>
  <r>
    <s v="2026"/>
    <x v="0"/>
    <x v="1"/>
    <x v="1"/>
    <x v="73"/>
    <x v="73"/>
    <x v="38"/>
    <x v="243"/>
    <x v="710"/>
    <x v="64"/>
    <x v="2"/>
    <s v="027"/>
    <s v="00"/>
    <s v="813540"/>
    <s v="Treasury Interest, Civil Service Retirement and Disability Fund"/>
    <s v="MAND"/>
    <s v=""/>
    <s v="200403"/>
    <s v="01"/>
    <s v="INTER"/>
    <s v="R"/>
    <n v="-26459"/>
    <n v="-29020"/>
    <n v="-29261"/>
  </r>
  <r>
    <s v="2026"/>
    <x v="0"/>
    <x v="1"/>
    <x v="1"/>
    <x v="73"/>
    <x v="73"/>
    <x v="38"/>
    <x v="243"/>
    <x v="711"/>
    <x v="64"/>
    <x v="2"/>
    <s v="029"/>
    <s v="00"/>
    <s v="813220"/>
    <s v="NSLI Fund, Interest"/>
    <s v="MAND"/>
    <s v=""/>
    <s v="200403"/>
    <s v="01"/>
    <s v="INTER"/>
    <s v="R"/>
    <n v="-20"/>
    <n v="-13"/>
    <n v="-9"/>
  </r>
  <r>
    <s v="2026"/>
    <x v="0"/>
    <x v="1"/>
    <x v="1"/>
    <x v="73"/>
    <x v="73"/>
    <x v="38"/>
    <x v="243"/>
    <x v="712"/>
    <x v="64"/>
    <x v="2"/>
    <s v="029"/>
    <s v="00"/>
    <s v="818020"/>
    <s v="General Post Fund, National Homes, Interest on Investments"/>
    <s v="MAND"/>
    <s v=""/>
    <s v="200403"/>
    <s v="01"/>
    <s v="INTER"/>
    <s v="R"/>
    <n v="-7"/>
    <n v="-7"/>
    <n v="-7"/>
  </r>
  <r>
    <s v="2026"/>
    <x v="0"/>
    <x v="1"/>
    <x v="1"/>
    <x v="73"/>
    <x v="73"/>
    <x v="38"/>
    <x v="243"/>
    <x v="713"/>
    <x v="65"/>
    <x v="2"/>
    <s v="200"/>
    <s v="05"/>
    <s v="809710"/>
    <s v="Employing Agency Contributions, Military Retirement Fund"/>
    <s v="MAND "/>
    <s v=""/>
    <s v="200403"/>
    <s v="02"/>
    <s v="INTER"/>
    <s v="R"/>
    <n v="-24931"/>
    <n v="-22811"/>
    <n v="-21785"/>
  </r>
  <r>
    <s v="2026"/>
    <x v="0"/>
    <x v="1"/>
    <x v="1"/>
    <x v="73"/>
    <x v="73"/>
    <x v="38"/>
    <x v="243"/>
    <x v="714"/>
    <x v="64"/>
    <x v="2"/>
    <s v="200"/>
    <s v="05"/>
    <s v="809720"/>
    <s v="Earnings on Investments, Military Retirement Fund"/>
    <s v="MAND"/>
    <s v=""/>
    <s v="200403"/>
    <s v="01"/>
    <s v="INTER"/>
    <s v="R"/>
    <n v="-67904"/>
    <n v="-54834"/>
    <n v="-48599"/>
  </r>
  <r>
    <s v="2026"/>
    <x v="0"/>
    <x v="1"/>
    <x v="1"/>
    <x v="73"/>
    <x v="73"/>
    <x v="38"/>
    <x v="243"/>
    <x v="715"/>
    <x v="65"/>
    <x v="2"/>
    <s v="200"/>
    <s v="05"/>
    <s v="809740"/>
    <s v="Federal Contributions (concurrent Receipt Accruals), Military Retirement Fund"/>
    <s v="MAND "/>
    <s v=""/>
    <s v="200403"/>
    <s v="01"/>
    <s v="INTER"/>
    <s v="R"/>
    <n v="-19874"/>
    <n v="-20713"/>
    <n v="-25444"/>
  </r>
  <r>
    <s v="2026"/>
    <x v="0"/>
    <x v="1"/>
    <x v="1"/>
    <x v="73"/>
    <x v="73"/>
    <x v="38"/>
    <x v="243"/>
    <x v="716"/>
    <x v="65"/>
    <x v="3"/>
    <s v="200"/>
    <s v="07"/>
    <s v="547210"/>
    <s v="Non-DoD Employing Agency Contributions, DoD Medicare-Eligible Retiree Health Care Fund"/>
    <s v="MAND "/>
    <s v=""/>
    <s v="200403"/>
    <s v="01"/>
    <s v="INTRA"/>
    <s v="R"/>
    <n v="-304"/>
    <n v="-332"/>
    <n v="-343"/>
  </r>
  <r>
    <s v="2026"/>
    <x v="0"/>
    <x v="1"/>
    <x v="1"/>
    <x v="73"/>
    <x v="73"/>
    <x v="38"/>
    <x v="243"/>
    <x v="717"/>
    <x v="65"/>
    <x v="3"/>
    <s v="200"/>
    <s v="07"/>
    <s v="547250"/>
    <s v="Department of Defense Contributions, DoD Medicare-Eligible Retiree Health Care Fund"/>
    <s v="MAND "/>
    <s v=""/>
    <s v="200403"/>
    <s v="01"/>
    <s v="INTRA"/>
    <s v="R"/>
    <n v="-10533"/>
    <n v="-11046"/>
    <n v="-12850"/>
  </r>
  <r>
    <s v="2026"/>
    <x v="0"/>
    <x v="1"/>
    <x v="1"/>
    <x v="73"/>
    <x v="73"/>
    <x v="38"/>
    <x v="243"/>
    <x v="718"/>
    <x v="64"/>
    <x v="2"/>
    <s v="200"/>
    <s v="10"/>
    <s v="809820"/>
    <s v="Interest on Investments, Education Benefits Fund"/>
    <s v="MAND"/>
    <s v=""/>
    <s v="200403"/>
    <s v="01"/>
    <s v="INTER"/>
    <s v="R"/>
    <n v="-23"/>
    <n v="-18"/>
    <n v="-12"/>
  </r>
  <r>
    <s v="2026"/>
    <x v="0"/>
    <x v="1"/>
    <x v="1"/>
    <x v="73"/>
    <x v="73"/>
    <x v="38"/>
    <x v="243"/>
    <x v="719"/>
    <x v="64"/>
    <x v="2"/>
    <s v="200"/>
    <s v="15"/>
    <s v="856920"/>
    <s v="Earnings on Investments, American Battle Monuments Commission"/>
    <s v="MAND"/>
    <s v=""/>
    <s v="200403"/>
    <s v="01"/>
    <s v="INTER"/>
    <s v="R"/>
    <n v="0"/>
    <n v="0"/>
    <n v="0"/>
  </r>
  <r>
    <s v="2026"/>
    <x v="0"/>
    <x v="1"/>
    <x v="1"/>
    <x v="73"/>
    <x v="73"/>
    <x v="38"/>
    <x v="243"/>
    <x v="720"/>
    <x v="64"/>
    <x v="2"/>
    <s v="200"/>
    <s v="20"/>
    <s v="852220"/>
    <s v="Interest from Investments, Armed Forces Retirement Home"/>
    <s v="MAND"/>
    <s v=""/>
    <s v="200403"/>
    <s v="01"/>
    <s v="INTER"/>
    <s v="R"/>
    <n v="-10"/>
    <n v="-11"/>
    <n v="-8"/>
  </r>
  <r>
    <s v="2026"/>
    <x v="0"/>
    <x v="1"/>
    <x v="1"/>
    <x v="73"/>
    <x v="73"/>
    <x v="38"/>
    <x v="243"/>
    <x v="721"/>
    <x v="64"/>
    <x v="2"/>
    <s v="202"/>
    <s v="00"/>
    <s v="821720"/>
    <s v="Earnings on Investments, South Dakota Terrestrial Wildlife Habitat Restoration Trust Fund"/>
    <s v="MAND"/>
    <s v=""/>
    <s v="200403"/>
    <s v="01"/>
    <s v="INTER"/>
    <s v="R"/>
    <n v="-3"/>
    <n v="-2"/>
    <n v="-2"/>
  </r>
  <r>
    <s v="2026"/>
    <x v="0"/>
    <x v="1"/>
    <x v="1"/>
    <x v="73"/>
    <x v="73"/>
    <x v="38"/>
    <x v="243"/>
    <x v="722"/>
    <x v="64"/>
    <x v="2"/>
    <s v="202"/>
    <s v="00"/>
    <s v="886120"/>
    <s v="Interest and Profits on Investments in Public Debt Securities, Inland Waterways Trust Fund"/>
    <s v="MAND"/>
    <s v=""/>
    <s v="200403"/>
    <s v="01"/>
    <s v="INTER"/>
    <s v="R"/>
    <n v="-17"/>
    <n v="-10"/>
    <n v="-10"/>
  </r>
  <r>
    <s v="2026"/>
    <x v="0"/>
    <x v="1"/>
    <x v="1"/>
    <x v="73"/>
    <x v="73"/>
    <x v="38"/>
    <x v="243"/>
    <x v="723"/>
    <x v="64"/>
    <x v="2"/>
    <s v="202"/>
    <s v="00"/>
    <s v="886320"/>
    <s v="Earnings on Investments, Harbor Maintenance Trust Fund"/>
    <s v="MAND"/>
    <s v=""/>
    <s v="200403"/>
    <s v="01"/>
    <s v="INTER"/>
    <s v="R"/>
    <n v="-582"/>
    <n v="-233"/>
    <n v="-243"/>
  </r>
  <r>
    <s v="2026"/>
    <x v="0"/>
    <x v="1"/>
    <x v="1"/>
    <x v="73"/>
    <x v="73"/>
    <x v="38"/>
    <x v="243"/>
    <x v="724"/>
    <x v="64"/>
    <x v="2"/>
    <s v="313"/>
    <s v="00"/>
    <s v="828120"/>
    <s v="Interest on Investments, Barry Goldwater Scholarship and Excellence in Education Foundation"/>
    <s v="MAND"/>
    <s v=""/>
    <s v="200403"/>
    <s v="01"/>
    <s v="INTER"/>
    <s v="R"/>
    <n v="-2"/>
    <n v="-2"/>
    <n v="-2"/>
  </r>
  <r>
    <s v="2026"/>
    <x v="0"/>
    <x v="1"/>
    <x v="1"/>
    <x v="73"/>
    <x v="73"/>
    <x v="38"/>
    <x v="243"/>
    <x v="725"/>
    <x v="64"/>
    <x v="2"/>
    <s v="345"/>
    <s v="00"/>
    <s v="829020"/>
    <s v="Earnings on Investment, Court of Veterans Appeals Retirement Fund, LVE"/>
    <s v="MAND"/>
    <s v=""/>
    <s v="200403"/>
    <s v="01"/>
    <s v="INTER"/>
    <s v="R"/>
    <n v="-1"/>
    <n v="-1"/>
    <n v="-1"/>
  </r>
  <r>
    <s v="2026"/>
    <x v="0"/>
    <x v="1"/>
    <x v="1"/>
    <x v="73"/>
    <x v="73"/>
    <x v="38"/>
    <x v="243"/>
    <x v="726"/>
    <x v="65"/>
    <x v="2"/>
    <s v="345"/>
    <s v="00"/>
    <s v="829030"/>
    <s v="Employing Agency Contributions, Court of Appeals for Veterans Claims Retirement Fund"/>
    <s v="MAND "/>
    <s v=""/>
    <s v="200403"/>
    <s v="01"/>
    <s v="INTER"/>
    <s v="R"/>
    <n v="-5"/>
    <n v="-2"/>
    <n v="-2"/>
  </r>
  <r>
    <s v="2026"/>
    <x v="0"/>
    <x v="1"/>
    <x v="1"/>
    <x v="73"/>
    <x v="73"/>
    <x v="38"/>
    <x v="243"/>
    <x v="727"/>
    <x v="64"/>
    <x v="2"/>
    <s v="349"/>
    <s v="10"/>
    <s v="821220"/>
    <s v="Earnings on Investments, District of Columbia Judicial Retirement and Survivors Annuity Fund"/>
    <s v="MAND"/>
    <s v=""/>
    <s v="200403"/>
    <s v="01"/>
    <s v="INTER"/>
    <s v="R"/>
    <n v="-4"/>
    <n v="-4"/>
    <n v="-5"/>
  </r>
  <r>
    <s v="2026"/>
    <x v="0"/>
    <x v="1"/>
    <x v="1"/>
    <x v="73"/>
    <x v="73"/>
    <x v="38"/>
    <x v="243"/>
    <x v="728"/>
    <x v="64"/>
    <x v="2"/>
    <s v="372"/>
    <s v="00"/>
    <s v="829620"/>
    <s v="Interest on Investments, Harry S Truman Memorial Scholarship Trust Fund"/>
    <s v="MAND"/>
    <s v=""/>
    <s v="200403"/>
    <s v="01"/>
    <s v="INTER"/>
    <s v="R"/>
    <n v="-2"/>
    <n v="-1"/>
    <n v="-1"/>
  </r>
  <r>
    <s v="2026"/>
    <x v="0"/>
    <x v="1"/>
    <x v="1"/>
    <x v="73"/>
    <x v="73"/>
    <x v="38"/>
    <x v="243"/>
    <x v="729"/>
    <x v="64"/>
    <x v="2"/>
    <s v="381"/>
    <s v="00"/>
    <s v="828220"/>
    <s v="Earnings on Investments, James Madison Memorial Fellowship Foundation"/>
    <s v="MAND"/>
    <s v=""/>
    <s v="200403"/>
    <s v="01"/>
    <s v="INTER"/>
    <s v="R"/>
    <n v="-2"/>
    <n v="-2"/>
    <n v="-2"/>
  </r>
  <r>
    <s v="2026"/>
    <x v="0"/>
    <x v="1"/>
    <x v="1"/>
    <x v="73"/>
    <x v="73"/>
    <x v="38"/>
    <x v="243"/>
    <x v="730"/>
    <x v="64"/>
    <x v="2"/>
    <s v="382"/>
    <s v="00"/>
    <s v="802520"/>
    <s v="Interest on Investment in Public Debt Securities, Japan-United States Friendship Commission"/>
    <s v="MAND"/>
    <s v=""/>
    <s v="200403"/>
    <s v="01"/>
    <s v="INTER"/>
    <s v="R"/>
    <n v="-2"/>
    <n v="-3"/>
    <n v="-3"/>
  </r>
  <r>
    <s v="2026"/>
    <x v="0"/>
    <x v="1"/>
    <x v="1"/>
    <x v="73"/>
    <x v="73"/>
    <x v="38"/>
    <x v="243"/>
    <x v="731"/>
    <x v="64"/>
    <x v="2"/>
    <s v="393"/>
    <s v="00"/>
    <s v="812720"/>
    <s v="Earnings on Investments in Federal Securities, National Archives Gift Fund"/>
    <s v="MAND"/>
    <s v=""/>
    <s v="200403"/>
    <s v="01"/>
    <s v="INTER"/>
    <s v="R"/>
    <n v="-1"/>
    <n v="-1"/>
    <n v="-1"/>
  </r>
  <r>
    <s v="2026"/>
    <x v="0"/>
    <x v="1"/>
    <x v="1"/>
    <x v="73"/>
    <x v="73"/>
    <x v="38"/>
    <x v="243"/>
    <x v="732"/>
    <x v="64"/>
    <x v="2"/>
    <s v="446"/>
    <s v="00"/>
    <s v="801010"/>
    <s v="Railroad Social Security Equivalent Benefit Account, Interest and Profits on Investments in Public Debt Securities"/>
    <s v="MAND"/>
    <s v=""/>
    <s v="200403"/>
    <s v="01"/>
    <s v="INTER"/>
    <s v="R"/>
    <n v="-37"/>
    <n v="-35"/>
    <n v="-31"/>
  </r>
  <r>
    <s v="2026"/>
    <x v="0"/>
    <x v="1"/>
    <x v="1"/>
    <x v="73"/>
    <x v="73"/>
    <x v="38"/>
    <x v="243"/>
    <x v="733"/>
    <x v="64"/>
    <x v="2"/>
    <s v="446"/>
    <s v="00"/>
    <s v="801018"/>
    <s v="Railroad Social Security Equivalent Benefit Account, Interest Transferred to Federal Hospital Insurance Trust Fund"/>
    <s v="MAND"/>
    <s v=""/>
    <s v="200403"/>
    <s v="01"/>
    <s v="INTER"/>
    <s v="R"/>
    <n v="25"/>
    <n v="27"/>
    <n v="24"/>
  </r>
  <r>
    <s v="2026"/>
    <x v="0"/>
    <x v="1"/>
    <x v="1"/>
    <x v="73"/>
    <x v="73"/>
    <x v="38"/>
    <x v="243"/>
    <x v="734"/>
    <x v="64"/>
    <x v="2"/>
    <s v="446"/>
    <s v="00"/>
    <s v="801110"/>
    <s v="Interest and Profits on Investments in Public Debt Securities, Rail Industry Pension Fund"/>
    <s v="MAND"/>
    <s v=""/>
    <s v="200403"/>
    <s v="01"/>
    <s v="INTER"/>
    <s v="R"/>
    <n v="-26"/>
    <n v="-21"/>
    <n v="-20"/>
  </r>
  <r>
    <s v="2026"/>
    <x v="0"/>
    <x v="1"/>
    <x v="1"/>
    <x v="73"/>
    <x v="73"/>
    <x v="38"/>
    <x v="243"/>
    <x v="735"/>
    <x v="64"/>
    <x v="2"/>
    <s v="446"/>
    <s v="00"/>
    <s v="811820"/>
    <s v="Earnings on Investments in Federal Securities, National Railroad Retirement Investment Trust"/>
    <s v="MAND"/>
    <s v=""/>
    <s v="200403"/>
    <s v="01"/>
    <s v="INTER"/>
    <s v="R"/>
    <n v="-13"/>
    <n v="-21"/>
    <n v="-22"/>
  </r>
  <r>
    <s v="2026"/>
    <x v="0"/>
    <x v="1"/>
    <x v="1"/>
    <x v="73"/>
    <x v="73"/>
    <x v="38"/>
    <x v="243"/>
    <x v="736"/>
    <x v="64"/>
    <x v="2"/>
    <s v="485"/>
    <s v="00"/>
    <s v="826720"/>
    <s v="Interest on Investment, National Service Trust Fund"/>
    <s v="MAND"/>
    <s v=""/>
    <s v="200403"/>
    <s v="01"/>
    <s v="INTER"/>
    <s v="R"/>
    <n v="-63"/>
    <n v="-48"/>
    <n v="-33"/>
  </r>
  <r>
    <s v="2026"/>
    <x v="0"/>
    <x v="1"/>
    <x v="1"/>
    <x v="73"/>
    <x v="73"/>
    <x v="38"/>
    <x v="243"/>
    <x v="737"/>
    <x v="64"/>
    <x v="2"/>
    <s v="487"/>
    <s v="00"/>
    <s v="861520"/>
    <s v="Interest on Investments, Morris K. Udall Scholarship Fund"/>
    <s v="MAND"/>
    <s v=""/>
    <s v="200403"/>
    <s v="01"/>
    <s v="INTER"/>
    <s v="R"/>
    <n v="-2"/>
    <n v="-2"/>
    <n v="-2"/>
  </r>
  <r>
    <s v="2026"/>
    <x v="0"/>
    <x v="1"/>
    <x v="1"/>
    <x v="73"/>
    <x v="73"/>
    <x v="38"/>
    <x v="243"/>
    <x v="738"/>
    <x v="64"/>
    <x v="2"/>
    <s v="579"/>
    <s v="00"/>
    <s v="829920"/>
    <s v="Interest Received by Trust Funds, PCORTF"/>
    <s v="MAND"/>
    <s v=""/>
    <s v="200403"/>
    <s v="01"/>
    <s v="INTER"/>
    <s v="R"/>
    <n v="-6"/>
    <n v="-6"/>
    <n v="0"/>
  </r>
  <r>
    <s v="2026"/>
    <x v="1"/>
    <x v="0"/>
    <x v="0"/>
    <x v="0"/>
    <x v="0"/>
    <x v="1"/>
    <x v="1"/>
    <x v="1"/>
    <x v="0"/>
    <x v="7"/>
    <s v="001"/>
    <s v="15"/>
    <s v="0100"/>
    <s v="Capitol Construction and Operations"/>
    <s v="DISC "/>
    <s v=""/>
    <s v="403341"/>
    <s v="01"/>
    <s v="PROP"/>
    <s v="A"/>
    <n v="-1"/>
    <n v="0"/>
    <n v="0"/>
  </r>
  <r>
    <s v="2026"/>
    <x v="1"/>
    <x v="0"/>
    <x v="0"/>
    <x v="0"/>
    <x v="0"/>
    <x v="1"/>
    <x v="1"/>
    <x v="739"/>
    <x v="0"/>
    <x v="7"/>
    <s v="001"/>
    <s v="15"/>
    <s v="0127"/>
    <s v="House Office Buildings"/>
    <s v="DISC "/>
    <s v=""/>
    <s v="403341"/>
    <s v="01"/>
    <s v="PROP"/>
    <s v="A"/>
    <n v="-1"/>
    <n v="0"/>
    <n v="0"/>
  </r>
  <r>
    <s v="2026"/>
    <x v="1"/>
    <x v="0"/>
    <x v="0"/>
    <x v="0"/>
    <x v="0"/>
    <x v="1"/>
    <x v="1"/>
    <x v="2"/>
    <x v="0"/>
    <x v="7"/>
    <s v="001"/>
    <s v="15"/>
    <s v="0133"/>
    <s v="Capitol Power Plant"/>
    <s v="DISC "/>
    <s v=""/>
    <s v="403341"/>
    <s v="01"/>
    <s v="PROP"/>
    <s v="A"/>
    <n v="-1"/>
    <n v="-2"/>
    <n v="-2"/>
  </r>
  <r>
    <s v="2026"/>
    <x v="1"/>
    <x v="0"/>
    <x v="0"/>
    <x v="0"/>
    <x v="0"/>
    <x v="1"/>
    <x v="1"/>
    <x v="3"/>
    <x v="0"/>
    <x v="7"/>
    <s v="001"/>
    <s v="15"/>
    <s v="0155"/>
    <s v="Library Buildings and Grounds"/>
    <s v="DISC "/>
    <s v=""/>
    <s v="403341"/>
    <s v="01"/>
    <s v="PROP"/>
    <s v="A"/>
    <n v="-1"/>
    <n v="0"/>
    <n v="0"/>
  </r>
  <r>
    <s v="2026"/>
    <x v="1"/>
    <x v="0"/>
    <x v="0"/>
    <x v="0"/>
    <x v="0"/>
    <x v="1"/>
    <x v="1"/>
    <x v="4"/>
    <x v="0"/>
    <x v="7"/>
    <s v="001"/>
    <s v="15"/>
    <s v="4296"/>
    <s v="Capitol Visitor Center Revolving Fund"/>
    <s v="DISC "/>
    <s v=""/>
    <s v="403341"/>
    <s v="01"/>
    <s v="PROP"/>
    <s v="A"/>
    <n v="-9"/>
    <n v="-7"/>
    <n v="-7"/>
  </r>
  <r>
    <s v="2026"/>
    <x v="1"/>
    <x v="0"/>
    <x v="0"/>
    <x v="0"/>
    <x v="0"/>
    <x v="1"/>
    <x v="1"/>
    <x v="429"/>
    <x v="0"/>
    <x v="7"/>
    <s v="001"/>
    <s v="15"/>
    <s v="4518"/>
    <s v="Judiciary Office Building Development and Operations Fund"/>
    <s v="DISC "/>
    <s v=""/>
    <s v="403341"/>
    <s v="01"/>
    <s v="PROP"/>
    <s v="A"/>
    <n v="-1"/>
    <n v="0"/>
    <n v="0"/>
  </r>
  <r>
    <s v="2026"/>
    <x v="1"/>
    <x v="0"/>
    <x v="0"/>
    <x v="0"/>
    <x v="0"/>
    <x v="2"/>
    <x v="2"/>
    <x v="5"/>
    <x v="1"/>
    <x v="7"/>
    <s v="001"/>
    <s v="25"/>
    <s v="0101"/>
    <s v="Salaries and Expenses, Library of Congress"/>
    <s v="DISC "/>
    <s v=""/>
    <s v="403341"/>
    <s v="01"/>
    <s v="PROP"/>
    <s v="A"/>
    <n v="-2"/>
    <n v="-7"/>
    <n v="0"/>
  </r>
  <r>
    <s v="2026"/>
    <x v="1"/>
    <x v="0"/>
    <x v="0"/>
    <x v="0"/>
    <x v="0"/>
    <x v="2"/>
    <x v="2"/>
    <x v="6"/>
    <x v="2"/>
    <x v="7"/>
    <s v="001"/>
    <s v="25"/>
    <s v="0102"/>
    <s v="Copyright Office, Salaries and Expenses"/>
    <s v="DISC "/>
    <s v=""/>
    <s v="403341"/>
    <s v="01"/>
    <s v="PROP"/>
    <s v="A"/>
    <n v="-45"/>
    <n v="-38"/>
    <n v="-37"/>
  </r>
  <r>
    <s v="2026"/>
    <x v="1"/>
    <x v="0"/>
    <x v="0"/>
    <x v="0"/>
    <x v="0"/>
    <x v="2"/>
    <x v="2"/>
    <x v="740"/>
    <x v="0"/>
    <x v="7"/>
    <s v="001"/>
    <s v="25"/>
    <s v="0127"/>
    <s v="Congressional Research Service, Salaries and Expenses"/>
    <s v="DISC "/>
    <s v=""/>
    <s v="403341"/>
    <s v="01"/>
    <s v="PROP"/>
    <s v="A"/>
    <n v="-1"/>
    <n v="0"/>
    <n v="0"/>
  </r>
  <r>
    <s v="2026"/>
    <x v="1"/>
    <x v="0"/>
    <x v="0"/>
    <x v="0"/>
    <x v="0"/>
    <x v="2"/>
    <x v="2"/>
    <x v="741"/>
    <x v="1"/>
    <x v="7"/>
    <s v="001"/>
    <s v="25"/>
    <s v="4325"/>
    <s v="Cooperative Acquisitions Program Revolving Fund"/>
    <s v="DISC "/>
    <s v=""/>
    <s v="403341"/>
    <s v="01"/>
    <s v="PROP"/>
    <s v="A"/>
    <n v="-3"/>
    <n v="-12"/>
    <n v="-13"/>
  </r>
  <r>
    <s v="2026"/>
    <x v="1"/>
    <x v="0"/>
    <x v="0"/>
    <x v="0"/>
    <x v="0"/>
    <x v="2"/>
    <x v="2"/>
    <x v="8"/>
    <x v="1"/>
    <x v="7"/>
    <s v="001"/>
    <s v="25"/>
    <s v="4346"/>
    <s v="Gift Shop, Decimal Classification, Photo Duplication, and Related Services"/>
    <s v="DISC "/>
    <s v=""/>
    <s v="403341"/>
    <s v="01"/>
    <s v="PROP"/>
    <s v="A"/>
    <n v="-3"/>
    <n v="0"/>
    <n v="0"/>
  </r>
  <r>
    <s v="2026"/>
    <x v="1"/>
    <x v="0"/>
    <x v="0"/>
    <x v="0"/>
    <x v="0"/>
    <x v="2"/>
    <x v="2"/>
    <x v="9"/>
    <x v="1"/>
    <x v="7"/>
    <s v="001"/>
    <s v="25"/>
    <s v="4543"/>
    <s v="Fedlink Program and Federal Research Program"/>
    <s v="DISC "/>
    <s v=""/>
    <s v="403341"/>
    <s v="01"/>
    <s v="PROP"/>
    <s v="A"/>
    <n v="-2"/>
    <n v="0"/>
    <n v="0"/>
  </r>
  <r>
    <s v="2026"/>
    <x v="1"/>
    <x v="0"/>
    <x v="0"/>
    <x v="0"/>
    <x v="0"/>
    <x v="3"/>
    <x v="3"/>
    <x v="10"/>
    <x v="0"/>
    <x v="7"/>
    <s v="001"/>
    <s v="35"/>
    <s v="0107"/>
    <s v="Salaries and Expenses"/>
    <s v="DISC "/>
    <s v=""/>
    <s v="403341"/>
    <s v="01"/>
    <s v="PROP"/>
    <s v="A"/>
    <n v="-10"/>
    <n v="0"/>
    <n v="0"/>
  </r>
  <r>
    <s v="2026"/>
    <x v="1"/>
    <x v="0"/>
    <x v="0"/>
    <x v="1"/>
    <x v="1"/>
    <x v="2"/>
    <x v="5"/>
    <x v="13"/>
    <x v="4"/>
    <x v="7"/>
    <s v="002"/>
    <s v="25"/>
    <s v="0923"/>
    <s v="Defender Services"/>
    <s v="DISC "/>
    <s v=""/>
    <s v="403341"/>
    <s v="01"/>
    <s v="PROP"/>
    <s v="A"/>
    <n v="-2"/>
    <n v="-5"/>
    <n v="-5"/>
  </r>
  <r>
    <s v="2026"/>
    <x v="1"/>
    <x v="0"/>
    <x v="0"/>
    <x v="1"/>
    <x v="1"/>
    <x v="2"/>
    <x v="5"/>
    <x v="742"/>
    <x v="4"/>
    <x v="7"/>
    <s v="002"/>
    <s v="25"/>
    <s v="0925"/>
    <s v="Fees of Jurors and Commissioners"/>
    <s v="DISC "/>
    <s v=""/>
    <s v="403341"/>
    <s v="01"/>
    <s v="PROP"/>
    <s v="A"/>
    <n v="-1"/>
    <n v="-1"/>
    <n v="-1"/>
  </r>
  <r>
    <s v="2026"/>
    <x v="1"/>
    <x v="0"/>
    <x v="0"/>
    <x v="2"/>
    <x v="2"/>
    <x v="7"/>
    <x v="8"/>
    <x v="17"/>
    <x v="5"/>
    <x v="7"/>
    <s v="005"/>
    <s v="03"/>
    <s v="9913"/>
    <s v="Office of the Secretary"/>
    <s v="DISC "/>
    <s v=""/>
    <s v="403341"/>
    <s v="01"/>
    <s v="PROP"/>
    <s v="A"/>
    <n v="-16"/>
    <n v="0"/>
    <n v="0"/>
  </r>
  <r>
    <s v="2026"/>
    <x v="1"/>
    <x v="0"/>
    <x v="0"/>
    <x v="2"/>
    <x v="2"/>
    <x v="8"/>
    <x v="9"/>
    <x v="18"/>
    <x v="5"/>
    <x v="7"/>
    <s v="005"/>
    <s v="04"/>
    <s v="4609"/>
    <s v="Working Capital Fund"/>
    <s v="DISC "/>
    <s v=""/>
    <s v="403341"/>
    <s v="01"/>
    <s v="PROP"/>
    <s v="A"/>
    <n v="-18"/>
    <n v="0"/>
    <n v="-11"/>
  </r>
  <r>
    <s v="2026"/>
    <x v="1"/>
    <x v="0"/>
    <x v="0"/>
    <x v="2"/>
    <x v="2"/>
    <x v="12"/>
    <x v="13"/>
    <x v="23"/>
    <x v="5"/>
    <x v="7"/>
    <s v="005"/>
    <s v="15"/>
    <s v="1801"/>
    <s v="National Agricultural Statistics Service"/>
    <s v="DISC "/>
    <s v=""/>
    <s v="403341"/>
    <s v="01"/>
    <s v="PROP"/>
    <s v="A"/>
    <n v="-3"/>
    <n v="-2"/>
    <n v="-2"/>
  </r>
  <r>
    <s v="2026"/>
    <x v="1"/>
    <x v="0"/>
    <x v="0"/>
    <x v="2"/>
    <x v="2"/>
    <x v="13"/>
    <x v="14"/>
    <x v="24"/>
    <x v="5"/>
    <x v="7"/>
    <s v="005"/>
    <s v="18"/>
    <s v="1400"/>
    <s v="Salaries and Expenses"/>
    <s v="DISC "/>
    <s v=""/>
    <s v="403341"/>
    <s v="01"/>
    <s v="PROP"/>
    <s v="A"/>
    <n v="-44"/>
    <n v="-66"/>
    <n v="-68"/>
  </r>
  <r>
    <s v="2026"/>
    <x v="1"/>
    <x v="0"/>
    <x v="0"/>
    <x v="2"/>
    <x v="2"/>
    <x v="15"/>
    <x v="16"/>
    <x v="28"/>
    <x v="5"/>
    <x v="7"/>
    <s v="005"/>
    <s v="32"/>
    <s v="1600"/>
    <s v="Salaries and Expenses"/>
    <s v="DISC "/>
    <s v=""/>
    <s v="403341"/>
    <s v="01"/>
    <s v="PROP"/>
    <s v="A"/>
    <n v="-188"/>
    <n v="-158"/>
    <n v="-158"/>
  </r>
  <r>
    <s v="2026"/>
    <x v="1"/>
    <x v="0"/>
    <x v="0"/>
    <x v="2"/>
    <x v="2"/>
    <x v="16"/>
    <x v="17"/>
    <x v="29"/>
    <x v="6"/>
    <x v="7"/>
    <s v="005"/>
    <s v="35"/>
    <s v="3700"/>
    <s v="Salaries and Expenses"/>
    <s v="DISC "/>
    <s v=""/>
    <s v="403341"/>
    <s v="01"/>
    <s v="PROP"/>
    <s v="A"/>
    <n v="-227"/>
    <n v="-230"/>
    <n v="-230"/>
  </r>
  <r>
    <s v="2026"/>
    <x v="1"/>
    <x v="0"/>
    <x v="0"/>
    <x v="2"/>
    <x v="2"/>
    <x v="17"/>
    <x v="18"/>
    <x v="30"/>
    <x v="5"/>
    <x v="7"/>
    <s v="005"/>
    <s v="45"/>
    <s v="2500"/>
    <s v="Marketing Services"/>
    <s v="DISC "/>
    <s v=""/>
    <s v="403341"/>
    <s v="01"/>
    <s v="PROP"/>
    <s v="A"/>
    <n v="-46"/>
    <n v="-44"/>
    <n v="-44"/>
  </r>
  <r>
    <s v="2026"/>
    <x v="1"/>
    <x v="0"/>
    <x v="0"/>
    <x v="2"/>
    <x v="2"/>
    <x v="18"/>
    <x v="19"/>
    <x v="31"/>
    <x v="7"/>
    <x v="7"/>
    <s v="005"/>
    <s v="25"/>
    <s v="0180"/>
    <s v="Farm Production and Conservation Business Center"/>
    <s v="DISC "/>
    <s v=""/>
    <s v="403341"/>
    <s v="01"/>
    <s v="PROP"/>
    <s v="A"/>
    <n v="-2"/>
    <n v="0"/>
    <n v="0"/>
  </r>
  <r>
    <s v="2026"/>
    <x v="1"/>
    <x v="0"/>
    <x v="0"/>
    <x v="2"/>
    <x v="2"/>
    <x v="19"/>
    <x v="20"/>
    <x v="32"/>
    <x v="7"/>
    <x v="7"/>
    <s v="005"/>
    <s v="49"/>
    <s v="0600"/>
    <s v="Salaries and Expenses"/>
    <s v="DISC "/>
    <s v=""/>
    <s v="403341"/>
    <s v="01"/>
    <s v="PROP"/>
    <s v="A"/>
    <n v="-2"/>
    <n v="0"/>
    <n v="0"/>
  </r>
  <r>
    <s v="2026"/>
    <x v="1"/>
    <x v="0"/>
    <x v="0"/>
    <x v="2"/>
    <x v="2"/>
    <x v="19"/>
    <x v="20"/>
    <x v="743"/>
    <x v="28"/>
    <x v="7"/>
    <s v="005"/>
    <s v="49"/>
    <s v="3316"/>
    <s v="Emergency Conservation Program"/>
    <s v="DISC "/>
    <s v=""/>
    <s v="403341"/>
    <s v="01"/>
    <s v="PROP"/>
    <s v="A"/>
    <n v="-1"/>
    <n v="0"/>
    <n v="0"/>
  </r>
  <r>
    <s v="2026"/>
    <x v="1"/>
    <x v="0"/>
    <x v="0"/>
    <x v="2"/>
    <x v="2"/>
    <x v="20"/>
    <x v="21"/>
    <x v="33"/>
    <x v="8"/>
    <x v="7"/>
    <s v="005"/>
    <s v="53"/>
    <s v="1000"/>
    <s v="Private Lands Conservation Operations"/>
    <s v="DISC "/>
    <s v=""/>
    <s v="403341"/>
    <s v="01"/>
    <s v="PROP"/>
    <s v="A"/>
    <n v="-6"/>
    <n v="0"/>
    <n v="0"/>
  </r>
  <r>
    <s v="2026"/>
    <x v="1"/>
    <x v="0"/>
    <x v="0"/>
    <x v="2"/>
    <x v="2"/>
    <x v="20"/>
    <x v="21"/>
    <x v="744"/>
    <x v="9"/>
    <x v="7"/>
    <s v="005"/>
    <s v="53"/>
    <s v="1002"/>
    <s v="Watershed Rehabilitation Program"/>
    <s v="DISC "/>
    <s v=""/>
    <s v="403341"/>
    <s v="01"/>
    <s v="PROP"/>
    <s v="A"/>
    <n v="-1"/>
    <n v="0"/>
    <n v="0"/>
  </r>
  <r>
    <s v="2026"/>
    <x v="1"/>
    <x v="0"/>
    <x v="0"/>
    <x v="2"/>
    <x v="2"/>
    <x v="20"/>
    <x v="21"/>
    <x v="34"/>
    <x v="9"/>
    <x v="7"/>
    <s v="005"/>
    <s v="53"/>
    <s v="1072"/>
    <s v="Watershed and Flood Prevention Operations"/>
    <s v="DISC "/>
    <s v=""/>
    <s v="403341"/>
    <s v="01"/>
    <s v="PROP"/>
    <s v="A"/>
    <n v="-6"/>
    <n v="0"/>
    <n v="0"/>
  </r>
  <r>
    <s v="2026"/>
    <x v="1"/>
    <x v="0"/>
    <x v="0"/>
    <x v="2"/>
    <x v="2"/>
    <x v="21"/>
    <x v="22"/>
    <x v="35"/>
    <x v="10"/>
    <x v="7"/>
    <s v="005"/>
    <s v="55"/>
    <s v="0403"/>
    <s v="Salaries and Expenses"/>
    <s v="DISC "/>
    <s v=""/>
    <s v="403341"/>
    <s v="01"/>
    <s v="PROP"/>
    <s v="A"/>
    <n v="-2"/>
    <n v="0"/>
    <n v="0"/>
  </r>
  <r>
    <s v="2026"/>
    <x v="1"/>
    <x v="0"/>
    <x v="0"/>
    <x v="2"/>
    <x v="2"/>
    <x v="23"/>
    <x v="24"/>
    <x v="37"/>
    <x v="11"/>
    <x v="7"/>
    <s v="005"/>
    <s v="68"/>
    <s v="2278"/>
    <s v="Food for Peace Title II Grants"/>
    <s v="DISC "/>
    <s v=""/>
    <s v="403341"/>
    <s v="01"/>
    <s v="PROP"/>
    <s v="A"/>
    <n v="-2"/>
    <n v="0"/>
    <n v="0"/>
  </r>
  <r>
    <s v="2026"/>
    <x v="1"/>
    <x v="0"/>
    <x v="0"/>
    <x v="2"/>
    <x v="2"/>
    <x v="24"/>
    <x v="25"/>
    <x v="745"/>
    <x v="12"/>
    <x v="7"/>
    <s v="005"/>
    <s v="84"/>
    <s v="3507"/>
    <s v="Commodity Assistance Program"/>
    <s v="DISC "/>
    <s v=""/>
    <s v="403341"/>
    <s v="01"/>
    <s v="PROP"/>
    <s v="A"/>
    <n v="-1"/>
    <n v="0"/>
    <n v="0"/>
  </r>
  <r>
    <s v="2026"/>
    <x v="1"/>
    <x v="0"/>
    <x v="0"/>
    <x v="2"/>
    <x v="2"/>
    <x v="24"/>
    <x v="25"/>
    <x v="746"/>
    <x v="12"/>
    <x v="7"/>
    <s v="005"/>
    <s v="84"/>
    <s v="3510"/>
    <s v="Special Supplemental Nutrition Program for Women, Infants, and Children (WIC)"/>
    <s v="DISC "/>
    <s v=""/>
    <s v="403341"/>
    <s v="01"/>
    <s v="PROP"/>
    <s v="A"/>
    <n v="-8"/>
    <n v="0"/>
    <n v="0"/>
  </r>
  <r>
    <s v="2026"/>
    <x v="1"/>
    <x v="0"/>
    <x v="0"/>
    <x v="2"/>
    <x v="2"/>
    <x v="25"/>
    <x v="26"/>
    <x v="40"/>
    <x v="8"/>
    <x v="7"/>
    <s v="005"/>
    <s v="96"/>
    <s v="1103"/>
    <s v="Capital Improvement and Maintenance"/>
    <s v="DISC "/>
    <s v=""/>
    <s v="403341"/>
    <s v="01"/>
    <s v="PROP"/>
    <s v="A"/>
    <n v="-18"/>
    <n v="-19"/>
    <n v="0"/>
  </r>
  <r>
    <s v="2026"/>
    <x v="1"/>
    <x v="0"/>
    <x v="0"/>
    <x v="2"/>
    <x v="2"/>
    <x v="25"/>
    <x v="26"/>
    <x v="41"/>
    <x v="8"/>
    <x v="7"/>
    <s v="005"/>
    <s v="96"/>
    <s v="1104"/>
    <s v="Forest and Rangeland Research"/>
    <s v="DISC "/>
    <s v=""/>
    <s v="403341"/>
    <s v="01"/>
    <s v="PROP"/>
    <s v="A"/>
    <n v="-8"/>
    <n v="-5"/>
    <n v="0"/>
  </r>
  <r>
    <s v="2026"/>
    <x v="1"/>
    <x v="0"/>
    <x v="0"/>
    <x v="2"/>
    <x v="2"/>
    <x v="25"/>
    <x v="26"/>
    <x v="42"/>
    <x v="8"/>
    <x v="7"/>
    <s v="005"/>
    <s v="96"/>
    <s v="1105"/>
    <s v="State, Private and Tribal Forestry"/>
    <s v="DISC "/>
    <s v=""/>
    <s v="403341"/>
    <s v="01"/>
    <s v="PROP"/>
    <s v="A"/>
    <n v="-5"/>
    <n v="-121"/>
    <n v="0"/>
  </r>
  <r>
    <s v="2026"/>
    <x v="1"/>
    <x v="0"/>
    <x v="0"/>
    <x v="2"/>
    <x v="2"/>
    <x v="25"/>
    <x v="26"/>
    <x v="43"/>
    <x v="8"/>
    <x v="7"/>
    <s v="005"/>
    <s v="96"/>
    <s v="1106"/>
    <s v="National Forest System"/>
    <s v="DISC "/>
    <s v=""/>
    <s v="403341"/>
    <s v="01"/>
    <s v="PROP"/>
    <s v="A"/>
    <n v="-33"/>
    <n v="0"/>
    <n v="0"/>
  </r>
  <r>
    <s v="2026"/>
    <x v="1"/>
    <x v="0"/>
    <x v="0"/>
    <x v="2"/>
    <x v="2"/>
    <x v="25"/>
    <x v="26"/>
    <x v="44"/>
    <x v="8"/>
    <x v="7"/>
    <s v="005"/>
    <s v="96"/>
    <s v="1115"/>
    <s v="Wildland Fire Management"/>
    <s v="DISC "/>
    <s v=""/>
    <s v="403341"/>
    <s v="01"/>
    <s v="PROP"/>
    <s v="A"/>
    <n v="-48"/>
    <n v="0"/>
    <n v="0"/>
  </r>
  <r>
    <s v="2026"/>
    <x v="1"/>
    <x v="0"/>
    <x v="0"/>
    <x v="2"/>
    <x v="2"/>
    <x v="25"/>
    <x v="26"/>
    <x v="44"/>
    <x v="8"/>
    <x v="8"/>
    <s v="005"/>
    <s v="96"/>
    <s v="1115"/>
    <s v="Wildland Fire Management"/>
    <s v="DISC "/>
    <s v=""/>
    <s v="403441"/>
    <s v="01"/>
    <s v="OG"/>
    <s v="A"/>
    <n v="-41"/>
    <n v="0"/>
    <n v="0"/>
  </r>
  <r>
    <s v="2026"/>
    <x v="1"/>
    <x v="0"/>
    <x v="0"/>
    <x v="2"/>
    <x v="2"/>
    <x v="25"/>
    <x v="26"/>
    <x v="46"/>
    <x v="8"/>
    <x v="7"/>
    <s v="005"/>
    <s v="96"/>
    <s v="4605"/>
    <s v="Working Capital Fund"/>
    <s v="DISC "/>
    <s v=""/>
    <s v="403341"/>
    <s v="01"/>
    <s v="PROP"/>
    <s v="A"/>
    <n v="-314"/>
    <n v="-385"/>
    <n v="-385"/>
  </r>
  <r>
    <s v="2026"/>
    <x v="1"/>
    <x v="0"/>
    <x v="0"/>
    <x v="3"/>
    <x v="3"/>
    <x v="8"/>
    <x v="29"/>
    <x v="53"/>
    <x v="2"/>
    <x v="7"/>
    <s v="006"/>
    <s v="07"/>
    <s v="0450"/>
    <s v="Periodic Censuses and Programs"/>
    <s v="DISC "/>
    <s v=""/>
    <s v="403341"/>
    <s v="01"/>
    <s v="PROP"/>
    <s v="A"/>
    <n v="-2"/>
    <n v="0"/>
    <n v="0"/>
  </r>
  <r>
    <s v="2026"/>
    <x v="1"/>
    <x v="0"/>
    <x v="0"/>
    <x v="3"/>
    <x v="3"/>
    <x v="8"/>
    <x v="29"/>
    <x v="54"/>
    <x v="2"/>
    <x v="7"/>
    <s v="006"/>
    <s v="07"/>
    <s v="4512"/>
    <s v="Census Working Capital Fund"/>
    <s v="DISC "/>
    <s v=""/>
    <s v="403341"/>
    <s v="01"/>
    <s v="PROP"/>
    <s v="A"/>
    <n v="-26"/>
    <n v="-20"/>
    <n v="-14"/>
  </r>
  <r>
    <s v="2026"/>
    <x v="1"/>
    <x v="0"/>
    <x v="0"/>
    <x v="3"/>
    <x v="3"/>
    <x v="27"/>
    <x v="30"/>
    <x v="55"/>
    <x v="2"/>
    <x v="7"/>
    <s v="006"/>
    <s v="08"/>
    <s v="1500"/>
    <s v="Salaries and Expenses"/>
    <s v="DISC "/>
    <s v=""/>
    <s v="403341"/>
    <s v="01"/>
    <s v="PROP"/>
    <s v="A"/>
    <n v="-1"/>
    <n v="0"/>
    <n v="0"/>
  </r>
  <r>
    <s v="2026"/>
    <x v="1"/>
    <x v="0"/>
    <x v="0"/>
    <x v="3"/>
    <x v="3"/>
    <x v="29"/>
    <x v="32"/>
    <x v="57"/>
    <x v="2"/>
    <x v="7"/>
    <s v="006"/>
    <s v="25"/>
    <s v="1250"/>
    <s v="Operations and Administration"/>
    <s v="DISC "/>
    <s v=""/>
    <s v="403341"/>
    <s v="01"/>
    <s v="PROP"/>
    <s v="A"/>
    <n v="-12"/>
    <n v="-11"/>
    <n v="-20"/>
  </r>
  <r>
    <s v="2026"/>
    <x v="1"/>
    <x v="0"/>
    <x v="0"/>
    <x v="3"/>
    <x v="3"/>
    <x v="30"/>
    <x v="33"/>
    <x v="58"/>
    <x v="2"/>
    <x v="7"/>
    <s v="006"/>
    <s v="30"/>
    <s v="0300"/>
    <s v="Operations and Administration"/>
    <s v="DISC "/>
    <s v=""/>
    <s v="403341"/>
    <s v="01"/>
    <s v="PROP"/>
    <s v="A"/>
    <n v="0"/>
    <n v="-1"/>
    <n v="-1"/>
  </r>
  <r>
    <s v="2026"/>
    <x v="1"/>
    <x v="0"/>
    <x v="0"/>
    <x v="3"/>
    <x v="3"/>
    <x v="31"/>
    <x v="34"/>
    <x v="59"/>
    <x v="13"/>
    <x v="7"/>
    <s v="006"/>
    <s v="48"/>
    <s v="1450"/>
    <s v="Operations, Research, and Facilities"/>
    <s v="DISC "/>
    <s v=""/>
    <s v="403341"/>
    <s v="01"/>
    <s v="PROP"/>
    <s v="A"/>
    <n v="-10"/>
    <n v="-47"/>
    <n v="-24"/>
  </r>
  <r>
    <s v="2026"/>
    <x v="1"/>
    <x v="0"/>
    <x v="0"/>
    <x v="3"/>
    <x v="3"/>
    <x v="32"/>
    <x v="35"/>
    <x v="60"/>
    <x v="2"/>
    <x v="7"/>
    <s v="006"/>
    <s v="51"/>
    <s v="1006"/>
    <s v="Salaries and Expenses"/>
    <s v="DISC "/>
    <s v=""/>
    <s v="403341"/>
    <s v="01"/>
    <s v="PROP"/>
    <s v="A"/>
    <n v="-4120"/>
    <n v="-4561"/>
    <n v="-4992"/>
  </r>
  <r>
    <s v="2026"/>
    <x v="1"/>
    <x v="0"/>
    <x v="0"/>
    <x v="3"/>
    <x v="3"/>
    <x v="33"/>
    <x v="36"/>
    <x v="61"/>
    <x v="2"/>
    <x v="7"/>
    <s v="006"/>
    <s v="54"/>
    <s v="4295"/>
    <s v="NTIS Revolving Fund"/>
    <s v="DISC "/>
    <s v=""/>
    <s v="403341"/>
    <s v="01"/>
    <s v="PROP"/>
    <s v="A"/>
    <n v="-4"/>
    <n v="-5"/>
    <n v="-5"/>
  </r>
  <r>
    <s v="2026"/>
    <x v="1"/>
    <x v="0"/>
    <x v="0"/>
    <x v="3"/>
    <x v="3"/>
    <x v="21"/>
    <x v="37"/>
    <x v="747"/>
    <x v="2"/>
    <x v="8"/>
    <s v="006"/>
    <s v="55"/>
    <s v="0515"/>
    <s v="Construction of Research Facilities"/>
    <s v="DISC "/>
    <s v=""/>
    <s v="403441"/>
    <s v="01"/>
    <s v="OG"/>
    <s v="A"/>
    <n v="-1"/>
    <n v="-1"/>
    <n v="0"/>
  </r>
  <r>
    <s v="2026"/>
    <x v="1"/>
    <x v="0"/>
    <x v="0"/>
    <x v="3"/>
    <x v="3"/>
    <x v="21"/>
    <x v="37"/>
    <x v="62"/>
    <x v="2"/>
    <x v="7"/>
    <s v="006"/>
    <s v="55"/>
    <s v="4650"/>
    <s v="Working Capital Fund"/>
    <s v="DISC "/>
    <s v=""/>
    <s v="403341"/>
    <s v="01"/>
    <s v="PROP"/>
    <s v="A"/>
    <n v="-78"/>
    <n v="-64"/>
    <n v="-65"/>
  </r>
  <r>
    <s v="2026"/>
    <x v="1"/>
    <x v="0"/>
    <x v="0"/>
    <x v="4"/>
    <x v="4"/>
    <x v="27"/>
    <x v="39"/>
    <x v="64"/>
    <x v="14"/>
    <x v="7"/>
    <s v="007"/>
    <s v="05"/>
    <s v="1105"/>
    <s v="Military Personnel, Marine Corps"/>
    <s v="DISC "/>
    <s v=""/>
    <s v="403341"/>
    <s v="01"/>
    <s v="PROP"/>
    <s v="A"/>
    <n v="-16"/>
    <n v="0"/>
    <n v="0"/>
  </r>
  <r>
    <s v="2026"/>
    <x v="1"/>
    <x v="0"/>
    <x v="0"/>
    <x v="4"/>
    <x v="4"/>
    <x v="27"/>
    <x v="39"/>
    <x v="67"/>
    <x v="14"/>
    <x v="7"/>
    <s v="007"/>
    <s v="05"/>
    <s v="1453"/>
    <s v="Military Personnel, Navy"/>
    <s v="DISC "/>
    <s v=""/>
    <s v="403341"/>
    <s v="01"/>
    <s v="PROP"/>
    <s v="A"/>
    <n v="-8"/>
    <n v="0"/>
    <n v="0"/>
  </r>
  <r>
    <s v="2026"/>
    <x v="1"/>
    <x v="0"/>
    <x v="0"/>
    <x v="4"/>
    <x v="4"/>
    <x v="27"/>
    <x v="39"/>
    <x v="68"/>
    <x v="14"/>
    <x v="7"/>
    <s v="007"/>
    <s v="05"/>
    <s v="2010"/>
    <s v="Military Personnel, Army"/>
    <s v="DISC "/>
    <s v=""/>
    <s v="403341"/>
    <s v="01"/>
    <s v="PROP"/>
    <s v="A"/>
    <n v="-15"/>
    <n v="0"/>
    <n v="0"/>
  </r>
  <r>
    <s v="2026"/>
    <x v="1"/>
    <x v="0"/>
    <x v="0"/>
    <x v="4"/>
    <x v="4"/>
    <x v="27"/>
    <x v="39"/>
    <x v="69"/>
    <x v="14"/>
    <x v="7"/>
    <s v="007"/>
    <s v="05"/>
    <s v="2060"/>
    <s v="National Guard Personnel, Army"/>
    <s v="DISC "/>
    <s v=""/>
    <s v="403341"/>
    <s v="01"/>
    <s v="PROP"/>
    <s v="A"/>
    <n v="-33"/>
    <n v="0"/>
    <n v="0"/>
  </r>
  <r>
    <s v="2026"/>
    <x v="1"/>
    <x v="0"/>
    <x v="0"/>
    <x v="4"/>
    <x v="4"/>
    <x v="27"/>
    <x v="39"/>
    <x v="70"/>
    <x v="14"/>
    <x v="7"/>
    <s v="007"/>
    <s v="05"/>
    <s v="2070"/>
    <s v="Reserve Personnel, Army"/>
    <s v="DISC "/>
    <s v=""/>
    <s v="403341"/>
    <s v="01"/>
    <s v="PROP"/>
    <s v="A"/>
    <n v="-30"/>
    <n v="0"/>
    <n v="0"/>
  </r>
  <r>
    <s v="2026"/>
    <x v="1"/>
    <x v="0"/>
    <x v="0"/>
    <x v="4"/>
    <x v="4"/>
    <x v="27"/>
    <x v="39"/>
    <x v="71"/>
    <x v="14"/>
    <x v="7"/>
    <s v="007"/>
    <s v="05"/>
    <s v="3500"/>
    <s v="Military Personnel, Air Force"/>
    <s v="DISC "/>
    <s v=""/>
    <s v="403341"/>
    <s v="01"/>
    <s v="PROP"/>
    <s v="A"/>
    <n v="-29"/>
    <n v="0"/>
    <n v="0"/>
  </r>
  <r>
    <s v="2026"/>
    <x v="1"/>
    <x v="0"/>
    <x v="0"/>
    <x v="4"/>
    <x v="4"/>
    <x v="27"/>
    <x v="39"/>
    <x v="73"/>
    <x v="14"/>
    <x v="7"/>
    <s v="007"/>
    <s v="05"/>
    <s v="3850"/>
    <s v="National Guard Personnel, Air Force"/>
    <s v="DISC "/>
    <s v=""/>
    <s v="403341"/>
    <s v="01"/>
    <s v="PROP"/>
    <s v="A"/>
    <n v="-3"/>
    <n v="0"/>
    <n v="0"/>
  </r>
  <r>
    <s v="2026"/>
    <x v="1"/>
    <x v="0"/>
    <x v="0"/>
    <x v="4"/>
    <x v="4"/>
    <x v="31"/>
    <x v="40"/>
    <x v="74"/>
    <x v="14"/>
    <x v="7"/>
    <s v="007"/>
    <s v="10"/>
    <s v="0100"/>
    <s v="Operation and Maintenance, Defense-wide"/>
    <s v="DISC "/>
    <s v=""/>
    <s v="403341"/>
    <s v="01"/>
    <s v="PROP"/>
    <s v="A"/>
    <n v="-147"/>
    <n v="0"/>
    <n v="0"/>
  </r>
  <r>
    <s v="2026"/>
    <x v="1"/>
    <x v="0"/>
    <x v="0"/>
    <x v="4"/>
    <x v="4"/>
    <x v="31"/>
    <x v="40"/>
    <x v="76"/>
    <x v="14"/>
    <x v="7"/>
    <s v="007"/>
    <s v="10"/>
    <s v="0111"/>
    <s v="Department of Defense Acquisition Workforce Development Account"/>
    <s v="DISC "/>
    <s v=""/>
    <s v="403341"/>
    <s v="01"/>
    <s v="PROP"/>
    <s v="A"/>
    <n v="-4"/>
    <n v="0"/>
    <n v="0"/>
  </r>
  <r>
    <s v="2026"/>
    <x v="1"/>
    <x v="0"/>
    <x v="0"/>
    <x v="4"/>
    <x v="4"/>
    <x v="31"/>
    <x v="40"/>
    <x v="77"/>
    <x v="14"/>
    <x v="7"/>
    <s v="007"/>
    <s v="10"/>
    <s v="0130"/>
    <s v="Defense Health Program"/>
    <s v="DISC "/>
    <s v=""/>
    <s v="403341"/>
    <s v="01"/>
    <s v="PROP"/>
    <s v="A"/>
    <n v="-289"/>
    <n v="0"/>
    <n v="0"/>
  </r>
  <r>
    <s v="2026"/>
    <x v="1"/>
    <x v="0"/>
    <x v="0"/>
    <x v="4"/>
    <x v="4"/>
    <x v="31"/>
    <x v="40"/>
    <x v="80"/>
    <x v="14"/>
    <x v="7"/>
    <s v="007"/>
    <s v="10"/>
    <s v="1106"/>
    <s v="Operation and Maintenance, Marine Corps"/>
    <s v="DISC "/>
    <s v=""/>
    <s v="403341"/>
    <s v="01"/>
    <s v="PROP"/>
    <s v="A"/>
    <n v="-92"/>
    <n v="0"/>
    <n v="0"/>
  </r>
  <r>
    <s v="2026"/>
    <x v="1"/>
    <x v="0"/>
    <x v="0"/>
    <x v="4"/>
    <x v="4"/>
    <x v="31"/>
    <x v="40"/>
    <x v="82"/>
    <x v="14"/>
    <x v="7"/>
    <s v="007"/>
    <s v="10"/>
    <s v="1804"/>
    <s v="Operation and Maintenance, Navy"/>
    <s v="DISC "/>
    <s v=""/>
    <s v="403341"/>
    <s v="01"/>
    <s v="PROP"/>
    <s v="A"/>
    <n v="-1015"/>
    <n v="0"/>
    <n v="0"/>
  </r>
  <r>
    <s v="2026"/>
    <x v="1"/>
    <x v="0"/>
    <x v="0"/>
    <x v="4"/>
    <x v="4"/>
    <x v="31"/>
    <x v="40"/>
    <x v="83"/>
    <x v="14"/>
    <x v="7"/>
    <s v="007"/>
    <s v="10"/>
    <s v="1806"/>
    <s v="Operation and Maintenance, Navy Reserve"/>
    <s v="DISC "/>
    <s v=""/>
    <s v="403341"/>
    <s v="01"/>
    <s v="PROP"/>
    <s v="A"/>
    <n v="-5"/>
    <n v="0"/>
    <n v="0"/>
  </r>
  <r>
    <s v="2026"/>
    <x v="1"/>
    <x v="0"/>
    <x v="0"/>
    <x v="4"/>
    <x v="4"/>
    <x v="31"/>
    <x v="40"/>
    <x v="84"/>
    <x v="14"/>
    <x v="7"/>
    <s v="007"/>
    <s v="10"/>
    <s v="2020"/>
    <s v="Operation and Maintenance, Army"/>
    <s v="DISC "/>
    <s v=""/>
    <s v="403341"/>
    <s v="01"/>
    <s v="PROP"/>
    <s v="A"/>
    <n v="-872"/>
    <n v="0"/>
    <n v="0"/>
  </r>
  <r>
    <s v="2026"/>
    <x v="1"/>
    <x v="0"/>
    <x v="0"/>
    <x v="4"/>
    <x v="4"/>
    <x v="31"/>
    <x v="40"/>
    <x v="85"/>
    <x v="14"/>
    <x v="7"/>
    <s v="007"/>
    <s v="10"/>
    <s v="2065"/>
    <s v="Operation and Maintenance, Army National Guard"/>
    <s v="DISC "/>
    <s v=""/>
    <s v="403341"/>
    <s v="01"/>
    <s v="PROP"/>
    <s v="A"/>
    <n v="-44"/>
    <n v="0"/>
    <n v="0"/>
  </r>
  <r>
    <s v="2026"/>
    <x v="1"/>
    <x v="0"/>
    <x v="0"/>
    <x v="4"/>
    <x v="4"/>
    <x v="31"/>
    <x v="40"/>
    <x v="86"/>
    <x v="14"/>
    <x v="7"/>
    <s v="007"/>
    <s v="10"/>
    <s v="2080"/>
    <s v="Operation and Maintenance, Army Reserve"/>
    <s v="DISC "/>
    <s v=""/>
    <s v="403341"/>
    <s v="01"/>
    <s v="PROP"/>
    <s v="A"/>
    <n v="-6"/>
    <n v="0"/>
    <n v="0"/>
  </r>
  <r>
    <s v="2026"/>
    <x v="1"/>
    <x v="0"/>
    <x v="0"/>
    <x v="4"/>
    <x v="4"/>
    <x v="31"/>
    <x v="40"/>
    <x v="748"/>
    <x v="14"/>
    <x v="7"/>
    <s v="007"/>
    <s v="10"/>
    <s v="2091"/>
    <s v="Afghanistan Security Forces Fund"/>
    <s v="DISC "/>
    <s v=""/>
    <s v="403341"/>
    <s v="01"/>
    <s v="PROP"/>
    <s v="A"/>
    <n v="-338"/>
    <n v="0"/>
    <n v="0"/>
  </r>
  <r>
    <s v="2026"/>
    <x v="1"/>
    <x v="0"/>
    <x v="0"/>
    <x v="4"/>
    <x v="4"/>
    <x v="31"/>
    <x v="40"/>
    <x v="749"/>
    <x v="14"/>
    <x v="7"/>
    <s v="007"/>
    <s v="10"/>
    <s v="2099"/>
    <s v="Counter-Islamic State of Iraq and Syria Train and Equip Fund"/>
    <s v="DISC "/>
    <s v=""/>
    <s v="403341"/>
    <s v="01"/>
    <s v="PROP"/>
    <s v="A"/>
    <n v="-67"/>
    <n v="0"/>
    <n v="0"/>
  </r>
  <r>
    <s v="2026"/>
    <x v="1"/>
    <x v="0"/>
    <x v="0"/>
    <x v="4"/>
    <x v="4"/>
    <x v="31"/>
    <x v="40"/>
    <x v="87"/>
    <x v="14"/>
    <x v="7"/>
    <s v="007"/>
    <s v="10"/>
    <s v="3400"/>
    <s v="Operation and Maintenance, Air Force"/>
    <s v="DISC "/>
    <s v=""/>
    <s v="403341"/>
    <s v="01"/>
    <s v="PROP"/>
    <s v="A"/>
    <n v="-421"/>
    <n v="0"/>
    <n v="0"/>
  </r>
  <r>
    <s v="2026"/>
    <x v="1"/>
    <x v="0"/>
    <x v="0"/>
    <x v="4"/>
    <x v="4"/>
    <x v="31"/>
    <x v="40"/>
    <x v="88"/>
    <x v="14"/>
    <x v="7"/>
    <s v="007"/>
    <s v="10"/>
    <s v="3410"/>
    <s v="Operation and Maintenance, Space Force"/>
    <s v="DISC "/>
    <s v=""/>
    <s v="403341"/>
    <s v="01"/>
    <s v="PROP"/>
    <s v="A"/>
    <n v="-103"/>
    <n v="0"/>
    <n v="0"/>
  </r>
  <r>
    <s v="2026"/>
    <x v="1"/>
    <x v="0"/>
    <x v="0"/>
    <x v="4"/>
    <x v="4"/>
    <x v="31"/>
    <x v="40"/>
    <x v="89"/>
    <x v="14"/>
    <x v="7"/>
    <s v="007"/>
    <s v="10"/>
    <s v="3740"/>
    <s v="Operation and Maintenance, Air Force Reserve"/>
    <s v="DISC "/>
    <s v=""/>
    <s v="403341"/>
    <s v="01"/>
    <s v="PROP"/>
    <s v="A"/>
    <n v="-8"/>
    <n v="0"/>
    <n v="0"/>
  </r>
  <r>
    <s v="2026"/>
    <x v="1"/>
    <x v="0"/>
    <x v="0"/>
    <x v="4"/>
    <x v="4"/>
    <x v="31"/>
    <x v="40"/>
    <x v="90"/>
    <x v="14"/>
    <x v="7"/>
    <s v="007"/>
    <s v="10"/>
    <s v="3840"/>
    <s v="Operation and Maintenance, Air National Guard"/>
    <s v="DISC "/>
    <s v=""/>
    <s v="403341"/>
    <s v="01"/>
    <s v="PROP"/>
    <s v="A"/>
    <n v="-14"/>
    <n v="0"/>
    <n v="0"/>
  </r>
  <r>
    <s v="2026"/>
    <x v="1"/>
    <x v="0"/>
    <x v="0"/>
    <x v="4"/>
    <x v="4"/>
    <x v="31"/>
    <x v="40"/>
    <x v="750"/>
    <x v="14"/>
    <x v="7"/>
    <s v="007"/>
    <s v="10"/>
    <s v="5189"/>
    <s v="Lease of Department of Defense Real Property"/>
    <s v="DISC "/>
    <s v=""/>
    <s v="403341"/>
    <s v="01"/>
    <s v="PROP"/>
    <s v="A"/>
    <n v="-1"/>
    <n v="0"/>
    <n v="0"/>
  </r>
  <r>
    <s v="2026"/>
    <x v="1"/>
    <x v="0"/>
    <x v="0"/>
    <x v="4"/>
    <x v="4"/>
    <x v="1"/>
    <x v="41"/>
    <x v="91"/>
    <x v="14"/>
    <x v="7"/>
    <s v="007"/>
    <s v="15"/>
    <s v="0300"/>
    <s v="Procurement, Defense-wide"/>
    <s v="DISC "/>
    <s v=""/>
    <s v="403341"/>
    <s v="01"/>
    <s v="PROP"/>
    <s v="A"/>
    <n v="-308"/>
    <n v="0"/>
    <n v="0"/>
  </r>
  <r>
    <s v="2026"/>
    <x v="1"/>
    <x v="0"/>
    <x v="0"/>
    <x v="4"/>
    <x v="4"/>
    <x v="1"/>
    <x v="41"/>
    <x v="751"/>
    <x v="14"/>
    <x v="7"/>
    <s v="007"/>
    <s v="15"/>
    <s v="0350"/>
    <s v="National Guard and Reserve Equipment"/>
    <s v="DISC "/>
    <s v=""/>
    <s v="403341"/>
    <s v="01"/>
    <s v="PROP"/>
    <s v="A"/>
    <n v="-4"/>
    <n v="0"/>
    <n v="0"/>
  </r>
  <r>
    <s v="2026"/>
    <x v="1"/>
    <x v="0"/>
    <x v="0"/>
    <x v="4"/>
    <x v="4"/>
    <x v="1"/>
    <x v="41"/>
    <x v="92"/>
    <x v="14"/>
    <x v="7"/>
    <s v="007"/>
    <s v="15"/>
    <s v="0390"/>
    <s v="Chemical Agents and Munitions Destruction, Defense"/>
    <s v="DISC "/>
    <s v=""/>
    <s v="403341"/>
    <s v="01"/>
    <s v="PROP"/>
    <s v="A"/>
    <n v="-3"/>
    <n v="0"/>
    <n v="0"/>
  </r>
  <r>
    <s v="2026"/>
    <x v="1"/>
    <x v="0"/>
    <x v="0"/>
    <x v="4"/>
    <x v="4"/>
    <x v="1"/>
    <x v="41"/>
    <x v="752"/>
    <x v="14"/>
    <x v="7"/>
    <s v="007"/>
    <s v="15"/>
    <s v="1611"/>
    <s v="Shipbuilding and Conversion, Navy"/>
    <s v="DISC "/>
    <s v=""/>
    <s v="403341"/>
    <s v="01"/>
    <s v="PROP"/>
    <s v="A"/>
    <n v="-2"/>
    <n v="0"/>
    <n v="0"/>
  </r>
  <r>
    <s v="2026"/>
    <x v="1"/>
    <x v="0"/>
    <x v="0"/>
    <x v="4"/>
    <x v="4"/>
    <x v="1"/>
    <x v="41"/>
    <x v="97"/>
    <x v="14"/>
    <x v="7"/>
    <s v="007"/>
    <s v="15"/>
    <s v="1810"/>
    <s v="Other Procurement, Navy"/>
    <s v="DISC "/>
    <s v=""/>
    <s v="403341"/>
    <s v="01"/>
    <s v="PROP"/>
    <s v="A"/>
    <n v="-3"/>
    <n v="0"/>
    <n v="0"/>
  </r>
  <r>
    <s v="2026"/>
    <x v="1"/>
    <x v="0"/>
    <x v="0"/>
    <x v="4"/>
    <x v="4"/>
    <x v="1"/>
    <x v="41"/>
    <x v="98"/>
    <x v="14"/>
    <x v="7"/>
    <s v="007"/>
    <s v="15"/>
    <s v="2031"/>
    <s v="Aircraft Procurement, Army"/>
    <s v="DISC "/>
    <s v=""/>
    <s v="403341"/>
    <s v="01"/>
    <s v="PROP"/>
    <s v="A"/>
    <n v="-129"/>
    <n v="0"/>
    <n v="0"/>
  </r>
  <r>
    <s v="2026"/>
    <x v="1"/>
    <x v="0"/>
    <x v="0"/>
    <x v="4"/>
    <x v="4"/>
    <x v="1"/>
    <x v="41"/>
    <x v="99"/>
    <x v="14"/>
    <x v="7"/>
    <s v="007"/>
    <s v="15"/>
    <s v="2032"/>
    <s v="Missile Procurement, Army"/>
    <s v="DISC "/>
    <s v=""/>
    <s v="403341"/>
    <s v="01"/>
    <s v="PROP"/>
    <s v="A"/>
    <n v="-64"/>
    <n v="0"/>
    <n v="0"/>
  </r>
  <r>
    <s v="2026"/>
    <x v="1"/>
    <x v="0"/>
    <x v="0"/>
    <x v="4"/>
    <x v="4"/>
    <x v="1"/>
    <x v="41"/>
    <x v="100"/>
    <x v="14"/>
    <x v="7"/>
    <s v="007"/>
    <s v="15"/>
    <s v="2033"/>
    <s v="Procurement of Weapons and Tracked Combat Vehicles, Army"/>
    <s v="DISC "/>
    <s v=""/>
    <s v="403341"/>
    <s v="01"/>
    <s v="PROP"/>
    <s v="A"/>
    <n v="-3"/>
    <n v="0"/>
    <n v="0"/>
  </r>
  <r>
    <s v="2026"/>
    <x v="1"/>
    <x v="0"/>
    <x v="0"/>
    <x v="4"/>
    <x v="4"/>
    <x v="1"/>
    <x v="41"/>
    <x v="101"/>
    <x v="14"/>
    <x v="7"/>
    <s v="007"/>
    <s v="15"/>
    <s v="2034"/>
    <s v="Procurement of Ammunition, Army"/>
    <s v="DISC "/>
    <s v=""/>
    <s v="403341"/>
    <s v="01"/>
    <s v="PROP"/>
    <s v="A"/>
    <n v="-46"/>
    <n v="0"/>
    <n v="0"/>
  </r>
  <r>
    <s v="2026"/>
    <x v="1"/>
    <x v="0"/>
    <x v="0"/>
    <x v="4"/>
    <x v="4"/>
    <x v="1"/>
    <x v="41"/>
    <x v="102"/>
    <x v="14"/>
    <x v="7"/>
    <s v="007"/>
    <s v="15"/>
    <s v="2035"/>
    <s v="Other Procurement, Army"/>
    <s v="DISC "/>
    <s v=""/>
    <s v="403341"/>
    <s v="01"/>
    <s v="PROP"/>
    <s v="A"/>
    <n v="-42"/>
    <n v="0"/>
    <n v="0"/>
  </r>
  <r>
    <s v="2026"/>
    <x v="1"/>
    <x v="0"/>
    <x v="0"/>
    <x v="4"/>
    <x v="4"/>
    <x v="1"/>
    <x v="41"/>
    <x v="103"/>
    <x v="14"/>
    <x v="7"/>
    <s v="007"/>
    <s v="15"/>
    <s v="3010"/>
    <s v="Aircraft Procurement, Air Force"/>
    <s v="DISC "/>
    <s v=""/>
    <s v="403341"/>
    <s v="01"/>
    <s v="PROP"/>
    <s v="A"/>
    <n v="-104"/>
    <n v="0"/>
    <n v="0"/>
  </r>
  <r>
    <s v="2026"/>
    <x v="1"/>
    <x v="0"/>
    <x v="0"/>
    <x v="4"/>
    <x v="4"/>
    <x v="1"/>
    <x v="41"/>
    <x v="104"/>
    <x v="14"/>
    <x v="7"/>
    <s v="007"/>
    <s v="15"/>
    <s v="3011"/>
    <s v="Procurement of Ammunition, Air Force"/>
    <s v="DISC "/>
    <s v=""/>
    <s v="403341"/>
    <s v="01"/>
    <s v="PROP"/>
    <s v="A"/>
    <n v="-1"/>
    <n v="0"/>
    <n v="0"/>
  </r>
  <r>
    <s v="2026"/>
    <x v="1"/>
    <x v="0"/>
    <x v="0"/>
    <x v="4"/>
    <x v="4"/>
    <x v="1"/>
    <x v="41"/>
    <x v="105"/>
    <x v="14"/>
    <x v="7"/>
    <s v="007"/>
    <s v="15"/>
    <s v="3020"/>
    <s v="Missile Procurement, Air Force"/>
    <s v="DISC "/>
    <s v=""/>
    <s v="403341"/>
    <s v="01"/>
    <s v="PROP"/>
    <s v="A"/>
    <n v="-4"/>
    <n v="0"/>
    <n v="0"/>
  </r>
  <r>
    <s v="2026"/>
    <x v="1"/>
    <x v="0"/>
    <x v="0"/>
    <x v="4"/>
    <x v="4"/>
    <x v="1"/>
    <x v="41"/>
    <x v="753"/>
    <x v="14"/>
    <x v="7"/>
    <s v="007"/>
    <s v="15"/>
    <s v="3021"/>
    <s v="Space Procurement, Air Force"/>
    <s v="DISC "/>
    <s v=""/>
    <s v="403341"/>
    <s v="01"/>
    <s v="PROP"/>
    <s v="A"/>
    <n v="-15"/>
    <n v="0"/>
    <n v="0"/>
  </r>
  <r>
    <s v="2026"/>
    <x v="1"/>
    <x v="0"/>
    <x v="0"/>
    <x v="4"/>
    <x v="4"/>
    <x v="1"/>
    <x v="41"/>
    <x v="106"/>
    <x v="14"/>
    <x v="7"/>
    <s v="007"/>
    <s v="15"/>
    <s v="3022"/>
    <s v="Procurement, Space Force"/>
    <s v="DISC "/>
    <s v=""/>
    <s v="403341"/>
    <s v="01"/>
    <s v="PROP"/>
    <s v="A"/>
    <n v="-20"/>
    <n v="0"/>
    <n v="0"/>
  </r>
  <r>
    <s v="2026"/>
    <x v="1"/>
    <x v="0"/>
    <x v="0"/>
    <x v="4"/>
    <x v="4"/>
    <x v="1"/>
    <x v="41"/>
    <x v="107"/>
    <x v="14"/>
    <x v="7"/>
    <s v="007"/>
    <s v="15"/>
    <s v="3080"/>
    <s v="Other Procurement, Air Force"/>
    <s v="DISC "/>
    <s v=""/>
    <s v="403341"/>
    <s v="01"/>
    <s v="PROP"/>
    <s v="A"/>
    <n v="-258"/>
    <n v="0"/>
    <n v="0"/>
  </r>
  <r>
    <s v="2026"/>
    <x v="1"/>
    <x v="0"/>
    <x v="0"/>
    <x v="4"/>
    <x v="4"/>
    <x v="15"/>
    <x v="42"/>
    <x v="108"/>
    <x v="14"/>
    <x v="7"/>
    <s v="007"/>
    <s v="20"/>
    <s v="0400"/>
    <s v="Research, Development, Test and Evaluation, Defense-wide"/>
    <s v="DISC "/>
    <s v=""/>
    <s v="403341"/>
    <s v="01"/>
    <s v="PROP"/>
    <s v="A"/>
    <n v="-119"/>
    <n v="0"/>
    <n v="0"/>
  </r>
  <r>
    <s v="2026"/>
    <x v="1"/>
    <x v="0"/>
    <x v="0"/>
    <x v="4"/>
    <x v="4"/>
    <x v="15"/>
    <x v="42"/>
    <x v="110"/>
    <x v="14"/>
    <x v="7"/>
    <s v="007"/>
    <s v="20"/>
    <s v="1319"/>
    <s v="Research, Development, Test and Evaluation, Navy"/>
    <s v="DISC "/>
    <s v=""/>
    <s v="403341"/>
    <s v="01"/>
    <s v="PROP"/>
    <s v="A"/>
    <n v="-24"/>
    <n v="0"/>
    <n v="0"/>
  </r>
  <r>
    <s v="2026"/>
    <x v="1"/>
    <x v="0"/>
    <x v="0"/>
    <x v="4"/>
    <x v="4"/>
    <x v="15"/>
    <x v="42"/>
    <x v="111"/>
    <x v="14"/>
    <x v="7"/>
    <s v="007"/>
    <s v="20"/>
    <s v="2040"/>
    <s v="Research, Development, Test and Evaluation, Army"/>
    <s v="DISC "/>
    <s v=""/>
    <s v="403341"/>
    <s v="01"/>
    <s v="PROP"/>
    <s v="A"/>
    <n v="-154"/>
    <n v="0"/>
    <n v="0"/>
  </r>
  <r>
    <s v="2026"/>
    <x v="1"/>
    <x v="0"/>
    <x v="0"/>
    <x v="4"/>
    <x v="4"/>
    <x v="15"/>
    <x v="42"/>
    <x v="112"/>
    <x v="14"/>
    <x v="7"/>
    <s v="007"/>
    <s v="20"/>
    <s v="3600"/>
    <s v="Research, Development, Test and Evaluation, Air Force"/>
    <s v="DISC "/>
    <s v=""/>
    <s v="403341"/>
    <s v="01"/>
    <s v="PROP"/>
    <s v="A"/>
    <n v="-150"/>
    <n v="0"/>
    <n v="0"/>
  </r>
  <r>
    <s v="2026"/>
    <x v="1"/>
    <x v="0"/>
    <x v="0"/>
    <x v="4"/>
    <x v="4"/>
    <x v="15"/>
    <x v="42"/>
    <x v="113"/>
    <x v="14"/>
    <x v="7"/>
    <s v="007"/>
    <s v="20"/>
    <s v="3620"/>
    <s v="Research, Development, Test, and Evaluation, Space Force"/>
    <s v="DISC "/>
    <s v=""/>
    <s v="403341"/>
    <s v="01"/>
    <s v="PROP"/>
    <s v="A"/>
    <n v="-127"/>
    <n v="0"/>
    <n v="0"/>
  </r>
  <r>
    <s v="2026"/>
    <x v="1"/>
    <x v="0"/>
    <x v="0"/>
    <x v="4"/>
    <x v="4"/>
    <x v="2"/>
    <x v="43"/>
    <x v="754"/>
    <x v="14"/>
    <x v="7"/>
    <s v="007"/>
    <s v="25"/>
    <s v="0500"/>
    <s v="Military Construction, Defense-wide"/>
    <s v="DISC "/>
    <s v=""/>
    <s v="403341"/>
    <s v="01"/>
    <s v="PROP"/>
    <s v="A"/>
    <n v="-4"/>
    <n v="0"/>
    <n v="0"/>
  </r>
  <r>
    <s v="2026"/>
    <x v="1"/>
    <x v="0"/>
    <x v="0"/>
    <x v="4"/>
    <x v="4"/>
    <x v="2"/>
    <x v="43"/>
    <x v="755"/>
    <x v="14"/>
    <x v="7"/>
    <s v="007"/>
    <s v="25"/>
    <s v="0516"/>
    <s v="Department of Defense Base Closure Account"/>
    <s v="DISC "/>
    <s v=""/>
    <s v="403341"/>
    <s v="01"/>
    <s v="PROP"/>
    <s v="A"/>
    <n v="-8"/>
    <n v="0"/>
    <n v="0"/>
  </r>
  <r>
    <s v="2026"/>
    <x v="1"/>
    <x v="0"/>
    <x v="0"/>
    <x v="4"/>
    <x v="4"/>
    <x v="2"/>
    <x v="43"/>
    <x v="114"/>
    <x v="14"/>
    <x v="7"/>
    <s v="007"/>
    <s v="25"/>
    <s v="1205"/>
    <s v="Military Construction, Navy and Marine Corps"/>
    <s v="DISC "/>
    <s v=""/>
    <s v="403341"/>
    <s v="01"/>
    <s v="PROP"/>
    <s v="A"/>
    <n v="-93"/>
    <n v="0"/>
    <n v="0"/>
  </r>
  <r>
    <s v="2026"/>
    <x v="1"/>
    <x v="0"/>
    <x v="0"/>
    <x v="4"/>
    <x v="4"/>
    <x v="2"/>
    <x v="43"/>
    <x v="115"/>
    <x v="14"/>
    <x v="7"/>
    <s v="007"/>
    <s v="25"/>
    <s v="2050"/>
    <s v="Military Construction, Army"/>
    <s v="DISC "/>
    <s v=""/>
    <s v="403341"/>
    <s v="01"/>
    <s v="PROP"/>
    <s v="A"/>
    <n v="-34"/>
    <n v="0"/>
    <n v="0"/>
  </r>
  <r>
    <s v="2026"/>
    <x v="1"/>
    <x v="0"/>
    <x v="0"/>
    <x v="4"/>
    <x v="4"/>
    <x v="6"/>
    <x v="44"/>
    <x v="116"/>
    <x v="14"/>
    <x v="7"/>
    <s v="007"/>
    <s v="30"/>
    <s v="0725"/>
    <s v="Family Housing Operation and Maintenance, Army"/>
    <s v="DISC "/>
    <s v=""/>
    <s v="403341"/>
    <s v="01"/>
    <s v="PROP"/>
    <s v="A"/>
    <n v="-3"/>
    <n v="0"/>
    <n v="0"/>
  </r>
  <r>
    <s v="2026"/>
    <x v="1"/>
    <x v="0"/>
    <x v="0"/>
    <x v="4"/>
    <x v="4"/>
    <x v="6"/>
    <x v="44"/>
    <x v="117"/>
    <x v="14"/>
    <x v="7"/>
    <s v="007"/>
    <s v="30"/>
    <s v="0735"/>
    <s v="Family Housing Operation and Maintenance, Navy and Marine Corps"/>
    <s v="DISC "/>
    <s v=""/>
    <s v="403341"/>
    <s v="01"/>
    <s v="PROP"/>
    <s v="A"/>
    <n v="-14"/>
    <n v="0"/>
    <n v="0"/>
  </r>
  <r>
    <s v="2026"/>
    <x v="1"/>
    <x v="0"/>
    <x v="0"/>
    <x v="4"/>
    <x v="4"/>
    <x v="6"/>
    <x v="44"/>
    <x v="756"/>
    <x v="14"/>
    <x v="7"/>
    <s v="007"/>
    <s v="30"/>
    <s v="0740"/>
    <s v="Family Housing Construction, Air Force"/>
    <s v="DISC "/>
    <s v=""/>
    <s v="403341"/>
    <s v="01"/>
    <s v="PROP"/>
    <s v="A"/>
    <n v="-14"/>
    <n v="0"/>
    <n v="0"/>
  </r>
  <r>
    <s v="2026"/>
    <x v="1"/>
    <x v="0"/>
    <x v="0"/>
    <x v="4"/>
    <x v="4"/>
    <x v="6"/>
    <x v="44"/>
    <x v="118"/>
    <x v="14"/>
    <x v="7"/>
    <s v="007"/>
    <s v="30"/>
    <s v="0745"/>
    <s v="Family Housing Operation and Maintenance, Air Force"/>
    <s v="DISC "/>
    <s v=""/>
    <s v="403341"/>
    <s v="01"/>
    <s v="PROP"/>
    <s v="A"/>
    <n v="-3"/>
    <n v="0"/>
    <n v="0"/>
  </r>
  <r>
    <s v="2026"/>
    <x v="1"/>
    <x v="0"/>
    <x v="0"/>
    <x v="4"/>
    <x v="4"/>
    <x v="6"/>
    <x v="44"/>
    <x v="757"/>
    <x v="14"/>
    <x v="7"/>
    <s v="007"/>
    <s v="30"/>
    <s v="0765"/>
    <s v="Family Housing Operation and Maintenance, Defense-wide"/>
    <s v="DISC "/>
    <s v=""/>
    <s v="403341"/>
    <s v="01"/>
    <s v="PROP"/>
    <s v="A"/>
    <n v="-1"/>
    <n v="0"/>
    <n v="0"/>
  </r>
  <r>
    <s v="2026"/>
    <x v="1"/>
    <x v="0"/>
    <x v="0"/>
    <x v="4"/>
    <x v="4"/>
    <x v="34"/>
    <x v="45"/>
    <x v="119"/>
    <x v="14"/>
    <x v="7"/>
    <s v="007"/>
    <s v="40"/>
    <s v="493001"/>
    <s v="Working Capital Fund, Army"/>
    <s v="DISC "/>
    <s v=""/>
    <s v="403341"/>
    <s v="01"/>
    <s v="PROP"/>
    <s v="A"/>
    <n v="-238"/>
    <n v="-346"/>
    <n v="-311"/>
  </r>
  <r>
    <s v="2026"/>
    <x v="1"/>
    <x v="0"/>
    <x v="0"/>
    <x v="4"/>
    <x v="4"/>
    <x v="34"/>
    <x v="45"/>
    <x v="120"/>
    <x v="14"/>
    <x v="7"/>
    <s v="007"/>
    <s v="40"/>
    <s v="493002"/>
    <s v="Working Capital Fund, Navy"/>
    <s v="DISC "/>
    <s v=""/>
    <s v="403341"/>
    <s v="01"/>
    <s v="PROP"/>
    <s v="A"/>
    <n v="-495"/>
    <n v="-1386"/>
    <n v="-1405"/>
  </r>
  <r>
    <s v="2026"/>
    <x v="1"/>
    <x v="0"/>
    <x v="0"/>
    <x v="4"/>
    <x v="4"/>
    <x v="34"/>
    <x v="45"/>
    <x v="121"/>
    <x v="14"/>
    <x v="7"/>
    <s v="007"/>
    <s v="40"/>
    <s v="493003"/>
    <s v="Working Capital Fund, Air Force"/>
    <s v="DISC "/>
    <s v=""/>
    <s v="403341"/>
    <s v="01"/>
    <s v="PROP"/>
    <s v="A"/>
    <n v="-1961"/>
    <n v="-845"/>
    <n v="-934"/>
  </r>
  <r>
    <s v="2026"/>
    <x v="1"/>
    <x v="0"/>
    <x v="0"/>
    <x v="4"/>
    <x v="4"/>
    <x v="34"/>
    <x v="45"/>
    <x v="122"/>
    <x v="14"/>
    <x v="7"/>
    <s v="007"/>
    <s v="40"/>
    <s v="493004"/>
    <s v="Working Capital Fund, Defense Commissary Agency"/>
    <s v="DISC "/>
    <s v=""/>
    <s v="403341"/>
    <s v="01"/>
    <s v="PROP"/>
    <s v="A"/>
    <n v="-4719"/>
    <n v="-4971"/>
    <n v="-5085"/>
  </r>
  <r>
    <s v="2026"/>
    <x v="1"/>
    <x v="0"/>
    <x v="0"/>
    <x v="4"/>
    <x v="4"/>
    <x v="34"/>
    <x v="45"/>
    <x v="123"/>
    <x v="14"/>
    <x v="7"/>
    <s v="007"/>
    <s v="40"/>
    <s v="493005"/>
    <s v="Working Capital Fund, Defense-wide"/>
    <s v="DISC "/>
    <s v=""/>
    <s v="403341"/>
    <s v="01"/>
    <s v="PROP"/>
    <s v="A"/>
    <n v="-1545"/>
    <n v="-5744"/>
    <n v="-5750"/>
  </r>
  <r>
    <s v="2026"/>
    <x v="1"/>
    <x v="0"/>
    <x v="0"/>
    <x v="5"/>
    <x v="5"/>
    <x v="0"/>
    <x v="46"/>
    <x v="125"/>
    <x v="15"/>
    <x v="7"/>
    <s v="018"/>
    <s v="12"/>
    <s v="0204"/>
    <s v="Innovation and Improvement"/>
    <s v="DISC "/>
    <s v=""/>
    <s v="403341"/>
    <s v="01"/>
    <s v="PROP"/>
    <s v="A"/>
    <n v="0"/>
    <n v="-53"/>
    <n v="-53"/>
  </r>
  <r>
    <s v="2026"/>
    <x v="1"/>
    <x v="0"/>
    <x v="0"/>
    <x v="5"/>
    <x v="5"/>
    <x v="4"/>
    <x v="48"/>
    <x v="758"/>
    <x v="16"/>
    <x v="7"/>
    <s v="018"/>
    <s v="45"/>
    <s v="0200"/>
    <s v="Student Financial Assistance"/>
    <s v="DISC "/>
    <s v=""/>
    <s v="403341"/>
    <s v="01"/>
    <s v="PROP"/>
    <s v="A"/>
    <n v="-218"/>
    <n v="-96"/>
    <n v="-80"/>
  </r>
  <r>
    <s v="2026"/>
    <x v="1"/>
    <x v="0"/>
    <x v="0"/>
    <x v="6"/>
    <x v="6"/>
    <x v="27"/>
    <x v="49"/>
    <x v="129"/>
    <x v="17"/>
    <x v="7"/>
    <s v="019"/>
    <s v="05"/>
    <s v="0240"/>
    <s v="Weapons Activities"/>
    <s v="DISC "/>
    <s v=""/>
    <s v="403341"/>
    <s v="01"/>
    <s v="PROP"/>
    <s v="A"/>
    <n v="-570"/>
    <n v="-550"/>
    <n v="-550"/>
  </r>
  <r>
    <s v="2026"/>
    <x v="1"/>
    <x v="0"/>
    <x v="0"/>
    <x v="6"/>
    <x v="6"/>
    <x v="27"/>
    <x v="49"/>
    <x v="759"/>
    <x v="17"/>
    <x v="8"/>
    <s v="019"/>
    <s v="05"/>
    <s v="0309"/>
    <s v="Defense Nuclear Nonproliferation"/>
    <s v="DISC "/>
    <s v=""/>
    <s v="403441"/>
    <s v="01"/>
    <s v="OG"/>
    <s v="A"/>
    <n v="-21"/>
    <n v="-14"/>
    <n v="-11"/>
  </r>
  <r>
    <s v="2026"/>
    <x v="1"/>
    <x v="0"/>
    <x v="0"/>
    <x v="6"/>
    <x v="6"/>
    <x v="31"/>
    <x v="50"/>
    <x v="131"/>
    <x v="17"/>
    <x v="7"/>
    <s v="019"/>
    <s v="10"/>
    <s v="0243"/>
    <s v="Other Defense Activities"/>
    <s v="DISC "/>
    <s v=""/>
    <s v="403341"/>
    <s v="01"/>
    <s v="PROP"/>
    <s v="A"/>
    <n v="0"/>
    <n v="-64"/>
    <n v="-68"/>
  </r>
  <r>
    <s v="2026"/>
    <x v="1"/>
    <x v="0"/>
    <x v="0"/>
    <x v="6"/>
    <x v="6"/>
    <x v="15"/>
    <x v="51"/>
    <x v="760"/>
    <x v="19"/>
    <x v="7"/>
    <s v="019"/>
    <s v="20"/>
    <s v="0208"/>
    <s v="Title 17 Innovative Technology Loan Guarantee Program"/>
    <s v="DISC "/>
    <s v=""/>
    <s v="403341"/>
    <s v="01"/>
    <s v="PROP"/>
    <s v="A"/>
    <n v="-11"/>
    <n v="-176"/>
    <n v="-92"/>
  </r>
  <r>
    <s v="2026"/>
    <x v="1"/>
    <x v="0"/>
    <x v="0"/>
    <x v="6"/>
    <x v="6"/>
    <x v="15"/>
    <x v="51"/>
    <x v="132"/>
    <x v="18"/>
    <x v="8"/>
    <s v="019"/>
    <s v="20"/>
    <s v="0212"/>
    <s v="Federal Energy Regulatory Commission"/>
    <s v="DISC "/>
    <s v=""/>
    <s v="403441"/>
    <s v="01"/>
    <s v="OG"/>
    <s v="A"/>
    <n v="-520"/>
    <n v="-520"/>
    <n v="-520"/>
  </r>
  <r>
    <s v="2026"/>
    <x v="1"/>
    <x v="0"/>
    <x v="0"/>
    <x v="6"/>
    <x v="6"/>
    <x v="15"/>
    <x v="51"/>
    <x v="133"/>
    <x v="19"/>
    <x v="7"/>
    <s v="019"/>
    <s v="20"/>
    <s v="0213"/>
    <s v="Fossil Energy"/>
    <s v="DISC "/>
    <s v=""/>
    <s v="403341"/>
    <s v="01"/>
    <s v="PROP"/>
    <s v="A"/>
    <n v="-2"/>
    <n v="-1"/>
    <n v="-1"/>
  </r>
  <r>
    <s v="2026"/>
    <x v="1"/>
    <x v="0"/>
    <x v="0"/>
    <x v="6"/>
    <x v="6"/>
    <x v="15"/>
    <x v="51"/>
    <x v="134"/>
    <x v="20"/>
    <x v="7"/>
    <s v="019"/>
    <s v="20"/>
    <s v="0222"/>
    <s v="Science"/>
    <s v="DISC "/>
    <s v=""/>
    <s v="403341"/>
    <s v="01"/>
    <s v="PROP"/>
    <s v="A"/>
    <n v="-204"/>
    <n v="-239"/>
    <n v="-200"/>
  </r>
  <r>
    <s v="2026"/>
    <x v="1"/>
    <x v="0"/>
    <x v="0"/>
    <x v="6"/>
    <x v="6"/>
    <x v="15"/>
    <x v="51"/>
    <x v="135"/>
    <x v="19"/>
    <x v="7"/>
    <s v="019"/>
    <s v="20"/>
    <s v="0315"/>
    <s v="Non-defense Environmental Cleanup"/>
    <s v="DISC "/>
    <s v=""/>
    <s v="403341"/>
    <s v="01"/>
    <s v="PROP"/>
    <s v="A"/>
    <n v="-48"/>
    <n v="-39"/>
    <n v="-39"/>
  </r>
  <r>
    <s v="2026"/>
    <x v="1"/>
    <x v="0"/>
    <x v="0"/>
    <x v="6"/>
    <x v="6"/>
    <x v="15"/>
    <x v="51"/>
    <x v="137"/>
    <x v="19"/>
    <x v="7"/>
    <s v="019"/>
    <s v="20"/>
    <s v="0319"/>
    <s v="Nuclear Energy"/>
    <s v="DISC "/>
    <s v=""/>
    <s v="403341"/>
    <s v="01"/>
    <s v="PROP"/>
    <s v="A"/>
    <n v="-34"/>
    <n v="0"/>
    <n v="0"/>
  </r>
  <r>
    <s v="2026"/>
    <x v="1"/>
    <x v="0"/>
    <x v="0"/>
    <x v="6"/>
    <x v="6"/>
    <x v="15"/>
    <x v="51"/>
    <x v="138"/>
    <x v="19"/>
    <x v="7"/>
    <s v="019"/>
    <s v="20"/>
    <s v="0321"/>
    <s v="Energy Efficiency and Renewable Energy"/>
    <s v="DISC "/>
    <s v=""/>
    <s v="403341"/>
    <s v="01"/>
    <s v="PROP"/>
    <s v="A"/>
    <n v="-49"/>
    <n v="-100"/>
    <n v="-104"/>
  </r>
  <r>
    <s v="2026"/>
    <x v="1"/>
    <x v="0"/>
    <x v="0"/>
    <x v="6"/>
    <x v="6"/>
    <x v="15"/>
    <x v="51"/>
    <x v="140"/>
    <x v="19"/>
    <x v="7"/>
    <s v="019"/>
    <s v="20"/>
    <s v="4180"/>
    <s v="Isotope Production and Distribution Program Fund"/>
    <s v="DISC "/>
    <s v=""/>
    <s v="403341"/>
    <s v="01"/>
    <s v="PROP"/>
    <s v="A"/>
    <n v="0"/>
    <n v="-172"/>
    <n v="-176"/>
  </r>
  <r>
    <s v="2026"/>
    <x v="1"/>
    <x v="0"/>
    <x v="0"/>
    <x v="6"/>
    <x v="6"/>
    <x v="15"/>
    <x v="51"/>
    <x v="140"/>
    <x v="19"/>
    <x v="8"/>
    <s v="019"/>
    <s v="20"/>
    <s v="4180"/>
    <s v="Isotope Production and Distribution Program Fund"/>
    <s v="DISC "/>
    <s v=""/>
    <s v="403441"/>
    <s v="01"/>
    <s v="OG"/>
    <s v="A"/>
    <n v="-65"/>
    <n v="0"/>
    <n v="0"/>
  </r>
  <r>
    <s v="2026"/>
    <x v="1"/>
    <x v="0"/>
    <x v="0"/>
    <x v="6"/>
    <x v="6"/>
    <x v="15"/>
    <x v="51"/>
    <x v="761"/>
    <x v="19"/>
    <x v="8"/>
    <s v="019"/>
    <s v="20"/>
    <s v="4397"/>
    <s v="America Energy Independence Fund"/>
    <s v="DISC "/>
    <s v=""/>
    <s v="403441"/>
    <s v="01"/>
    <s v="OG"/>
    <s v="A"/>
    <n v="0"/>
    <n v="0"/>
    <n v="-52"/>
  </r>
  <r>
    <s v="2026"/>
    <x v="1"/>
    <x v="0"/>
    <x v="0"/>
    <x v="6"/>
    <x v="6"/>
    <x v="36"/>
    <x v="52"/>
    <x v="762"/>
    <x v="19"/>
    <x v="7"/>
    <s v="019"/>
    <s v="50"/>
    <s v="0302"/>
    <s v="Operation and Maintenance, Southeastern Power Administration"/>
    <s v="DISC "/>
    <s v=""/>
    <s v="403341"/>
    <s v="01"/>
    <s v="PROP"/>
    <s v="A"/>
    <n v="-62"/>
    <n v="-83"/>
    <n v="-77"/>
  </r>
  <r>
    <s v="2026"/>
    <x v="1"/>
    <x v="0"/>
    <x v="0"/>
    <x v="6"/>
    <x v="6"/>
    <x v="36"/>
    <x v="52"/>
    <x v="763"/>
    <x v="19"/>
    <x v="7"/>
    <s v="019"/>
    <s v="50"/>
    <s v="0303"/>
    <s v="Operation and Maintenance, Southwestern Power Administration"/>
    <s v="DISC "/>
    <s v=""/>
    <s v="403341"/>
    <s v="01"/>
    <s v="PROP"/>
    <s v="A"/>
    <n v="-140"/>
    <n v="-190"/>
    <n v="-202"/>
  </r>
  <r>
    <s v="2026"/>
    <x v="1"/>
    <x v="0"/>
    <x v="0"/>
    <x v="6"/>
    <x v="6"/>
    <x v="36"/>
    <x v="52"/>
    <x v="141"/>
    <x v="19"/>
    <x v="7"/>
    <s v="019"/>
    <s v="50"/>
    <s v="4404"/>
    <s v="Western Area Power Administration, Borrowing Authority, Recovery Act"/>
    <s v="DISC "/>
    <s v=""/>
    <s v="403341"/>
    <s v="01"/>
    <s v="PROP"/>
    <s v="A"/>
    <n v="0"/>
    <n v="-6"/>
    <n v="-5"/>
  </r>
  <r>
    <s v="2026"/>
    <x v="1"/>
    <x v="0"/>
    <x v="0"/>
    <x v="6"/>
    <x v="6"/>
    <x v="36"/>
    <x v="52"/>
    <x v="142"/>
    <x v="19"/>
    <x v="7"/>
    <s v="019"/>
    <s v="50"/>
    <s v="4452"/>
    <s v="Colorado River Basins Power Marketing Fund, Western Area Power Administration"/>
    <s v="DISC "/>
    <s v=""/>
    <s v="403341"/>
    <s v="01"/>
    <s v="PROP"/>
    <s v="A"/>
    <n v="-182"/>
    <n v="-575"/>
    <n v="-443"/>
  </r>
  <r>
    <s v="2026"/>
    <x v="1"/>
    <x v="0"/>
    <x v="0"/>
    <x v="6"/>
    <x v="6"/>
    <x v="36"/>
    <x v="52"/>
    <x v="143"/>
    <x v="19"/>
    <x v="7"/>
    <s v="019"/>
    <s v="50"/>
    <s v="5068"/>
    <s v="Construction, Rehabilitation, Operation and Maintenance, Western Area Power Administration"/>
    <s v="DISC "/>
    <s v=""/>
    <s v="403341"/>
    <s v="01"/>
    <s v="PROP"/>
    <s v="A"/>
    <n v="-916"/>
    <n v="-1344"/>
    <n v="-1256"/>
  </r>
  <r>
    <s v="2026"/>
    <x v="1"/>
    <x v="0"/>
    <x v="0"/>
    <x v="6"/>
    <x v="6"/>
    <x v="36"/>
    <x v="52"/>
    <x v="764"/>
    <x v="19"/>
    <x v="7"/>
    <s v="019"/>
    <s v="50"/>
    <s v="5178"/>
    <s v="Falcon and Amistad Operating and Maintenance Fund"/>
    <s v="DISC "/>
    <s v=""/>
    <s v="403341"/>
    <s v="01"/>
    <s v="PROP"/>
    <s v="A"/>
    <n v="-4"/>
    <n v="-8"/>
    <n v="-11"/>
  </r>
  <r>
    <s v="2026"/>
    <x v="1"/>
    <x v="0"/>
    <x v="0"/>
    <x v="6"/>
    <x v="6"/>
    <x v="22"/>
    <x v="53"/>
    <x v="144"/>
    <x v="18"/>
    <x v="7"/>
    <s v="019"/>
    <s v="60"/>
    <s v="0228"/>
    <s v="Departmental Administration"/>
    <s v="DISC "/>
    <s v=""/>
    <s v="403341"/>
    <s v="01"/>
    <s v="PROP"/>
    <s v="A"/>
    <n v="-35"/>
    <n v="-55"/>
    <n v="-53"/>
  </r>
  <r>
    <s v="2026"/>
    <x v="1"/>
    <x v="0"/>
    <x v="0"/>
    <x v="7"/>
    <x v="7"/>
    <x v="7"/>
    <x v="54"/>
    <x v="147"/>
    <x v="21"/>
    <x v="7"/>
    <s v="009"/>
    <s v="40"/>
    <s v="0381"/>
    <s v="Policy, Research, and Oversight"/>
    <s v="DISC "/>
    <s v=""/>
    <s v="403341"/>
    <s v="01"/>
    <s v="PROP"/>
    <s v="A"/>
    <n v="0"/>
    <n v="0"/>
    <n v="-2"/>
  </r>
  <r>
    <s v="2026"/>
    <x v="1"/>
    <x v="0"/>
    <x v="0"/>
    <x v="7"/>
    <x v="7"/>
    <x v="8"/>
    <x v="55"/>
    <x v="151"/>
    <x v="6"/>
    <x v="7"/>
    <s v="009"/>
    <s v="10"/>
    <s v="9911"/>
    <s v="Salaries and Expenses"/>
    <s v="DISC "/>
    <s v=""/>
    <s v="403341"/>
    <s v="01"/>
    <s v="PROP"/>
    <s v="A"/>
    <n v="0"/>
    <n v="-7"/>
    <n v="-7"/>
  </r>
  <r>
    <s v="2026"/>
    <x v="1"/>
    <x v="0"/>
    <x v="0"/>
    <x v="7"/>
    <x v="7"/>
    <x v="8"/>
    <x v="55"/>
    <x v="151"/>
    <x v="6"/>
    <x v="7"/>
    <s v="009"/>
    <s v="10"/>
    <s v="9911"/>
    <s v="Salaries and Expenses"/>
    <s v="DISC "/>
    <s v=""/>
    <s v="403341"/>
    <s v="02"/>
    <s v="PROP"/>
    <s v="A"/>
    <n v="-712"/>
    <n v="-712"/>
    <n v="-712"/>
  </r>
  <r>
    <s v="2026"/>
    <x v="1"/>
    <x v="0"/>
    <x v="0"/>
    <x v="7"/>
    <x v="7"/>
    <x v="8"/>
    <x v="55"/>
    <x v="151"/>
    <x v="6"/>
    <x v="7"/>
    <s v="009"/>
    <s v="10"/>
    <s v="9911"/>
    <s v="Salaries and Expenses"/>
    <s v="DISC "/>
    <s v=""/>
    <s v="403341"/>
    <s v="03"/>
    <s v="PROP"/>
    <s v="A"/>
    <n v="-1493"/>
    <n v="-1479"/>
    <n v="-1543"/>
  </r>
  <r>
    <s v="2026"/>
    <x v="1"/>
    <x v="0"/>
    <x v="0"/>
    <x v="7"/>
    <x v="7"/>
    <x v="8"/>
    <x v="55"/>
    <x v="151"/>
    <x v="6"/>
    <x v="7"/>
    <s v="009"/>
    <s v="10"/>
    <s v="9911"/>
    <s v="Salaries and Expenses"/>
    <s v="DISC "/>
    <s v=""/>
    <s v="403341"/>
    <s v="04"/>
    <s v="PROP"/>
    <s v="A"/>
    <n v="-349"/>
    <n v="-411"/>
    <n v="-446"/>
  </r>
  <r>
    <s v="2026"/>
    <x v="1"/>
    <x v="0"/>
    <x v="0"/>
    <x v="7"/>
    <x v="7"/>
    <x v="8"/>
    <x v="55"/>
    <x v="151"/>
    <x v="6"/>
    <x v="7"/>
    <s v="009"/>
    <s v="10"/>
    <s v="9911"/>
    <s v="Salaries and Expenses"/>
    <s v="DISC "/>
    <s v=""/>
    <s v="403341"/>
    <s v="05"/>
    <s v="PROP"/>
    <s v="A"/>
    <n v="-30"/>
    <n v="-26"/>
    <n v="-26"/>
  </r>
  <r>
    <s v="2026"/>
    <x v="1"/>
    <x v="0"/>
    <x v="0"/>
    <x v="7"/>
    <x v="7"/>
    <x v="8"/>
    <x v="55"/>
    <x v="151"/>
    <x v="6"/>
    <x v="7"/>
    <s v="009"/>
    <s v="10"/>
    <s v="9911"/>
    <s v="Salaries and Expenses"/>
    <s v="DISC "/>
    <s v=""/>
    <s v="403341"/>
    <s v="06"/>
    <s v="PROP"/>
    <s v="A"/>
    <n v="-19"/>
    <n v="-20"/>
    <n v="-20"/>
  </r>
  <r>
    <s v="2026"/>
    <x v="1"/>
    <x v="0"/>
    <x v="0"/>
    <x v="7"/>
    <x v="7"/>
    <x v="8"/>
    <x v="55"/>
    <x v="151"/>
    <x v="6"/>
    <x v="7"/>
    <s v="009"/>
    <s v="10"/>
    <s v="9911"/>
    <s v="Salaries and Expenses"/>
    <s v="DISC "/>
    <s v=""/>
    <s v="403341"/>
    <s v="07"/>
    <s v="PROP"/>
    <s v="A"/>
    <n v="-6"/>
    <n v="-5"/>
    <n v="-5"/>
  </r>
  <r>
    <s v="2026"/>
    <x v="1"/>
    <x v="0"/>
    <x v="0"/>
    <x v="7"/>
    <x v="7"/>
    <x v="8"/>
    <x v="55"/>
    <x v="151"/>
    <x v="6"/>
    <x v="7"/>
    <s v="009"/>
    <s v="10"/>
    <s v="9911"/>
    <s v="Salaries and Expenses"/>
    <s v="DISC "/>
    <s v=""/>
    <s v="403341"/>
    <s v="08"/>
    <s v="PROP"/>
    <s v="A"/>
    <n v="0"/>
    <n v="-9"/>
    <n v="-10"/>
  </r>
  <r>
    <s v="2026"/>
    <x v="1"/>
    <x v="0"/>
    <x v="0"/>
    <x v="7"/>
    <x v="7"/>
    <x v="8"/>
    <x v="55"/>
    <x v="151"/>
    <x v="6"/>
    <x v="7"/>
    <s v="009"/>
    <s v="10"/>
    <s v="9911"/>
    <s v="Salaries and Expenses"/>
    <s v="DISC "/>
    <s v=""/>
    <s v="403341"/>
    <s v="09"/>
    <s v="PROP"/>
    <s v="A"/>
    <n v="-33"/>
    <n v="-29"/>
    <n v="-34"/>
  </r>
  <r>
    <s v="2026"/>
    <x v="1"/>
    <x v="0"/>
    <x v="0"/>
    <x v="7"/>
    <x v="7"/>
    <x v="8"/>
    <x v="55"/>
    <x v="151"/>
    <x v="6"/>
    <x v="7"/>
    <s v="009"/>
    <s v="10"/>
    <s v="9911"/>
    <s v="Salaries and Expenses"/>
    <s v="DISC "/>
    <s v=""/>
    <s v="403341"/>
    <s v="10"/>
    <s v="PROP"/>
    <s v="A"/>
    <n v="-49"/>
    <n v="-53"/>
    <n v="-56"/>
  </r>
  <r>
    <s v="2026"/>
    <x v="1"/>
    <x v="0"/>
    <x v="0"/>
    <x v="7"/>
    <x v="7"/>
    <x v="8"/>
    <x v="55"/>
    <x v="151"/>
    <x v="6"/>
    <x v="7"/>
    <s v="009"/>
    <s v="10"/>
    <s v="9911"/>
    <s v="Salaries and Expenses"/>
    <s v="DISC "/>
    <s v=""/>
    <s v="403341"/>
    <s v="11"/>
    <s v="PROP"/>
    <s v="A"/>
    <n v="-594"/>
    <n v="-639"/>
    <n v="-665"/>
  </r>
  <r>
    <s v="2026"/>
    <x v="1"/>
    <x v="0"/>
    <x v="0"/>
    <x v="7"/>
    <x v="7"/>
    <x v="8"/>
    <x v="55"/>
    <x v="151"/>
    <x v="6"/>
    <x v="7"/>
    <s v="009"/>
    <s v="10"/>
    <s v="9911"/>
    <s v="Salaries and Expenses"/>
    <s v="DISC "/>
    <s v=""/>
    <s v="403341"/>
    <s v="12"/>
    <s v="PROP"/>
    <s v="A"/>
    <n v="-14"/>
    <n v="-12"/>
    <n v="-13"/>
  </r>
  <r>
    <s v="2026"/>
    <x v="1"/>
    <x v="0"/>
    <x v="0"/>
    <x v="7"/>
    <x v="7"/>
    <x v="8"/>
    <x v="55"/>
    <x v="151"/>
    <x v="6"/>
    <x v="7"/>
    <s v="009"/>
    <s v="10"/>
    <s v="9911"/>
    <s v="Salaries and Expenses"/>
    <s v="DISC "/>
    <s v=""/>
    <s v="403341"/>
    <s v="14"/>
    <s v="PROP"/>
    <s v="A"/>
    <n v="-2"/>
    <n v="-2"/>
    <n v="-2"/>
  </r>
  <r>
    <s v="2026"/>
    <x v="1"/>
    <x v="0"/>
    <x v="0"/>
    <x v="7"/>
    <x v="7"/>
    <x v="8"/>
    <x v="55"/>
    <x v="151"/>
    <x v="6"/>
    <x v="7"/>
    <s v="009"/>
    <s v="10"/>
    <s v="9911"/>
    <s v="Salaries and Expenses"/>
    <s v="DISC "/>
    <s v=""/>
    <s v="403341"/>
    <s v="15"/>
    <s v="PROP"/>
    <s v="A"/>
    <n v="-32"/>
    <n v="-36"/>
    <n v="-38"/>
  </r>
  <r>
    <s v="2026"/>
    <x v="1"/>
    <x v="0"/>
    <x v="0"/>
    <x v="7"/>
    <x v="7"/>
    <x v="8"/>
    <x v="55"/>
    <x v="151"/>
    <x v="6"/>
    <x v="7"/>
    <s v="009"/>
    <s v="10"/>
    <s v="9911"/>
    <s v="Salaries and Expenses"/>
    <s v="DISC "/>
    <s v=""/>
    <s v="403341"/>
    <s v="16"/>
    <s v="PROP"/>
    <s v="A"/>
    <n v="-11"/>
    <n v="0"/>
    <n v="0"/>
  </r>
  <r>
    <s v="2026"/>
    <x v="1"/>
    <x v="0"/>
    <x v="0"/>
    <x v="7"/>
    <x v="7"/>
    <x v="27"/>
    <x v="56"/>
    <x v="152"/>
    <x v="21"/>
    <x v="7"/>
    <s v="009"/>
    <s v="15"/>
    <s v="0350"/>
    <s v="Health Resources and Services"/>
    <s v="DISC "/>
    <s v=""/>
    <s v="403341"/>
    <s v="01"/>
    <s v="PROP"/>
    <s v="A"/>
    <n v="-45"/>
    <n v="-38"/>
    <n v="0"/>
  </r>
  <r>
    <s v="2026"/>
    <x v="1"/>
    <x v="0"/>
    <x v="0"/>
    <x v="7"/>
    <x v="7"/>
    <x v="28"/>
    <x v="57"/>
    <x v="153"/>
    <x v="21"/>
    <x v="7"/>
    <s v="009"/>
    <s v="17"/>
    <s v="0390"/>
    <s v="Indian Health Services"/>
    <s v="DISC "/>
    <s v=""/>
    <s v="403341"/>
    <s v="01"/>
    <s v="PROP"/>
    <s v="A"/>
    <n v="-2296"/>
    <n v="-2185"/>
    <n v="-2185"/>
  </r>
  <r>
    <s v="2026"/>
    <x v="1"/>
    <x v="0"/>
    <x v="0"/>
    <x v="7"/>
    <x v="7"/>
    <x v="29"/>
    <x v="58"/>
    <x v="155"/>
    <x v="21"/>
    <x v="7"/>
    <s v="009"/>
    <s v="20"/>
    <s v="0943"/>
    <s v="CDC-wide Activities and Program Support"/>
    <s v="DISC "/>
    <s v=""/>
    <s v="403341"/>
    <s v="01"/>
    <s v="PROP"/>
    <s v="A"/>
    <n v="-52"/>
    <n v="0"/>
    <n v="0"/>
  </r>
  <r>
    <s v="2026"/>
    <x v="1"/>
    <x v="0"/>
    <x v="0"/>
    <x v="7"/>
    <x v="7"/>
    <x v="30"/>
    <x v="59"/>
    <x v="158"/>
    <x v="22"/>
    <x v="7"/>
    <s v="009"/>
    <s v="25"/>
    <s v="0837"/>
    <s v="Advanced Research Projects Agency for Health, NIH"/>
    <s v="DISC "/>
    <s v=""/>
    <s v="403341"/>
    <s v="01"/>
    <s v="PROP"/>
    <s v="A"/>
    <n v="-1"/>
    <n v="-134"/>
    <n v="0"/>
  </r>
  <r>
    <s v="2026"/>
    <x v="1"/>
    <x v="0"/>
    <x v="0"/>
    <x v="7"/>
    <x v="7"/>
    <x v="30"/>
    <x v="59"/>
    <x v="159"/>
    <x v="22"/>
    <x v="7"/>
    <s v="009"/>
    <s v="25"/>
    <s v="9915"/>
    <s v="National Institutes of Health"/>
    <s v="DISC "/>
    <s v=""/>
    <s v="403341"/>
    <s v="01"/>
    <s v="PROP"/>
    <s v="A"/>
    <n v="-71"/>
    <n v="0"/>
    <n v="0"/>
  </r>
  <r>
    <s v="2026"/>
    <x v="1"/>
    <x v="0"/>
    <x v="0"/>
    <x v="7"/>
    <x v="7"/>
    <x v="9"/>
    <x v="60"/>
    <x v="160"/>
    <x v="21"/>
    <x v="7"/>
    <s v="009"/>
    <s v="30"/>
    <s v="1362"/>
    <s v="Substance Abuse and Mental Health Services Administration"/>
    <s v="DISC "/>
    <s v=""/>
    <s v="403341"/>
    <s v="01"/>
    <s v="PROP"/>
    <s v="A"/>
    <n v="-1"/>
    <n v="-2"/>
    <n v="0"/>
  </r>
  <r>
    <s v="2026"/>
    <x v="1"/>
    <x v="0"/>
    <x v="0"/>
    <x v="7"/>
    <x v="7"/>
    <x v="32"/>
    <x v="62"/>
    <x v="162"/>
    <x v="21"/>
    <x v="7"/>
    <s v="009"/>
    <s v="38"/>
    <s v="0511"/>
    <s v="Program Management"/>
    <s v="DISC "/>
    <s v=""/>
    <s v="403341"/>
    <s v="01"/>
    <s v="PROP"/>
    <s v="A"/>
    <n v="-136"/>
    <n v="-163"/>
    <n v="-163"/>
  </r>
  <r>
    <s v="2026"/>
    <x v="1"/>
    <x v="0"/>
    <x v="0"/>
    <x v="7"/>
    <x v="7"/>
    <x v="0"/>
    <x v="63"/>
    <x v="765"/>
    <x v="59"/>
    <x v="7"/>
    <s v="009"/>
    <s v="70"/>
    <s v="1502"/>
    <s v="Low Income Home Energy Assistance"/>
    <s v="DISC "/>
    <s v=""/>
    <s v="403341"/>
    <s v="01"/>
    <s v="PROP"/>
    <s v="A"/>
    <n v="-1"/>
    <n v="0"/>
    <n v="0"/>
  </r>
  <r>
    <s v="2026"/>
    <x v="1"/>
    <x v="0"/>
    <x v="0"/>
    <x v="7"/>
    <x v="7"/>
    <x v="0"/>
    <x v="63"/>
    <x v="449"/>
    <x v="59"/>
    <x v="7"/>
    <s v="009"/>
    <s v="70"/>
    <s v="1503"/>
    <s v="Refugee and Entrant Assistance"/>
    <s v="DISC "/>
    <s v=""/>
    <s v="403341"/>
    <s v="01"/>
    <s v="PROP"/>
    <s v="A"/>
    <n v="-9"/>
    <n v="0"/>
    <n v="0"/>
  </r>
  <r>
    <s v="2026"/>
    <x v="1"/>
    <x v="0"/>
    <x v="0"/>
    <x v="7"/>
    <x v="7"/>
    <x v="1"/>
    <x v="27"/>
    <x v="167"/>
    <x v="21"/>
    <x v="7"/>
    <s v="009"/>
    <s v="90"/>
    <s v="0139"/>
    <s v="Medicare Hearings and Appeals"/>
    <s v="DISC "/>
    <s v=""/>
    <s v="403341"/>
    <s v="01"/>
    <s v="PROP"/>
    <s v="A"/>
    <n v="-3"/>
    <n v="0"/>
    <n v="0"/>
  </r>
  <r>
    <s v="2026"/>
    <x v="1"/>
    <x v="0"/>
    <x v="0"/>
    <x v="7"/>
    <x v="7"/>
    <x v="1"/>
    <x v="27"/>
    <x v="168"/>
    <x v="21"/>
    <x v="7"/>
    <s v="009"/>
    <s v="90"/>
    <s v="0140"/>
    <s v="Public Health and Social Services Emergency Fund"/>
    <s v="DISC "/>
    <s v=""/>
    <s v="403341"/>
    <s v="01"/>
    <s v="PROP"/>
    <s v="A"/>
    <n v="-207"/>
    <n v="0"/>
    <n v="0"/>
  </r>
  <r>
    <s v="2026"/>
    <x v="1"/>
    <x v="0"/>
    <x v="0"/>
    <x v="7"/>
    <x v="7"/>
    <x v="1"/>
    <x v="27"/>
    <x v="172"/>
    <x v="21"/>
    <x v="7"/>
    <s v="009"/>
    <s v="90"/>
    <s v="9912"/>
    <s v="General Departmental Management"/>
    <s v="DISC "/>
    <s v=""/>
    <s v="403341"/>
    <s v="01"/>
    <s v="PROP"/>
    <s v="A"/>
    <n v="-2"/>
    <n v="0"/>
    <n v="0"/>
  </r>
  <r>
    <s v="2026"/>
    <x v="1"/>
    <x v="0"/>
    <x v="0"/>
    <x v="7"/>
    <x v="7"/>
    <x v="11"/>
    <x v="66"/>
    <x v="174"/>
    <x v="21"/>
    <x v="7"/>
    <s v="009"/>
    <s v="91"/>
    <s v="9941"/>
    <s v="HHS Service and Supply Fund"/>
    <s v="DISC "/>
    <s v=""/>
    <s v="403341"/>
    <s v="01"/>
    <s v="PROP"/>
    <s v="A"/>
    <n v="-4"/>
    <n v="0"/>
    <n v="0"/>
  </r>
  <r>
    <s v="2026"/>
    <x v="1"/>
    <x v="0"/>
    <x v="0"/>
    <x v="7"/>
    <x v="7"/>
    <x v="12"/>
    <x v="67"/>
    <x v="175"/>
    <x v="21"/>
    <x v="7"/>
    <s v="009"/>
    <s v="92"/>
    <s v="0128"/>
    <s v="Office of Inspector General"/>
    <s v="DISC "/>
    <s v=""/>
    <s v="403341"/>
    <s v="01"/>
    <s v="PROP"/>
    <s v="A"/>
    <n v="-9"/>
    <n v="-9"/>
    <n v="-9"/>
  </r>
  <r>
    <s v="2026"/>
    <x v="1"/>
    <x v="0"/>
    <x v="0"/>
    <x v="8"/>
    <x v="8"/>
    <x v="27"/>
    <x v="68"/>
    <x v="176"/>
    <x v="24"/>
    <x v="7"/>
    <s v="024"/>
    <s v="10"/>
    <s v="0100"/>
    <s v="Operations and Support"/>
    <s v="DISC "/>
    <s v=""/>
    <s v="403341"/>
    <s v="01"/>
    <s v="PROP"/>
    <s v="A"/>
    <n v="-1"/>
    <n v="0"/>
    <n v="0"/>
  </r>
  <r>
    <s v="2026"/>
    <x v="1"/>
    <x v="0"/>
    <x v="0"/>
    <x v="8"/>
    <x v="8"/>
    <x v="28"/>
    <x v="69"/>
    <x v="177"/>
    <x v="24"/>
    <x v="7"/>
    <s v="024"/>
    <s v="15"/>
    <s v="0112"/>
    <s v="Operations and Support"/>
    <s v="DISC "/>
    <s v=""/>
    <s v="403341"/>
    <s v="01"/>
    <s v="PROP"/>
    <s v="A"/>
    <n v="-1"/>
    <n v="0"/>
    <n v="0"/>
  </r>
  <r>
    <s v="2026"/>
    <x v="1"/>
    <x v="0"/>
    <x v="0"/>
    <x v="8"/>
    <x v="8"/>
    <x v="28"/>
    <x v="69"/>
    <x v="179"/>
    <x v="25"/>
    <x v="7"/>
    <s v="024"/>
    <s v="15"/>
    <s v="0542"/>
    <s v="Federal Protective Service"/>
    <s v="DISC "/>
    <s v=""/>
    <s v="403341"/>
    <s v="01"/>
    <s v="PROP"/>
    <s v="A"/>
    <n v="-1"/>
    <n v="-2"/>
    <n v="-2"/>
  </r>
  <r>
    <s v="2026"/>
    <x v="1"/>
    <x v="0"/>
    <x v="0"/>
    <x v="8"/>
    <x v="8"/>
    <x v="28"/>
    <x v="69"/>
    <x v="180"/>
    <x v="24"/>
    <x v="7"/>
    <s v="024"/>
    <s v="15"/>
    <s v="4640"/>
    <s v="Working Capital Fund"/>
    <s v="DISC "/>
    <s v=""/>
    <s v="403341"/>
    <s v="01"/>
    <s v="PROP"/>
    <s v="A"/>
    <n v="-1"/>
    <n v="0"/>
    <n v="0"/>
  </r>
  <r>
    <s v="2026"/>
    <x v="1"/>
    <x v="0"/>
    <x v="0"/>
    <x v="8"/>
    <x v="8"/>
    <x v="29"/>
    <x v="70"/>
    <x v="181"/>
    <x v="24"/>
    <x v="7"/>
    <s v="024"/>
    <s v="18"/>
    <s v="0115"/>
    <s v="Operations and Support"/>
    <s v="DISC "/>
    <s v=""/>
    <s v="403341"/>
    <s v="01"/>
    <s v="PROP"/>
    <s v="A"/>
    <n v="-2"/>
    <n v="0"/>
    <n v="0"/>
  </r>
  <r>
    <s v="2026"/>
    <x v="1"/>
    <x v="0"/>
    <x v="0"/>
    <x v="8"/>
    <x v="8"/>
    <x v="9"/>
    <x v="71"/>
    <x v="183"/>
    <x v="24"/>
    <x v="7"/>
    <s v="024"/>
    <s v="58"/>
    <s v="0530"/>
    <s v="Operations and Support"/>
    <s v="DISC "/>
    <s v=""/>
    <s v="403341"/>
    <s v="01"/>
    <s v="PROP"/>
    <s v="A"/>
    <n v="-84"/>
    <n v="-103"/>
    <n v="-74"/>
  </r>
  <r>
    <s v="2026"/>
    <x v="1"/>
    <x v="0"/>
    <x v="0"/>
    <x v="8"/>
    <x v="8"/>
    <x v="9"/>
    <x v="71"/>
    <x v="183"/>
    <x v="24"/>
    <x v="7"/>
    <s v="024"/>
    <s v="58"/>
    <s v="0530"/>
    <s v="Operations and Support"/>
    <s v="DISC "/>
    <s v=""/>
    <s v="403341"/>
    <s v="02"/>
    <s v="PROP"/>
    <s v="A"/>
    <n v="-49"/>
    <n v="-59"/>
    <n v="-43"/>
  </r>
  <r>
    <s v="2026"/>
    <x v="1"/>
    <x v="0"/>
    <x v="0"/>
    <x v="8"/>
    <x v="8"/>
    <x v="9"/>
    <x v="71"/>
    <x v="766"/>
    <x v="24"/>
    <x v="7"/>
    <s v="024"/>
    <s v="58"/>
    <s v="0544"/>
    <s v="Air and Marine Interdiction, Operations, Maintenance, and Procurement"/>
    <s v="DISC "/>
    <s v=""/>
    <s v="403341"/>
    <s v="01"/>
    <s v="PROP"/>
    <s v="A"/>
    <n v="-1"/>
    <n v="0"/>
    <n v="0"/>
  </r>
  <r>
    <s v="2026"/>
    <x v="1"/>
    <x v="0"/>
    <x v="0"/>
    <x v="8"/>
    <x v="8"/>
    <x v="9"/>
    <x v="71"/>
    <x v="767"/>
    <x v="24"/>
    <x v="7"/>
    <s v="024"/>
    <s v="58"/>
    <s v="4363"/>
    <s v="Enhanced Inspectional Services"/>
    <s v="DISC "/>
    <s v=""/>
    <s v="403341"/>
    <s v="01"/>
    <s v="PROP"/>
    <s v="A"/>
    <n v="-50"/>
    <n v="-51"/>
    <n v="-52"/>
  </r>
  <r>
    <s v="2026"/>
    <x v="1"/>
    <x v="0"/>
    <x v="0"/>
    <x v="8"/>
    <x v="8"/>
    <x v="31"/>
    <x v="72"/>
    <x v="185"/>
    <x v="24"/>
    <x v="7"/>
    <s v="024"/>
    <s v="55"/>
    <s v="0540"/>
    <s v="Operations and Support"/>
    <s v="DISC "/>
    <s v=""/>
    <s v="403341"/>
    <s v="01"/>
    <s v="PROP"/>
    <s v="A"/>
    <n v="-11"/>
    <n v="0"/>
    <n v="0"/>
  </r>
  <r>
    <s v="2026"/>
    <x v="1"/>
    <x v="0"/>
    <x v="0"/>
    <x v="8"/>
    <x v="8"/>
    <x v="32"/>
    <x v="73"/>
    <x v="187"/>
    <x v="44"/>
    <x v="8"/>
    <s v="024"/>
    <s v="45"/>
    <s v="0550"/>
    <s v="Operations and Support"/>
    <s v="DISC "/>
    <s v=""/>
    <s v="403441"/>
    <s v="03"/>
    <s v="OG"/>
    <s v="A"/>
    <n v="-87"/>
    <n v="-85"/>
    <n v="-89"/>
  </r>
  <r>
    <s v="2026"/>
    <x v="1"/>
    <x v="0"/>
    <x v="0"/>
    <x v="8"/>
    <x v="8"/>
    <x v="32"/>
    <x v="73"/>
    <x v="187"/>
    <x v="26"/>
    <x v="7"/>
    <s v="024"/>
    <s v="45"/>
    <s v="0550"/>
    <s v="Operations and Support"/>
    <s v="DISC "/>
    <s v=""/>
    <s v="403341"/>
    <s v="01"/>
    <s v="PROP"/>
    <s v="A"/>
    <n v="-263"/>
    <n v="-7"/>
    <n v="-7"/>
  </r>
  <r>
    <s v="2026"/>
    <x v="1"/>
    <x v="0"/>
    <x v="0"/>
    <x v="8"/>
    <x v="8"/>
    <x v="32"/>
    <x v="73"/>
    <x v="187"/>
    <x v="26"/>
    <x v="8"/>
    <s v="024"/>
    <s v="45"/>
    <s v="0550"/>
    <s v="Operations and Support"/>
    <s v="DISC "/>
    <s v=""/>
    <s v="403441"/>
    <s v="01"/>
    <s v="OG"/>
    <s v="A"/>
    <n v="-3238"/>
    <n v="-2804"/>
    <n v="-4614"/>
  </r>
  <r>
    <s v="2026"/>
    <x v="1"/>
    <x v="0"/>
    <x v="0"/>
    <x v="8"/>
    <x v="8"/>
    <x v="32"/>
    <x v="73"/>
    <x v="187"/>
    <x v="26"/>
    <x v="8"/>
    <s v="024"/>
    <s v="45"/>
    <s v="0550"/>
    <s v="Operations and Support"/>
    <s v="DISC "/>
    <s v=""/>
    <s v="403441"/>
    <s v="02"/>
    <s v="OG"/>
    <s v="A"/>
    <n v="-439"/>
    <n v="-467"/>
    <n v="-444"/>
  </r>
  <r>
    <s v="2026"/>
    <x v="1"/>
    <x v="0"/>
    <x v="0"/>
    <x v="8"/>
    <x v="8"/>
    <x v="0"/>
    <x v="74"/>
    <x v="188"/>
    <x v="27"/>
    <x v="7"/>
    <s v="024"/>
    <s v="60"/>
    <s v="0610"/>
    <s v="Operations and Support"/>
    <s v="DISC "/>
    <s v=""/>
    <s v="403341"/>
    <s v="01"/>
    <s v="PROP"/>
    <s v="A"/>
    <n v="-84"/>
    <n v="-331"/>
    <n v="-331"/>
  </r>
  <r>
    <s v="2026"/>
    <x v="1"/>
    <x v="0"/>
    <x v="0"/>
    <x v="8"/>
    <x v="8"/>
    <x v="0"/>
    <x v="74"/>
    <x v="189"/>
    <x v="27"/>
    <x v="7"/>
    <s v="024"/>
    <s v="60"/>
    <s v="0613"/>
    <s v="Procurement, Construction, and Improvements"/>
    <s v="DISC "/>
    <s v=""/>
    <s v="403341"/>
    <s v="01"/>
    <s v="PROP"/>
    <s v="A"/>
    <n v="-1"/>
    <n v="-33"/>
    <n v="-33"/>
  </r>
  <r>
    <s v="2026"/>
    <x v="1"/>
    <x v="0"/>
    <x v="0"/>
    <x v="8"/>
    <x v="8"/>
    <x v="0"/>
    <x v="74"/>
    <x v="191"/>
    <x v="27"/>
    <x v="7"/>
    <s v="024"/>
    <s v="60"/>
    <s v="4535"/>
    <s v="Supply Fund"/>
    <s v="DISC "/>
    <s v=""/>
    <s v="403341"/>
    <s v="01"/>
    <s v="PROP"/>
    <s v="A"/>
    <n v="-11"/>
    <n v="0"/>
    <n v="0"/>
  </r>
  <r>
    <s v="2026"/>
    <x v="1"/>
    <x v="0"/>
    <x v="0"/>
    <x v="8"/>
    <x v="8"/>
    <x v="37"/>
    <x v="75"/>
    <x v="193"/>
    <x v="24"/>
    <x v="7"/>
    <s v="024"/>
    <s v="40"/>
    <s v="0400"/>
    <s v="Operations and Support"/>
    <s v="DISC "/>
    <s v=""/>
    <s v="403341"/>
    <s v="01"/>
    <s v="PROP"/>
    <s v="A"/>
    <n v="-21"/>
    <n v="0"/>
    <n v="0"/>
  </r>
  <r>
    <s v="2026"/>
    <x v="1"/>
    <x v="0"/>
    <x v="0"/>
    <x v="8"/>
    <x v="8"/>
    <x v="10"/>
    <x v="76"/>
    <x v="195"/>
    <x v="45"/>
    <x v="7"/>
    <s v="024"/>
    <s v="65"/>
    <s v="0566"/>
    <s v="Operations and Support"/>
    <s v="DISC "/>
    <s v=""/>
    <s v="403341"/>
    <s v="01"/>
    <s v="PROP"/>
    <s v="A"/>
    <n v="-2"/>
    <n v="0"/>
    <n v="0"/>
  </r>
  <r>
    <s v="2026"/>
    <x v="1"/>
    <x v="0"/>
    <x v="0"/>
    <x v="8"/>
    <x v="8"/>
    <x v="11"/>
    <x v="77"/>
    <x v="196"/>
    <x v="28"/>
    <x v="7"/>
    <s v="024"/>
    <s v="70"/>
    <s v="0413"/>
    <s v="Federal Assistance"/>
    <s v="DISC "/>
    <s v=""/>
    <s v="403341"/>
    <s v="01"/>
    <s v="PROP"/>
    <s v="A"/>
    <n v="-11"/>
    <n v="0"/>
    <n v="0"/>
  </r>
  <r>
    <s v="2026"/>
    <x v="1"/>
    <x v="0"/>
    <x v="0"/>
    <x v="8"/>
    <x v="8"/>
    <x v="11"/>
    <x v="77"/>
    <x v="198"/>
    <x v="28"/>
    <x v="7"/>
    <s v="024"/>
    <s v="70"/>
    <s v="0700"/>
    <s v="Operations and Support"/>
    <s v="DISC "/>
    <s v=""/>
    <s v="403341"/>
    <s v="01"/>
    <s v="PROP"/>
    <s v="A"/>
    <n v="-2"/>
    <n v="0"/>
    <n v="0"/>
  </r>
  <r>
    <s v="2026"/>
    <x v="1"/>
    <x v="0"/>
    <x v="0"/>
    <x v="8"/>
    <x v="8"/>
    <x v="11"/>
    <x v="77"/>
    <x v="199"/>
    <x v="28"/>
    <x v="7"/>
    <s v="024"/>
    <s v="70"/>
    <s v="0702"/>
    <s v="Disaster Relief Fund"/>
    <s v="DISC "/>
    <s v=""/>
    <s v="403341"/>
    <s v="01"/>
    <s v="PROP"/>
    <s v="A"/>
    <n v="-211"/>
    <n v="0"/>
    <n v="0"/>
  </r>
  <r>
    <s v="2026"/>
    <x v="1"/>
    <x v="0"/>
    <x v="0"/>
    <x v="8"/>
    <x v="8"/>
    <x v="11"/>
    <x v="77"/>
    <x v="200"/>
    <x v="28"/>
    <x v="7"/>
    <s v="024"/>
    <s v="70"/>
    <s v="0715"/>
    <s v="Radiological Emergency Preparedness Program"/>
    <s v="DISC "/>
    <s v=""/>
    <s v="403341"/>
    <s v="01"/>
    <s v="PROP"/>
    <s v="A"/>
    <n v="-38"/>
    <n v="-38"/>
    <n v="-28"/>
  </r>
  <r>
    <s v="2026"/>
    <x v="1"/>
    <x v="0"/>
    <x v="0"/>
    <x v="8"/>
    <x v="8"/>
    <x v="11"/>
    <x v="77"/>
    <x v="454"/>
    <x v="28"/>
    <x v="7"/>
    <s v="024"/>
    <s v="70"/>
    <s v="4236"/>
    <s v="National Flood Insurance Fund"/>
    <s v="DISC "/>
    <s v=""/>
    <s v="403341"/>
    <s v="01"/>
    <s v="PROP"/>
    <s v="A"/>
    <n v="-211"/>
    <n v="-207"/>
    <n v="-202"/>
  </r>
  <r>
    <s v="2026"/>
    <x v="1"/>
    <x v="0"/>
    <x v="0"/>
    <x v="8"/>
    <x v="8"/>
    <x v="13"/>
    <x v="78"/>
    <x v="201"/>
    <x v="24"/>
    <x v="7"/>
    <s v="024"/>
    <s v="49"/>
    <s v="0509"/>
    <s v="Operations and Support"/>
    <s v="DISC "/>
    <s v=""/>
    <s v="403341"/>
    <s v="01"/>
    <s v="PROP"/>
    <s v="A"/>
    <n v="-3"/>
    <n v="-2"/>
    <n v="-2"/>
  </r>
  <r>
    <s v="2026"/>
    <x v="1"/>
    <x v="0"/>
    <x v="0"/>
    <x v="8"/>
    <x v="8"/>
    <x v="35"/>
    <x v="79"/>
    <x v="204"/>
    <x v="24"/>
    <x v="7"/>
    <s v="024"/>
    <s v="80"/>
    <s v="0800"/>
    <s v="Operations and Support"/>
    <s v="DISC "/>
    <s v=""/>
    <s v="403341"/>
    <s v="01"/>
    <s v="PROP"/>
    <s v="A"/>
    <n v="-4"/>
    <n v="-2"/>
    <n v="-2"/>
  </r>
  <r>
    <s v="2026"/>
    <x v="1"/>
    <x v="0"/>
    <x v="0"/>
    <x v="8"/>
    <x v="8"/>
    <x v="35"/>
    <x v="79"/>
    <x v="205"/>
    <x v="24"/>
    <x v="7"/>
    <s v="024"/>
    <s v="80"/>
    <s v="0803"/>
    <s v="Research and Development"/>
    <s v="DISC "/>
    <s v=""/>
    <s v="403341"/>
    <s v="01"/>
    <s v="PROP"/>
    <s v="A"/>
    <n v="-1"/>
    <n v="0"/>
    <n v="0"/>
  </r>
  <r>
    <s v="2026"/>
    <x v="1"/>
    <x v="0"/>
    <x v="0"/>
    <x v="8"/>
    <x v="8"/>
    <x v="43"/>
    <x v="244"/>
    <x v="768"/>
    <x v="24"/>
    <x v="7"/>
    <s v="024"/>
    <s v="85"/>
    <s v="0861"/>
    <s v="Operations and Support"/>
    <s v="DISC "/>
    <s v=""/>
    <s v="403341"/>
    <s v="01"/>
    <s v="PROP"/>
    <s v="A"/>
    <n v="-1"/>
    <n v="0"/>
    <n v="0"/>
  </r>
  <r>
    <s v="2026"/>
    <x v="1"/>
    <x v="0"/>
    <x v="0"/>
    <x v="9"/>
    <x v="9"/>
    <x v="7"/>
    <x v="245"/>
    <x v="769"/>
    <x v="31"/>
    <x v="7"/>
    <s v="025"/>
    <s v="03"/>
    <s v="0302"/>
    <s v="Tenant Based Rental Assistance"/>
    <s v="DISC "/>
    <s v=""/>
    <s v="403341"/>
    <s v="01"/>
    <s v="PROP"/>
    <s v="A"/>
    <n v="-5"/>
    <n v="0"/>
    <n v="0"/>
  </r>
  <r>
    <s v="2026"/>
    <x v="1"/>
    <x v="0"/>
    <x v="0"/>
    <x v="9"/>
    <x v="9"/>
    <x v="7"/>
    <x v="245"/>
    <x v="770"/>
    <x v="31"/>
    <x v="7"/>
    <s v="025"/>
    <s v="03"/>
    <s v="0304"/>
    <s v="Public Housing Capital Fund"/>
    <s v="DISC "/>
    <s v=""/>
    <s v="403341"/>
    <s v="01"/>
    <s v="PROP"/>
    <s v="A"/>
    <n v="-1"/>
    <n v="0"/>
    <n v="0"/>
  </r>
  <r>
    <s v="2026"/>
    <x v="1"/>
    <x v="0"/>
    <x v="0"/>
    <x v="9"/>
    <x v="9"/>
    <x v="7"/>
    <x v="245"/>
    <x v="771"/>
    <x v="31"/>
    <x v="7"/>
    <s v="025"/>
    <s v="03"/>
    <s v="0313"/>
    <s v="Native American Programs"/>
    <s v="DISC "/>
    <s v=""/>
    <s v="403341"/>
    <s v="01"/>
    <s v="PROP"/>
    <s v="A"/>
    <n v="-8"/>
    <n v="0"/>
    <n v="0"/>
  </r>
  <r>
    <s v="2026"/>
    <x v="1"/>
    <x v="0"/>
    <x v="0"/>
    <x v="9"/>
    <x v="9"/>
    <x v="7"/>
    <x v="245"/>
    <x v="772"/>
    <x v="31"/>
    <x v="7"/>
    <s v="025"/>
    <s v="03"/>
    <s v="0319"/>
    <s v="Housing Certificate Fund"/>
    <s v="DISC "/>
    <s v=""/>
    <s v="403341"/>
    <s v="01"/>
    <s v="PROP"/>
    <s v="A"/>
    <n v="-3"/>
    <n v="0"/>
    <n v="0"/>
  </r>
  <r>
    <s v="2026"/>
    <x v="1"/>
    <x v="0"/>
    <x v="0"/>
    <x v="9"/>
    <x v="9"/>
    <x v="7"/>
    <x v="245"/>
    <x v="773"/>
    <x v="31"/>
    <x v="7"/>
    <s v="025"/>
    <s v="03"/>
    <s v="0481"/>
    <s v="Public Housing Fund"/>
    <s v="DISC "/>
    <s v=""/>
    <s v="403341"/>
    <s v="01"/>
    <s v="PROP"/>
    <s v="A"/>
    <n v="-4"/>
    <n v="0"/>
    <n v="0"/>
  </r>
  <r>
    <s v="2026"/>
    <x v="1"/>
    <x v="0"/>
    <x v="0"/>
    <x v="9"/>
    <x v="9"/>
    <x v="8"/>
    <x v="246"/>
    <x v="774"/>
    <x v="30"/>
    <x v="7"/>
    <s v="025"/>
    <s v="06"/>
    <s v="0162"/>
    <s v="Community Development Fund"/>
    <s v="DISC "/>
    <s v=""/>
    <s v="403341"/>
    <s v="01"/>
    <s v="PROP"/>
    <s v="A"/>
    <n v="-61"/>
    <n v="0"/>
    <n v="0"/>
  </r>
  <r>
    <s v="2026"/>
    <x v="1"/>
    <x v="0"/>
    <x v="0"/>
    <x v="9"/>
    <x v="9"/>
    <x v="8"/>
    <x v="246"/>
    <x v="775"/>
    <x v="31"/>
    <x v="7"/>
    <s v="025"/>
    <s v="06"/>
    <s v="0192"/>
    <s v="Homeless Assistance Grants"/>
    <s v="DISC "/>
    <s v=""/>
    <s v="403341"/>
    <s v="01"/>
    <s v="PROP"/>
    <s v="A"/>
    <n v="-10"/>
    <n v="0"/>
    <n v="0"/>
  </r>
  <r>
    <s v="2026"/>
    <x v="1"/>
    <x v="0"/>
    <x v="0"/>
    <x v="9"/>
    <x v="9"/>
    <x v="8"/>
    <x v="246"/>
    <x v="776"/>
    <x v="31"/>
    <x v="7"/>
    <s v="025"/>
    <s v="06"/>
    <s v="0205"/>
    <s v="Home Investment Partnership Program"/>
    <s v="DISC "/>
    <s v=""/>
    <s v="403341"/>
    <s v="01"/>
    <s v="PROP"/>
    <s v="A"/>
    <n v="-2"/>
    <n v="0"/>
    <n v="0"/>
  </r>
  <r>
    <s v="2026"/>
    <x v="1"/>
    <x v="0"/>
    <x v="0"/>
    <x v="9"/>
    <x v="9"/>
    <x v="27"/>
    <x v="80"/>
    <x v="777"/>
    <x v="31"/>
    <x v="7"/>
    <s v="025"/>
    <s v="09"/>
    <s v="0206"/>
    <s v="Other Assisted Housing Programs"/>
    <s v="DISC "/>
    <s v=""/>
    <s v="403341"/>
    <s v="01"/>
    <s v="PROP"/>
    <s v="A"/>
    <n v="-1"/>
    <n v="0"/>
    <n v="0"/>
  </r>
  <r>
    <s v="2026"/>
    <x v="1"/>
    <x v="0"/>
    <x v="0"/>
    <x v="9"/>
    <x v="9"/>
    <x v="27"/>
    <x v="80"/>
    <x v="778"/>
    <x v="31"/>
    <x v="7"/>
    <s v="025"/>
    <s v="09"/>
    <s v="0237"/>
    <s v="Housing for Persons with Disabilities"/>
    <s v="DISC "/>
    <s v=""/>
    <s v="403341"/>
    <s v="01"/>
    <s v="PROP"/>
    <s v="A"/>
    <n v="-3"/>
    <n v="-4"/>
    <n v="0"/>
  </r>
  <r>
    <s v="2026"/>
    <x v="1"/>
    <x v="0"/>
    <x v="0"/>
    <x v="9"/>
    <x v="9"/>
    <x v="27"/>
    <x v="80"/>
    <x v="779"/>
    <x v="31"/>
    <x v="7"/>
    <s v="025"/>
    <s v="09"/>
    <s v="0303"/>
    <s v="Project-based Rental Assistance"/>
    <s v="DISC "/>
    <s v=""/>
    <s v="403341"/>
    <s v="01"/>
    <s v="PROP"/>
    <s v="A"/>
    <n v="-3"/>
    <n v="0"/>
    <n v="0"/>
  </r>
  <r>
    <s v="2026"/>
    <x v="1"/>
    <x v="0"/>
    <x v="0"/>
    <x v="9"/>
    <x v="9"/>
    <x v="27"/>
    <x v="80"/>
    <x v="780"/>
    <x v="31"/>
    <x v="7"/>
    <s v="025"/>
    <s v="09"/>
    <s v="0320"/>
    <s v="Housing for the Elderly"/>
    <s v="DISC "/>
    <s v=""/>
    <s v="403341"/>
    <s v="01"/>
    <s v="PROP"/>
    <s v="A"/>
    <n v="-6"/>
    <n v="0"/>
    <n v="0"/>
  </r>
  <r>
    <s v="2026"/>
    <x v="1"/>
    <x v="0"/>
    <x v="0"/>
    <x v="9"/>
    <x v="9"/>
    <x v="27"/>
    <x v="80"/>
    <x v="781"/>
    <x v="31"/>
    <x v="7"/>
    <s v="025"/>
    <s v="09"/>
    <s v="4044"/>
    <s v="Flexible Subsidy Fund"/>
    <s v="DISC "/>
    <s v=""/>
    <s v="403341"/>
    <s v="01"/>
    <s v="PROP"/>
    <s v="A"/>
    <n v="-22"/>
    <n v="-26"/>
    <n v="-26"/>
  </r>
  <r>
    <s v="2026"/>
    <x v="1"/>
    <x v="0"/>
    <x v="0"/>
    <x v="9"/>
    <x v="9"/>
    <x v="29"/>
    <x v="81"/>
    <x v="782"/>
    <x v="29"/>
    <x v="7"/>
    <s v="025"/>
    <s v="12"/>
    <s v="0186"/>
    <s v="Guarantees of Mortgage-backed Securities Loan Guarantee Program Account"/>
    <s v="DISC "/>
    <s v=""/>
    <s v="403341"/>
    <s v="01"/>
    <s v="PROP"/>
    <s v="A"/>
    <n v="-157"/>
    <n v="-178"/>
    <n v="-197"/>
  </r>
  <r>
    <s v="2026"/>
    <x v="1"/>
    <x v="0"/>
    <x v="0"/>
    <x v="9"/>
    <x v="9"/>
    <x v="3"/>
    <x v="82"/>
    <x v="783"/>
    <x v="31"/>
    <x v="7"/>
    <s v="025"/>
    <s v="35"/>
    <s v="0479"/>
    <s v="Program Offices"/>
    <s v="DISC "/>
    <s v=""/>
    <s v="403341"/>
    <s v="01"/>
    <s v="PROP"/>
    <s v="A"/>
    <n v="-1"/>
    <n v="0"/>
    <n v="0"/>
  </r>
  <r>
    <s v="2026"/>
    <x v="1"/>
    <x v="0"/>
    <x v="0"/>
    <x v="10"/>
    <x v="10"/>
    <x v="7"/>
    <x v="83"/>
    <x v="211"/>
    <x v="8"/>
    <x v="7"/>
    <s v="010"/>
    <s v="04"/>
    <s v="1109"/>
    <s v="Management of Lands and Resources"/>
    <s v="DISC "/>
    <s v=""/>
    <s v="403341"/>
    <s v="01"/>
    <s v="PROP"/>
    <s v="A"/>
    <n v="-44"/>
    <n v="-40"/>
    <n v="-40"/>
  </r>
  <r>
    <s v="2026"/>
    <x v="1"/>
    <x v="0"/>
    <x v="0"/>
    <x v="10"/>
    <x v="10"/>
    <x v="8"/>
    <x v="84"/>
    <x v="213"/>
    <x v="8"/>
    <x v="7"/>
    <s v="010"/>
    <s v="06"/>
    <s v="1917"/>
    <s v="Ocean Energy Management"/>
    <s v="DISC "/>
    <s v=""/>
    <s v="403341"/>
    <s v="01"/>
    <s v="PROP"/>
    <s v="A"/>
    <n v="-57"/>
    <n v="-56"/>
    <n v="-73"/>
  </r>
  <r>
    <s v="2026"/>
    <x v="1"/>
    <x v="0"/>
    <x v="0"/>
    <x v="10"/>
    <x v="10"/>
    <x v="27"/>
    <x v="85"/>
    <x v="214"/>
    <x v="8"/>
    <x v="7"/>
    <s v="010"/>
    <s v="22"/>
    <s v="1700"/>
    <s v="Offshore Safety and Environmental Enforcement"/>
    <s v="DISC "/>
    <s v=""/>
    <s v="403341"/>
    <s v="01"/>
    <s v="PROP"/>
    <s v="A"/>
    <n v="-32"/>
    <n v="-37"/>
    <n v="-37"/>
  </r>
  <r>
    <s v="2026"/>
    <x v="1"/>
    <x v="0"/>
    <x v="0"/>
    <x v="10"/>
    <x v="10"/>
    <x v="27"/>
    <x v="85"/>
    <x v="214"/>
    <x v="8"/>
    <x v="7"/>
    <s v="010"/>
    <s v="22"/>
    <s v="1700"/>
    <s v="Offshore Safety and Environmental Enforcement"/>
    <s v="DISC "/>
    <s v=""/>
    <s v="403341"/>
    <s v="02"/>
    <s v="PROP"/>
    <s v="A"/>
    <n v="-26"/>
    <n v="-31"/>
    <n v="-38"/>
  </r>
  <r>
    <s v="2026"/>
    <x v="1"/>
    <x v="0"/>
    <x v="0"/>
    <x v="10"/>
    <x v="10"/>
    <x v="29"/>
    <x v="86"/>
    <x v="215"/>
    <x v="9"/>
    <x v="7"/>
    <s v="010"/>
    <s v="10"/>
    <s v="0680"/>
    <s v="Water and Related Resources"/>
    <s v="DISC "/>
    <s v=""/>
    <s v="403341"/>
    <s v="01"/>
    <s v="PROP"/>
    <s v="A"/>
    <n v="-212"/>
    <n v="-215"/>
    <n v="-233"/>
  </r>
  <r>
    <s v="2026"/>
    <x v="1"/>
    <x v="0"/>
    <x v="0"/>
    <x v="10"/>
    <x v="10"/>
    <x v="29"/>
    <x v="86"/>
    <x v="216"/>
    <x v="9"/>
    <x v="7"/>
    <s v="010"/>
    <s v="10"/>
    <s v="4524"/>
    <s v="Working Capital Fund"/>
    <s v="DISC "/>
    <s v=""/>
    <s v="403341"/>
    <s v="01"/>
    <s v="PROP"/>
    <s v="A"/>
    <n v="-2"/>
    <n v="-2"/>
    <n v="-2"/>
  </r>
  <r>
    <s v="2026"/>
    <x v="1"/>
    <x v="0"/>
    <x v="0"/>
    <x v="10"/>
    <x v="10"/>
    <x v="9"/>
    <x v="87"/>
    <x v="217"/>
    <x v="13"/>
    <x v="7"/>
    <s v="010"/>
    <s v="12"/>
    <s v="0804"/>
    <s v="Surveys, Investigations, and Research"/>
    <s v="DISC "/>
    <s v=""/>
    <s v="403341"/>
    <s v="01"/>
    <s v="PROP"/>
    <s v="A"/>
    <n v="-301"/>
    <n v="-297"/>
    <n v="-238"/>
  </r>
  <r>
    <s v="2026"/>
    <x v="1"/>
    <x v="0"/>
    <x v="0"/>
    <x v="10"/>
    <x v="10"/>
    <x v="9"/>
    <x v="87"/>
    <x v="218"/>
    <x v="13"/>
    <x v="7"/>
    <s v="010"/>
    <s v="12"/>
    <s v="4556"/>
    <s v="Working Capital Fund"/>
    <s v="DISC "/>
    <s v=""/>
    <s v="403341"/>
    <s v="01"/>
    <s v="PROP"/>
    <s v="A"/>
    <n v="-1"/>
    <n v="0"/>
    <n v="0"/>
  </r>
  <r>
    <s v="2026"/>
    <x v="1"/>
    <x v="0"/>
    <x v="0"/>
    <x v="10"/>
    <x v="10"/>
    <x v="32"/>
    <x v="88"/>
    <x v="219"/>
    <x v="8"/>
    <x v="7"/>
    <s v="010"/>
    <s v="18"/>
    <s v="1611"/>
    <s v="Resource Management"/>
    <s v="DISC "/>
    <s v=""/>
    <s v="403341"/>
    <s v="01"/>
    <s v="PROP"/>
    <s v="A"/>
    <n v="-75"/>
    <n v="-72"/>
    <n v="-72"/>
  </r>
  <r>
    <s v="2026"/>
    <x v="1"/>
    <x v="0"/>
    <x v="0"/>
    <x v="10"/>
    <x v="10"/>
    <x v="0"/>
    <x v="89"/>
    <x v="222"/>
    <x v="32"/>
    <x v="7"/>
    <s v="010"/>
    <s v="24"/>
    <s v="1036"/>
    <s v="Operation of the National Park System"/>
    <s v="DISC "/>
    <s v=""/>
    <s v="403341"/>
    <s v="01"/>
    <s v="PROP"/>
    <s v="A"/>
    <n v="-48"/>
    <n v="-49"/>
    <n v="-49"/>
  </r>
  <r>
    <s v="2026"/>
    <x v="1"/>
    <x v="0"/>
    <x v="0"/>
    <x v="10"/>
    <x v="10"/>
    <x v="0"/>
    <x v="89"/>
    <x v="223"/>
    <x v="32"/>
    <x v="7"/>
    <s v="010"/>
    <s v="24"/>
    <s v="1039"/>
    <s v="Construction (and Major Maintenance)"/>
    <s v="DISC "/>
    <s v=""/>
    <s v="403341"/>
    <s v="01"/>
    <s v="PROP"/>
    <s v="A"/>
    <n v="-44"/>
    <n v="-40"/>
    <n v="-20"/>
  </r>
  <r>
    <s v="2026"/>
    <x v="1"/>
    <x v="0"/>
    <x v="0"/>
    <x v="10"/>
    <x v="10"/>
    <x v="0"/>
    <x v="89"/>
    <x v="784"/>
    <x v="32"/>
    <x v="7"/>
    <s v="010"/>
    <s v="24"/>
    <s v="1042"/>
    <s v="National Recreation and Preservation"/>
    <s v="DISC "/>
    <s v=""/>
    <s v="403341"/>
    <s v="01"/>
    <s v="PROP"/>
    <s v="A"/>
    <n v="-4"/>
    <n v="-4"/>
    <n v="-4"/>
  </r>
  <r>
    <s v="2026"/>
    <x v="1"/>
    <x v="0"/>
    <x v="0"/>
    <x v="10"/>
    <x v="10"/>
    <x v="37"/>
    <x v="90"/>
    <x v="224"/>
    <x v="10"/>
    <x v="7"/>
    <s v="010"/>
    <s v="76"/>
    <s v="2100"/>
    <s v="Operation of Indian Programs"/>
    <s v="DISC "/>
    <s v=""/>
    <s v="403341"/>
    <s v="02"/>
    <s v="PROP"/>
    <s v="A"/>
    <n v="-2"/>
    <n v="0"/>
    <n v="0"/>
  </r>
  <r>
    <s v="2026"/>
    <x v="1"/>
    <x v="0"/>
    <x v="0"/>
    <x v="10"/>
    <x v="10"/>
    <x v="37"/>
    <x v="90"/>
    <x v="226"/>
    <x v="10"/>
    <x v="7"/>
    <s v="010"/>
    <s v="76"/>
    <s v="2301"/>
    <s v="Construction"/>
    <s v="DISC "/>
    <s v=""/>
    <s v="403341"/>
    <s v="01"/>
    <s v="PROP"/>
    <s v="A"/>
    <n v="-1"/>
    <n v="0"/>
    <n v="0"/>
  </r>
  <r>
    <s v="2026"/>
    <x v="1"/>
    <x v="0"/>
    <x v="0"/>
    <x v="10"/>
    <x v="10"/>
    <x v="10"/>
    <x v="91"/>
    <x v="227"/>
    <x v="15"/>
    <x v="7"/>
    <s v="010"/>
    <s v="77"/>
    <s v="2106"/>
    <s v="Operation of Indian Education Programs"/>
    <s v="DISC "/>
    <s v=""/>
    <s v="403341"/>
    <s v="01"/>
    <s v="PROP"/>
    <s v="A"/>
    <n v="-18"/>
    <n v="-2"/>
    <n v="-2"/>
  </r>
  <r>
    <s v="2026"/>
    <x v="1"/>
    <x v="0"/>
    <x v="0"/>
    <x v="10"/>
    <x v="10"/>
    <x v="44"/>
    <x v="247"/>
    <x v="785"/>
    <x v="57"/>
    <x v="7"/>
    <s v="010"/>
    <s v="92"/>
    <s v="0118"/>
    <s v="Salaries and Expenses"/>
    <s v="DISC "/>
    <s v=""/>
    <s v="403341"/>
    <s v="01"/>
    <s v="PROP"/>
    <s v="A"/>
    <n v="-3"/>
    <n v="-3"/>
    <n v="-3"/>
  </r>
  <r>
    <s v="2026"/>
    <x v="1"/>
    <x v="0"/>
    <x v="0"/>
    <x v="10"/>
    <x v="10"/>
    <x v="17"/>
    <x v="96"/>
    <x v="786"/>
    <x v="50"/>
    <x v="7"/>
    <s v="010"/>
    <s v="95"/>
    <s v="1121"/>
    <s v="Central Hazardous Materials Fund"/>
    <s v="DISC "/>
    <s v=""/>
    <s v="403341"/>
    <s v="01"/>
    <s v="PROP"/>
    <s v="A"/>
    <n v="-3"/>
    <n v="-7"/>
    <n v="-7"/>
  </r>
  <r>
    <s v="2026"/>
    <x v="1"/>
    <x v="0"/>
    <x v="0"/>
    <x v="10"/>
    <x v="10"/>
    <x v="17"/>
    <x v="96"/>
    <x v="234"/>
    <x v="13"/>
    <x v="7"/>
    <s v="010"/>
    <s v="95"/>
    <s v="4523"/>
    <s v="Working Capital Fund"/>
    <s v="DISC "/>
    <s v=""/>
    <s v="403341"/>
    <s v="01"/>
    <s v="PROP"/>
    <s v="A"/>
    <n v="-19"/>
    <n v="-11"/>
    <n v="-11"/>
  </r>
  <r>
    <s v="2026"/>
    <x v="1"/>
    <x v="0"/>
    <x v="0"/>
    <x v="10"/>
    <x v="10"/>
    <x v="18"/>
    <x v="97"/>
    <x v="236"/>
    <x v="8"/>
    <x v="7"/>
    <s v="010"/>
    <s v="28"/>
    <s v="1125"/>
    <s v="Wildland Fire Service Operations"/>
    <s v="DISC "/>
    <s v=""/>
    <s v="403341"/>
    <s v="01"/>
    <s v="PROP"/>
    <s v="A"/>
    <n v="-58"/>
    <n v="-60"/>
    <n v="-60"/>
  </r>
  <r>
    <s v="2026"/>
    <x v="1"/>
    <x v="0"/>
    <x v="0"/>
    <x v="11"/>
    <x v="11"/>
    <x v="7"/>
    <x v="98"/>
    <x v="237"/>
    <x v="24"/>
    <x v="7"/>
    <s v="011"/>
    <s v="03"/>
    <s v="0129"/>
    <s v="Salaries and Expenses"/>
    <s v="DISC "/>
    <s v=""/>
    <s v="403341"/>
    <s v="01"/>
    <s v="PROP"/>
    <s v="A"/>
    <n v="-1"/>
    <n v="0"/>
    <n v="0"/>
  </r>
  <r>
    <s v="2026"/>
    <x v="1"/>
    <x v="0"/>
    <x v="0"/>
    <x v="11"/>
    <x v="11"/>
    <x v="7"/>
    <x v="98"/>
    <x v="239"/>
    <x v="24"/>
    <x v="7"/>
    <s v="011"/>
    <s v="03"/>
    <s v="0328"/>
    <s v="Office of Inspector General"/>
    <s v="DISC "/>
    <s v=""/>
    <s v="403341"/>
    <s v="01"/>
    <s v="PROP"/>
    <s v="A"/>
    <n v="-1"/>
    <n v="0"/>
    <n v="0"/>
  </r>
  <r>
    <s v="2026"/>
    <x v="1"/>
    <x v="0"/>
    <x v="0"/>
    <x v="11"/>
    <x v="11"/>
    <x v="7"/>
    <x v="98"/>
    <x v="240"/>
    <x v="24"/>
    <x v="7"/>
    <s v="011"/>
    <s v="03"/>
    <s v="0339"/>
    <s v="Executive Office for Immigration Review"/>
    <s v="DISC "/>
    <s v=""/>
    <s v="403341"/>
    <s v="01"/>
    <s v="PROP"/>
    <s v="A"/>
    <n v="-3"/>
    <n v="0"/>
    <n v="0"/>
  </r>
  <r>
    <s v="2026"/>
    <x v="1"/>
    <x v="0"/>
    <x v="0"/>
    <x v="11"/>
    <x v="11"/>
    <x v="7"/>
    <x v="98"/>
    <x v="241"/>
    <x v="24"/>
    <x v="7"/>
    <s v="011"/>
    <s v="03"/>
    <s v="4526"/>
    <s v="Working Capital Fund"/>
    <s v="DISC "/>
    <s v=""/>
    <s v="403341"/>
    <s v="01"/>
    <s v="PROP"/>
    <s v="A"/>
    <n v="-198"/>
    <n v="-194"/>
    <n v="-194"/>
  </r>
  <r>
    <s v="2026"/>
    <x v="1"/>
    <x v="0"/>
    <x v="0"/>
    <x v="11"/>
    <x v="11"/>
    <x v="27"/>
    <x v="99"/>
    <x v="242"/>
    <x v="4"/>
    <x v="7"/>
    <s v="011"/>
    <s v="05"/>
    <s v="0128"/>
    <s v="Salaries and Expenses, General Legal Activities"/>
    <s v="DISC "/>
    <s v=""/>
    <s v="403341"/>
    <s v="01"/>
    <s v="PROP"/>
    <s v="A"/>
    <n v="-6"/>
    <n v="0"/>
    <n v="0"/>
  </r>
  <r>
    <s v="2026"/>
    <x v="1"/>
    <x v="0"/>
    <x v="0"/>
    <x v="11"/>
    <x v="11"/>
    <x v="27"/>
    <x v="99"/>
    <x v="243"/>
    <x v="4"/>
    <x v="7"/>
    <s v="011"/>
    <s v="05"/>
    <s v="0319"/>
    <s v="Salaries and Expenses, Antitrust Division"/>
    <s v="DISC "/>
    <s v=""/>
    <s v="403341"/>
    <s v="01"/>
    <s v="PROP"/>
    <s v="A"/>
    <n v="-246"/>
    <n v="-271"/>
    <n v="-301"/>
  </r>
  <r>
    <s v="2026"/>
    <x v="1"/>
    <x v="0"/>
    <x v="0"/>
    <x v="11"/>
    <x v="11"/>
    <x v="27"/>
    <x v="99"/>
    <x v="244"/>
    <x v="4"/>
    <x v="7"/>
    <s v="011"/>
    <s v="05"/>
    <s v="0322"/>
    <s v="Salaries and Expenses, United States Attorneys"/>
    <s v="DISC "/>
    <s v=""/>
    <s v="403341"/>
    <s v="01"/>
    <s v="PROP"/>
    <s v="A"/>
    <n v="-3"/>
    <n v="0"/>
    <n v="0"/>
  </r>
  <r>
    <s v="2026"/>
    <x v="1"/>
    <x v="0"/>
    <x v="0"/>
    <x v="11"/>
    <x v="11"/>
    <x v="27"/>
    <x v="99"/>
    <x v="245"/>
    <x v="4"/>
    <x v="7"/>
    <s v="011"/>
    <s v="05"/>
    <s v="0324"/>
    <s v="Salaries and Expenses, United States Marshals Service"/>
    <s v="DISC "/>
    <s v=""/>
    <s v="403341"/>
    <s v="01"/>
    <s v="PROP"/>
    <s v="A"/>
    <n v="-5"/>
    <n v="-7"/>
    <n v="-7"/>
  </r>
  <r>
    <s v="2026"/>
    <x v="1"/>
    <x v="0"/>
    <x v="0"/>
    <x v="11"/>
    <x v="11"/>
    <x v="27"/>
    <x v="99"/>
    <x v="245"/>
    <x v="4"/>
    <x v="8"/>
    <s v="011"/>
    <s v="05"/>
    <s v="0324"/>
    <s v="Salaries and Expenses, United States Marshals Service"/>
    <s v="DISC "/>
    <s v=""/>
    <s v="403441"/>
    <s v="01"/>
    <s v="OG"/>
    <s v="A"/>
    <n v="-1"/>
    <n v="0"/>
    <n v="0"/>
  </r>
  <r>
    <s v="2026"/>
    <x v="1"/>
    <x v="0"/>
    <x v="0"/>
    <x v="11"/>
    <x v="11"/>
    <x v="27"/>
    <x v="99"/>
    <x v="246"/>
    <x v="4"/>
    <x v="7"/>
    <s v="011"/>
    <s v="05"/>
    <s v="4575"/>
    <s v="Justice Prisoner and Alien Transportation System Fund, U.S. Marshals"/>
    <s v="DISC "/>
    <s v=""/>
    <s v="403341"/>
    <s v="01"/>
    <s v="PROP"/>
    <s v="A"/>
    <n v="-1"/>
    <n v="0"/>
    <n v="0"/>
  </r>
  <r>
    <s v="2026"/>
    <x v="1"/>
    <x v="0"/>
    <x v="0"/>
    <x v="11"/>
    <x v="11"/>
    <x v="28"/>
    <x v="100"/>
    <x v="247"/>
    <x v="24"/>
    <x v="7"/>
    <s v="011"/>
    <s v="08"/>
    <s v="1300"/>
    <s v="Salaries and Expenses"/>
    <s v="DISC "/>
    <s v=""/>
    <s v="403341"/>
    <s v="01"/>
    <s v="PROP"/>
    <s v="A"/>
    <n v="-1"/>
    <n v="0"/>
    <n v="0"/>
  </r>
  <r>
    <s v="2026"/>
    <x v="1"/>
    <x v="0"/>
    <x v="0"/>
    <x v="11"/>
    <x v="11"/>
    <x v="30"/>
    <x v="101"/>
    <x v="248"/>
    <x v="24"/>
    <x v="7"/>
    <s v="011"/>
    <s v="07"/>
    <s v="0323"/>
    <s v="Organized Crime and Drug Enforcement Task Forces"/>
    <s v="DISC "/>
    <s v=""/>
    <s v="403341"/>
    <s v="01"/>
    <s v="PROP"/>
    <s v="A"/>
    <n v="-2"/>
    <n v="0"/>
    <n v="0"/>
  </r>
  <r>
    <s v="2026"/>
    <x v="1"/>
    <x v="0"/>
    <x v="0"/>
    <x v="11"/>
    <x v="11"/>
    <x v="31"/>
    <x v="102"/>
    <x v="249"/>
    <x v="24"/>
    <x v="7"/>
    <s v="011"/>
    <s v="10"/>
    <s v="0200"/>
    <s v="Salaries and Expenses"/>
    <s v="DISC "/>
    <s v=""/>
    <s v="403341"/>
    <s v="01"/>
    <s v="PROP"/>
    <s v="A"/>
    <n v="-252"/>
    <n v="-349"/>
    <n v="-349"/>
  </r>
  <r>
    <s v="2026"/>
    <x v="1"/>
    <x v="0"/>
    <x v="0"/>
    <x v="11"/>
    <x v="11"/>
    <x v="0"/>
    <x v="103"/>
    <x v="250"/>
    <x v="24"/>
    <x v="7"/>
    <s v="011"/>
    <s v="12"/>
    <s v="1100"/>
    <s v="Salaries and Expenses"/>
    <s v="DISC "/>
    <s v=""/>
    <s v="403341"/>
    <s v="01"/>
    <s v="PROP"/>
    <s v="A"/>
    <n v="-15"/>
    <n v="-10"/>
    <n v="-8"/>
  </r>
  <r>
    <s v="2026"/>
    <x v="1"/>
    <x v="0"/>
    <x v="0"/>
    <x v="11"/>
    <x v="11"/>
    <x v="10"/>
    <x v="104"/>
    <x v="251"/>
    <x v="24"/>
    <x v="7"/>
    <s v="011"/>
    <s v="14"/>
    <s v="0700"/>
    <s v="Salaries and Expenses"/>
    <s v="DISC "/>
    <s v=""/>
    <s v="403341"/>
    <s v="01"/>
    <s v="PROP"/>
    <s v="A"/>
    <n v="-5"/>
    <n v="0"/>
    <n v="0"/>
  </r>
  <r>
    <s v="2026"/>
    <x v="1"/>
    <x v="0"/>
    <x v="0"/>
    <x v="11"/>
    <x v="11"/>
    <x v="15"/>
    <x v="105"/>
    <x v="252"/>
    <x v="34"/>
    <x v="7"/>
    <s v="011"/>
    <s v="20"/>
    <s v="1060"/>
    <s v="Salaries and Expenses"/>
    <s v="DISC "/>
    <s v=""/>
    <s v="403341"/>
    <s v="01"/>
    <s v="PROP"/>
    <s v="A"/>
    <n v="-162"/>
    <n v="-15"/>
    <n v="-15"/>
  </r>
  <r>
    <s v="2026"/>
    <x v="1"/>
    <x v="0"/>
    <x v="0"/>
    <x v="11"/>
    <x v="11"/>
    <x v="16"/>
    <x v="106"/>
    <x v="254"/>
    <x v="35"/>
    <x v="7"/>
    <s v="011"/>
    <s v="21"/>
    <s v="0404"/>
    <s v="State and Local Law Enforcement Assistance"/>
    <s v="DISC "/>
    <s v=""/>
    <s v="403341"/>
    <s v="01"/>
    <s v="PROP"/>
    <s v="A"/>
    <n v="-2"/>
    <n v="0"/>
    <n v="0"/>
  </r>
  <r>
    <s v="2026"/>
    <x v="1"/>
    <x v="0"/>
    <x v="0"/>
    <x v="12"/>
    <x v="12"/>
    <x v="7"/>
    <x v="107"/>
    <x v="787"/>
    <x v="36"/>
    <x v="7"/>
    <s v="012"/>
    <s v="05"/>
    <s v="0174"/>
    <s v="Training and Employment Services"/>
    <s v="DISC "/>
    <s v=""/>
    <s v="403341"/>
    <s v="01"/>
    <s v="PROP"/>
    <s v="A"/>
    <n v="-7"/>
    <n v="0"/>
    <n v="0"/>
  </r>
  <r>
    <s v="2026"/>
    <x v="1"/>
    <x v="0"/>
    <x v="0"/>
    <x v="12"/>
    <x v="12"/>
    <x v="7"/>
    <x v="107"/>
    <x v="788"/>
    <x v="36"/>
    <x v="7"/>
    <s v="012"/>
    <s v="05"/>
    <s v="0175"/>
    <s v="Community Service Employment for Older Americans"/>
    <s v="DISC "/>
    <s v=""/>
    <s v="403341"/>
    <s v="01"/>
    <s v="PROP"/>
    <s v="A"/>
    <n v="-3"/>
    <n v="0"/>
    <n v="0"/>
  </r>
  <r>
    <s v="2026"/>
    <x v="1"/>
    <x v="0"/>
    <x v="0"/>
    <x v="12"/>
    <x v="12"/>
    <x v="30"/>
    <x v="110"/>
    <x v="262"/>
    <x v="40"/>
    <x v="8"/>
    <s v="012"/>
    <s v="15"/>
    <s v="0163"/>
    <s v="Salaries and Expenses"/>
    <s v="DISC "/>
    <s v=""/>
    <s v="403441"/>
    <s v="01"/>
    <s v="OG"/>
    <s v="A"/>
    <n v="-2"/>
    <n v="0"/>
    <n v="0"/>
  </r>
  <r>
    <s v="2026"/>
    <x v="1"/>
    <x v="0"/>
    <x v="0"/>
    <x v="12"/>
    <x v="12"/>
    <x v="9"/>
    <x v="248"/>
    <x v="789"/>
    <x v="40"/>
    <x v="7"/>
    <s v="012"/>
    <s v="16"/>
    <s v="0143"/>
    <s v="Salaries and Expenses"/>
    <s v="DISC "/>
    <s v=""/>
    <s v="403341"/>
    <s v="01"/>
    <s v="PROP"/>
    <s v="A"/>
    <n v="-5"/>
    <n v="-6"/>
    <n v="-6"/>
  </r>
  <r>
    <s v="2026"/>
    <x v="1"/>
    <x v="0"/>
    <x v="0"/>
    <x v="12"/>
    <x v="12"/>
    <x v="0"/>
    <x v="249"/>
    <x v="790"/>
    <x v="6"/>
    <x v="7"/>
    <s v="012"/>
    <s v="18"/>
    <s v="0400"/>
    <s v="Salaries and Expenses"/>
    <s v="DISC "/>
    <s v=""/>
    <s v="403341"/>
    <s v="01"/>
    <s v="PROP"/>
    <s v="A"/>
    <n v="-3"/>
    <n v="-3"/>
    <n v="-3"/>
  </r>
  <r>
    <s v="2026"/>
    <x v="1"/>
    <x v="0"/>
    <x v="0"/>
    <x v="12"/>
    <x v="12"/>
    <x v="37"/>
    <x v="250"/>
    <x v="791"/>
    <x v="6"/>
    <x v="7"/>
    <s v="012"/>
    <s v="19"/>
    <s v="1200"/>
    <s v="Salaries and Expenses"/>
    <s v="DISC "/>
    <s v=""/>
    <s v="403341"/>
    <s v="01"/>
    <s v="PROP"/>
    <s v="A"/>
    <n v="-1"/>
    <n v="-1"/>
    <n v="-1"/>
  </r>
  <r>
    <s v="2026"/>
    <x v="1"/>
    <x v="0"/>
    <x v="0"/>
    <x v="12"/>
    <x v="12"/>
    <x v="37"/>
    <x v="250"/>
    <x v="791"/>
    <x v="6"/>
    <x v="7"/>
    <s v="012"/>
    <s v="19"/>
    <s v="1200"/>
    <s v="Salaries and Expenses"/>
    <s v="DISC "/>
    <s v=""/>
    <s v="403341"/>
    <s v="03"/>
    <s v="PROP"/>
    <s v="A"/>
    <n v="0"/>
    <n v="-2"/>
    <n v="-2"/>
  </r>
  <r>
    <s v="2026"/>
    <x v="1"/>
    <x v="0"/>
    <x v="0"/>
    <x v="12"/>
    <x v="12"/>
    <x v="10"/>
    <x v="31"/>
    <x v="263"/>
    <x v="40"/>
    <x v="7"/>
    <s v="012"/>
    <s v="20"/>
    <s v="0200"/>
    <s v="Salaries and Expenses"/>
    <s v="DISC "/>
    <s v=""/>
    <s v="403341"/>
    <s v="01"/>
    <s v="PROP"/>
    <s v="A"/>
    <n v="-1"/>
    <n v="-1"/>
    <n v="0"/>
  </r>
  <r>
    <s v="2026"/>
    <x v="1"/>
    <x v="0"/>
    <x v="0"/>
    <x v="12"/>
    <x v="12"/>
    <x v="12"/>
    <x v="27"/>
    <x v="266"/>
    <x v="40"/>
    <x v="7"/>
    <s v="012"/>
    <s v="25"/>
    <s v="4601"/>
    <s v="Working Capital Fund"/>
    <s v="DISC "/>
    <s v=""/>
    <s v="403341"/>
    <s v="01"/>
    <s v="PROP"/>
    <s v="A"/>
    <n v="0"/>
    <n v="-1"/>
    <n v="-1"/>
  </r>
  <r>
    <s v="2026"/>
    <x v="1"/>
    <x v="0"/>
    <x v="0"/>
    <x v="13"/>
    <x v="13"/>
    <x v="27"/>
    <x v="111"/>
    <x v="267"/>
    <x v="41"/>
    <x v="7"/>
    <s v="014"/>
    <s v="05"/>
    <s v="0113"/>
    <s v="Diplomatic Programs"/>
    <s v="DISC "/>
    <s v=""/>
    <s v="403341"/>
    <s v="01"/>
    <s v="PROP"/>
    <s v="A"/>
    <n v="-100"/>
    <n v="-100"/>
    <n v="-100"/>
  </r>
  <r>
    <s v="2026"/>
    <x v="1"/>
    <x v="0"/>
    <x v="0"/>
    <x v="13"/>
    <x v="13"/>
    <x v="27"/>
    <x v="111"/>
    <x v="268"/>
    <x v="42"/>
    <x v="7"/>
    <s v="014"/>
    <s v="05"/>
    <s v="0209"/>
    <s v="Educational and Cultural Exchange Programs"/>
    <s v="DISC "/>
    <s v=""/>
    <s v="403341"/>
    <s v="01"/>
    <s v="PROP"/>
    <s v="A"/>
    <n v="-9"/>
    <n v="-4"/>
    <n v="0"/>
  </r>
  <r>
    <s v="2026"/>
    <x v="1"/>
    <x v="0"/>
    <x v="0"/>
    <x v="13"/>
    <x v="13"/>
    <x v="27"/>
    <x v="111"/>
    <x v="792"/>
    <x v="41"/>
    <x v="7"/>
    <s v="014"/>
    <s v="05"/>
    <s v="0522"/>
    <s v="Emergencies in the Diplomatic and Consular Service"/>
    <s v="DISC "/>
    <s v=""/>
    <s v="403341"/>
    <s v="01"/>
    <s v="PROP"/>
    <s v="A"/>
    <n v="-1"/>
    <n v="0"/>
    <n v="0"/>
  </r>
  <r>
    <s v="2026"/>
    <x v="1"/>
    <x v="0"/>
    <x v="0"/>
    <x v="13"/>
    <x v="13"/>
    <x v="27"/>
    <x v="111"/>
    <x v="270"/>
    <x v="41"/>
    <x v="7"/>
    <s v="014"/>
    <s v="05"/>
    <s v="0535"/>
    <s v="Embassy Security, Construction, and Maintenance"/>
    <s v="DISC "/>
    <s v=""/>
    <s v="403341"/>
    <s v="01"/>
    <s v="PROP"/>
    <s v="A"/>
    <n v="-70"/>
    <n v="-70"/>
    <n v="-70"/>
  </r>
  <r>
    <s v="2026"/>
    <x v="1"/>
    <x v="0"/>
    <x v="0"/>
    <x v="13"/>
    <x v="13"/>
    <x v="27"/>
    <x v="111"/>
    <x v="272"/>
    <x v="41"/>
    <x v="7"/>
    <s v="014"/>
    <s v="05"/>
    <s v="4519"/>
    <s v="Working Capital Fund"/>
    <s v="DISC "/>
    <s v=""/>
    <s v="403341"/>
    <s v="01"/>
    <s v="PROP"/>
    <s v="A"/>
    <n v="-79"/>
    <n v="-79"/>
    <n v="-79"/>
  </r>
  <r>
    <s v="2026"/>
    <x v="1"/>
    <x v="0"/>
    <x v="0"/>
    <x v="13"/>
    <x v="13"/>
    <x v="27"/>
    <x v="111"/>
    <x v="273"/>
    <x v="41"/>
    <x v="7"/>
    <s v="014"/>
    <s v="05"/>
    <s v="5713"/>
    <s v="Consular and Border Security Programs"/>
    <s v="DISC "/>
    <s v=""/>
    <s v="403341"/>
    <s v="01"/>
    <s v="PROP"/>
    <s v="A"/>
    <n v="-4"/>
    <n v="0"/>
    <n v="0"/>
  </r>
  <r>
    <s v="2026"/>
    <x v="1"/>
    <x v="0"/>
    <x v="0"/>
    <x v="13"/>
    <x v="13"/>
    <x v="1"/>
    <x v="112"/>
    <x v="274"/>
    <x v="9"/>
    <x v="7"/>
    <s v="014"/>
    <s v="15"/>
    <s v="1069"/>
    <s v="Salaries and Expenses, IBWC"/>
    <s v="DISC "/>
    <s v=""/>
    <s v="403341"/>
    <s v="01"/>
    <s v="PROP"/>
    <s v="A"/>
    <n v="-6"/>
    <n v="0"/>
    <n v="0"/>
  </r>
  <r>
    <s v="2026"/>
    <x v="1"/>
    <x v="0"/>
    <x v="0"/>
    <x v="13"/>
    <x v="13"/>
    <x v="2"/>
    <x v="113"/>
    <x v="276"/>
    <x v="11"/>
    <x v="7"/>
    <s v="014"/>
    <s v="25"/>
    <s v="1022"/>
    <s v="International Narcotics Control and Law Enforcement"/>
    <s v="DISC "/>
    <s v=""/>
    <s v="403341"/>
    <s v="01"/>
    <s v="PROP"/>
    <s v="A"/>
    <n v="-17"/>
    <n v="0"/>
    <n v="0"/>
  </r>
  <r>
    <s v="2026"/>
    <x v="1"/>
    <x v="0"/>
    <x v="0"/>
    <x v="13"/>
    <x v="13"/>
    <x v="2"/>
    <x v="113"/>
    <x v="793"/>
    <x v="11"/>
    <x v="7"/>
    <s v="014"/>
    <s v="25"/>
    <s v="1031"/>
    <s v="Global Health Programs"/>
    <s v="DISC "/>
    <s v=""/>
    <s v="403341"/>
    <s v="01"/>
    <s v="PROP"/>
    <s v="A"/>
    <n v="-7"/>
    <n v="0"/>
    <n v="0"/>
  </r>
  <r>
    <s v="2026"/>
    <x v="1"/>
    <x v="0"/>
    <x v="0"/>
    <x v="14"/>
    <x v="14"/>
    <x v="8"/>
    <x v="8"/>
    <x v="279"/>
    <x v="43"/>
    <x v="7"/>
    <s v="021"/>
    <s v="04"/>
    <s v="0102"/>
    <s v="Salaries and Expenses"/>
    <s v="DISC "/>
    <s v=""/>
    <s v="403341"/>
    <s v="01"/>
    <s v="PROP"/>
    <s v="A"/>
    <n v="-1"/>
    <n v="-1"/>
    <n v="-1"/>
  </r>
  <r>
    <s v="2026"/>
    <x v="1"/>
    <x v="0"/>
    <x v="0"/>
    <x v="14"/>
    <x v="14"/>
    <x v="8"/>
    <x v="8"/>
    <x v="280"/>
    <x v="43"/>
    <x v="7"/>
    <s v="021"/>
    <s v="04"/>
    <s v="0142"/>
    <s v="Transportation Planning, Research, and Development"/>
    <s v="DISC "/>
    <s v=""/>
    <s v="403341"/>
    <s v="01"/>
    <s v="PROP"/>
    <s v="A"/>
    <n v="-1"/>
    <n v="0"/>
    <n v="0"/>
  </r>
  <r>
    <s v="2026"/>
    <x v="1"/>
    <x v="0"/>
    <x v="0"/>
    <x v="14"/>
    <x v="14"/>
    <x v="8"/>
    <x v="8"/>
    <x v="794"/>
    <x v="44"/>
    <x v="7"/>
    <s v="021"/>
    <s v="04"/>
    <s v="0143"/>
    <s v="National Infrastructure Investments"/>
    <s v="DISC "/>
    <s v=""/>
    <s v="403341"/>
    <s v="01"/>
    <s v="PROP"/>
    <s v="A"/>
    <n v="-1"/>
    <n v="0"/>
    <n v="0"/>
  </r>
  <r>
    <s v="2026"/>
    <x v="1"/>
    <x v="0"/>
    <x v="0"/>
    <x v="14"/>
    <x v="14"/>
    <x v="8"/>
    <x v="8"/>
    <x v="795"/>
    <x v="44"/>
    <x v="7"/>
    <s v="021"/>
    <s v="04"/>
    <s v="0170"/>
    <s v="National Surface Transportation and Innovative Finance Bureau"/>
    <s v="DISC "/>
    <s v=""/>
    <s v="403341"/>
    <s v="01"/>
    <s v="PROP"/>
    <s v="A"/>
    <n v="0"/>
    <n v="-1"/>
    <n v="-1"/>
  </r>
  <r>
    <s v="2026"/>
    <x v="1"/>
    <x v="0"/>
    <x v="0"/>
    <x v="14"/>
    <x v="14"/>
    <x v="8"/>
    <x v="8"/>
    <x v="281"/>
    <x v="43"/>
    <x v="7"/>
    <s v="021"/>
    <s v="04"/>
    <s v="1730"/>
    <s v="Research and Technology"/>
    <s v="DISC "/>
    <s v=""/>
    <s v="403341"/>
    <s v="01"/>
    <s v="PROP"/>
    <s v="A"/>
    <n v="-3"/>
    <n v="-5"/>
    <n v="-5"/>
  </r>
  <r>
    <s v="2026"/>
    <x v="1"/>
    <x v="0"/>
    <x v="0"/>
    <x v="14"/>
    <x v="14"/>
    <x v="8"/>
    <x v="8"/>
    <x v="283"/>
    <x v="43"/>
    <x v="7"/>
    <s v="021"/>
    <s v="04"/>
    <s v="4520"/>
    <s v="Working Capital Fund"/>
    <s v="DISC "/>
    <s v=""/>
    <s v="403341"/>
    <s v="01"/>
    <s v="PROP"/>
    <s v="A"/>
    <n v="-3"/>
    <n v="0"/>
    <n v="0"/>
  </r>
  <r>
    <s v="2026"/>
    <x v="1"/>
    <x v="0"/>
    <x v="0"/>
    <x v="14"/>
    <x v="14"/>
    <x v="8"/>
    <x v="8"/>
    <x v="284"/>
    <x v="43"/>
    <x v="7"/>
    <s v="021"/>
    <s v="04"/>
    <s v="4522"/>
    <s v="Working Capital Fund, Volpe National Transportation Systems Center"/>
    <s v="DISC "/>
    <s v=""/>
    <s v="403341"/>
    <s v="01"/>
    <s v="PROP"/>
    <s v="A"/>
    <n v="-12"/>
    <n v="0"/>
    <n v="0"/>
  </r>
  <r>
    <s v="2026"/>
    <x v="1"/>
    <x v="0"/>
    <x v="0"/>
    <x v="14"/>
    <x v="14"/>
    <x v="27"/>
    <x v="114"/>
    <x v="285"/>
    <x v="26"/>
    <x v="7"/>
    <s v="021"/>
    <s v="12"/>
    <s v="1301"/>
    <s v="Operations"/>
    <s v="DISC "/>
    <s v=""/>
    <s v="403341"/>
    <s v="01"/>
    <s v="PROP"/>
    <s v="A"/>
    <n v="-27"/>
    <n v="-33"/>
    <n v="-34"/>
  </r>
  <r>
    <s v="2026"/>
    <x v="1"/>
    <x v="0"/>
    <x v="0"/>
    <x v="14"/>
    <x v="14"/>
    <x v="27"/>
    <x v="114"/>
    <x v="285"/>
    <x v="26"/>
    <x v="8"/>
    <s v="021"/>
    <s v="12"/>
    <s v="1301"/>
    <s v="Operations"/>
    <s v="DISC "/>
    <s v=""/>
    <s v="403441"/>
    <s v="01"/>
    <s v="OG"/>
    <s v="A"/>
    <n v="-1"/>
    <n v="-1"/>
    <n v="-1"/>
  </r>
  <r>
    <s v="2026"/>
    <x v="1"/>
    <x v="0"/>
    <x v="0"/>
    <x v="14"/>
    <x v="14"/>
    <x v="27"/>
    <x v="114"/>
    <x v="796"/>
    <x v="26"/>
    <x v="7"/>
    <s v="021"/>
    <s v="12"/>
    <s v="1308"/>
    <s v="Facilities and Equipment"/>
    <s v="DISC "/>
    <s v=""/>
    <s v="403341"/>
    <s v="01"/>
    <s v="PROP"/>
    <s v="A"/>
    <n v="-6"/>
    <n v="0"/>
    <n v="0"/>
  </r>
  <r>
    <s v="2026"/>
    <x v="1"/>
    <x v="0"/>
    <x v="0"/>
    <x v="14"/>
    <x v="14"/>
    <x v="27"/>
    <x v="114"/>
    <x v="286"/>
    <x v="26"/>
    <x v="7"/>
    <s v="021"/>
    <s v="12"/>
    <s v="4562"/>
    <s v="Administrative Services Franchise Fund"/>
    <s v="DISC "/>
    <s v=""/>
    <s v="403341"/>
    <s v="01"/>
    <s v="PROP"/>
    <s v="A"/>
    <n v="0"/>
    <n v="-2"/>
    <n v="-2"/>
  </r>
  <r>
    <s v="2026"/>
    <x v="1"/>
    <x v="0"/>
    <x v="0"/>
    <x v="14"/>
    <x v="14"/>
    <x v="27"/>
    <x v="114"/>
    <x v="797"/>
    <x v="26"/>
    <x v="7"/>
    <s v="021"/>
    <s v="12"/>
    <s v="8106"/>
    <s v="Grants-in-aid for Airports (Airport and Airway Trust Fund)"/>
    <s v="DISC "/>
    <s v=""/>
    <s v="403341"/>
    <s v="01"/>
    <s v="PROP"/>
    <s v="A"/>
    <n v="-1"/>
    <n v="-2"/>
    <n v="-2"/>
  </r>
  <r>
    <s v="2026"/>
    <x v="1"/>
    <x v="0"/>
    <x v="0"/>
    <x v="14"/>
    <x v="14"/>
    <x v="27"/>
    <x v="114"/>
    <x v="287"/>
    <x v="26"/>
    <x v="7"/>
    <s v="021"/>
    <s v="12"/>
    <s v="8107"/>
    <s v="Facilities and Equipment (Airport and Airway Trust Fund)"/>
    <s v="DISC "/>
    <s v=""/>
    <s v="403341"/>
    <s v="01"/>
    <s v="PROP"/>
    <s v="A"/>
    <n v="-62"/>
    <n v="-55"/>
    <n v="-55"/>
  </r>
  <r>
    <s v="2026"/>
    <x v="1"/>
    <x v="0"/>
    <x v="0"/>
    <x v="14"/>
    <x v="14"/>
    <x v="28"/>
    <x v="115"/>
    <x v="798"/>
    <x v="44"/>
    <x v="7"/>
    <s v="021"/>
    <s v="15"/>
    <s v="0548"/>
    <s v="Highway Infrastructure Programs"/>
    <s v="DISC "/>
    <s v=""/>
    <s v="403341"/>
    <s v="01"/>
    <s v="PROP"/>
    <s v="A"/>
    <n v="-1"/>
    <n v="0"/>
    <n v="0"/>
  </r>
  <r>
    <s v="2026"/>
    <x v="1"/>
    <x v="0"/>
    <x v="0"/>
    <x v="14"/>
    <x v="14"/>
    <x v="28"/>
    <x v="115"/>
    <x v="289"/>
    <x v="44"/>
    <x v="7"/>
    <s v="021"/>
    <s v="15"/>
    <s v="8083"/>
    <s v="Federal-aid Highways"/>
    <s v="DISC "/>
    <s v=""/>
    <s v="403341"/>
    <s v="01"/>
    <s v="PROP"/>
    <s v="A"/>
    <n v="-41"/>
    <n v="0"/>
    <n v="0"/>
  </r>
  <r>
    <s v="2026"/>
    <x v="1"/>
    <x v="0"/>
    <x v="0"/>
    <x v="14"/>
    <x v="14"/>
    <x v="29"/>
    <x v="116"/>
    <x v="290"/>
    <x v="44"/>
    <x v="7"/>
    <s v="021"/>
    <s v="17"/>
    <s v="8159"/>
    <s v="Motor Carrier Safety Operations and Programs"/>
    <s v="DISC "/>
    <s v=""/>
    <s v="403341"/>
    <s v="01"/>
    <s v="PROP"/>
    <s v="A"/>
    <n v="-3"/>
    <n v="0"/>
    <n v="0"/>
  </r>
  <r>
    <s v="2026"/>
    <x v="1"/>
    <x v="0"/>
    <x v="0"/>
    <x v="14"/>
    <x v="14"/>
    <x v="30"/>
    <x v="117"/>
    <x v="291"/>
    <x v="44"/>
    <x v="7"/>
    <s v="021"/>
    <s v="18"/>
    <s v="0650"/>
    <s v="Operations and Research"/>
    <s v="DISC "/>
    <s v=""/>
    <s v="403341"/>
    <s v="01"/>
    <s v="PROP"/>
    <s v="A"/>
    <n v="-1"/>
    <n v="0"/>
    <n v="0"/>
  </r>
  <r>
    <s v="2026"/>
    <x v="1"/>
    <x v="0"/>
    <x v="0"/>
    <x v="14"/>
    <x v="14"/>
    <x v="9"/>
    <x v="118"/>
    <x v="799"/>
    <x v="44"/>
    <x v="7"/>
    <s v="021"/>
    <s v="27"/>
    <s v="0700"/>
    <s v="Safety and Operations"/>
    <s v="DISC "/>
    <s v=""/>
    <s v="403341"/>
    <s v="02"/>
    <s v="PROP"/>
    <s v="A"/>
    <n v="-1"/>
    <n v="0"/>
    <n v="0"/>
  </r>
  <r>
    <s v="2026"/>
    <x v="1"/>
    <x v="0"/>
    <x v="0"/>
    <x v="14"/>
    <x v="14"/>
    <x v="31"/>
    <x v="119"/>
    <x v="800"/>
    <x v="44"/>
    <x v="7"/>
    <s v="021"/>
    <s v="36"/>
    <s v="1137"/>
    <s v="Transit Research"/>
    <s v="DISC "/>
    <s v=""/>
    <s v="403341"/>
    <s v="01"/>
    <s v="PROP"/>
    <s v="A"/>
    <n v="-1"/>
    <n v="0"/>
    <n v="0"/>
  </r>
  <r>
    <s v="2026"/>
    <x v="1"/>
    <x v="0"/>
    <x v="0"/>
    <x v="14"/>
    <x v="14"/>
    <x v="0"/>
    <x v="120"/>
    <x v="295"/>
    <x v="43"/>
    <x v="7"/>
    <s v="021"/>
    <s v="50"/>
    <s v="1401"/>
    <s v="Hazardous Materials Safety"/>
    <s v="DISC "/>
    <s v=""/>
    <s v="403341"/>
    <s v="01"/>
    <s v="PROP"/>
    <s v="A"/>
    <n v="-1"/>
    <n v="0"/>
    <n v="0"/>
  </r>
  <r>
    <s v="2026"/>
    <x v="1"/>
    <x v="0"/>
    <x v="0"/>
    <x v="14"/>
    <x v="14"/>
    <x v="11"/>
    <x v="121"/>
    <x v="298"/>
    <x v="27"/>
    <x v="7"/>
    <s v="021"/>
    <s v="70"/>
    <s v="1750"/>
    <s v="Operations and Training"/>
    <s v="DISC "/>
    <s v=""/>
    <s v="403341"/>
    <s v="01"/>
    <s v="PROP"/>
    <s v="A"/>
    <n v="-2"/>
    <n v="0"/>
    <n v="0"/>
  </r>
  <r>
    <s v="2026"/>
    <x v="1"/>
    <x v="0"/>
    <x v="0"/>
    <x v="14"/>
    <x v="14"/>
    <x v="11"/>
    <x v="121"/>
    <x v="300"/>
    <x v="27"/>
    <x v="7"/>
    <s v="021"/>
    <s v="70"/>
    <s v="4303"/>
    <s v="Vessel Operations Revolving Fund"/>
    <s v="DISC "/>
    <s v=""/>
    <s v="403341"/>
    <s v="01"/>
    <s v="PROP"/>
    <s v="A"/>
    <n v="-6"/>
    <n v="0"/>
    <n v="0"/>
  </r>
  <r>
    <s v="2026"/>
    <x v="1"/>
    <x v="0"/>
    <x v="0"/>
    <x v="15"/>
    <x v="15"/>
    <x v="7"/>
    <x v="92"/>
    <x v="301"/>
    <x v="46"/>
    <x v="7"/>
    <s v="015"/>
    <s v="05"/>
    <s v="0101"/>
    <s v="Salaries and Expenses"/>
    <s v="DISC "/>
    <s v=""/>
    <s v="403341"/>
    <s v="01"/>
    <s v="PROP"/>
    <s v="A"/>
    <n v="-2"/>
    <n v="0"/>
    <n v="0"/>
  </r>
  <r>
    <s v="2026"/>
    <x v="1"/>
    <x v="0"/>
    <x v="0"/>
    <x v="15"/>
    <x v="15"/>
    <x v="7"/>
    <x v="92"/>
    <x v="303"/>
    <x v="46"/>
    <x v="7"/>
    <s v="015"/>
    <s v="05"/>
    <s v="0119"/>
    <s v="Treasury Inspector General for Tax Administration"/>
    <s v="DISC "/>
    <s v=""/>
    <s v="403341"/>
    <s v="01"/>
    <s v="PROP"/>
    <s v="A"/>
    <n v="-1"/>
    <n v="0"/>
    <n v="0"/>
  </r>
  <r>
    <s v="2026"/>
    <x v="1"/>
    <x v="0"/>
    <x v="0"/>
    <x v="15"/>
    <x v="15"/>
    <x v="7"/>
    <x v="92"/>
    <x v="801"/>
    <x v="46"/>
    <x v="7"/>
    <s v="015"/>
    <s v="05"/>
    <s v="0165"/>
    <s v="Committee on Foreign Investment in the United States Fund"/>
    <s v="DISC "/>
    <s v=""/>
    <s v="403341"/>
    <s v="01"/>
    <s v="PROP"/>
    <s v="A"/>
    <n v="-20"/>
    <n v="-21"/>
    <n v="-21"/>
  </r>
  <r>
    <s v="2026"/>
    <x v="1"/>
    <x v="0"/>
    <x v="0"/>
    <x v="15"/>
    <x v="15"/>
    <x v="7"/>
    <x v="92"/>
    <x v="304"/>
    <x v="46"/>
    <x v="7"/>
    <s v="015"/>
    <s v="05"/>
    <s v="1804"/>
    <s v="Office of Terrorism and Financial Intelligence"/>
    <s v="DISC "/>
    <s v=""/>
    <s v="403341"/>
    <s v="01"/>
    <s v="PROP"/>
    <s v="A"/>
    <n v="-1"/>
    <n v="0"/>
    <n v="0"/>
  </r>
  <r>
    <s v="2026"/>
    <x v="1"/>
    <x v="0"/>
    <x v="0"/>
    <x v="15"/>
    <x v="15"/>
    <x v="7"/>
    <x v="92"/>
    <x v="305"/>
    <x v="46"/>
    <x v="7"/>
    <s v="015"/>
    <s v="05"/>
    <s v="4560"/>
    <s v="Treasury Franchise Fund"/>
    <s v="DISC "/>
    <s v=""/>
    <s v="403341"/>
    <s v="01"/>
    <s v="PROP"/>
    <s v="A"/>
    <n v="-2"/>
    <n v="0"/>
    <n v="0"/>
  </r>
  <r>
    <s v="2026"/>
    <x v="1"/>
    <x v="0"/>
    <x v="0"/>
    <x v="15"/>
    <x v="15"/>
    <x v="8"/>
    <x v="122"/>
    <x v="306"/>
    <x v="24"/>
    <x v="7"/>
    <s v="015"/>
    <s v="04"/>
    <s v="0173"/>
    <s v="Salaries and Expenses"/>
    <s v="DISC "/>
    <s v=""/>
    <s v="403341"/>
    <s v="01"/>
    <s v="PROP"/>
    <s v="A"/>
    <n v="-1"/>
    <n v="0"/>
    <n v="0"/>
  </r>
  <r>
    <s v="2026"/>
    <x v="1"/>
    <x v="0"/>
    <x v="0"/>
    <x v="15"/>
    <x v="15"/>
    <x v="31"/>
    <x v="124"/>
    <x v="308"/>
    <x v="46"/>
    <x v="7"/>
    <s v="015"/>
    <s v="13"/>
    <s v="1008"/>
    <s v="Salaries and Expenses"/>
    <s v="DISC "/>
    <s v=""/>
    <s v="403341"/>
    <s v="01"/>
    <s v="PROP"/>
    <s v="A"/>
    <n v="-4"/>
    <n v="-5"/>
    <n v="-5"/>
  </r>
  <r>
    <s v="2026"/>
    <x v="1"/>
    <x v="0"/>
    <x v="0"/>
    <x v="15"/>
    <x v="15"/>
    <x v="32"/>
    <x v="125"/>
    <x v="309"/>
    <x v="46"/>
    <x v="7"/>
    <s v="015"/>
    <s v="20"/>
    <s v="4502"/>
    <s v="Bureau of Engraving and Printing Fund"/>
    <s v="DISC "/>
    <s v=""/>
    <s v="403341"/>
    <s v="01"/>
    <s v="PROP"/>
    <s v="A"/>
    <n v="-1199"/>
    <n v="-1117"/>
    <n v="-1138"/>
  </r>
  <r>
    <s v="2026"/>
    <x v="1"/>
    <x v="0"/>
    <x v="0"/>
    <x v="15"/>
    <x v="15"/>
    <x v="0"/>
    <x v="126"/>
    <x v="310"/>
    <x v="46"/>
    <x v="7"/>
    <s v="015"/>
    <s v="25"/>
    <s v="4159"/>
    <s v="United States Mint Public Enterprise Fund"/>
    <s v="DISC "/>
    <s v=""/>
    <s v="403341"/>
    <s v="01"/>
    <s v="PROP"/>
    <s v="A"/>
    <n v="-3330"/>
    <n v="-3800"/>
    <n v="-3800"/>
  </r>
  <r>
    <s v="2026"/>
    <x v="1"/>
    <x v="0"/>
    <x v="0"/>
    <x v="15"/>
    <x v="15"/>
    <x v="10"/>
    <x v="127"/>
    <x v="311"/>
    <x v="46"/>
    <x v="7"/>
    <s v="015"/>
    <s v="45"/>
    <s v="0912"/>
    <s v="Taxpayer Services"/>
    <s v="DISC "/>
    <s v=""/>
    <s v="403341"/>
    <s v="01"/>
    <s v="PROP"/>
    <s v="A"/>
    <n v="-4"/>
    <n v="-16"/>
    <n v="-16"/>
  </r>
  <r>
    <s v="2026"/>
    <x v="1"/>
    <x v="0"/>
    <x v="0"/>
    <x v="15"/>
    <x v="15"/>
    <x v="10"/>
    <x v="127"/>
    <x v="312"/>
    <x v="24"/>
    <x v="7"/>
    <s v="015"/>
    <s v="45"/>
    <s v="0913"/>
    <s v="Enforcement"/>
    <s v="DISC "/>
    <s v=""/>
    <s v="403341"/>
    <s v="01"/>
    <s v="PROP"/>
    <s v="A"/>
    <n v="-10"/>
    <n v="-7"/>
    <n v="-7"/>
  </r>
  <r>
    <s v="2026"/>
    <x v="1"/>
    <x v="0"/>
    <x v="0"/>
    <x v="15"/>
    <x v="15"/>
    <x v="10"/>
    <x v="127"/>
    <x v="312"/>
    <x v="46"/>
    <x v="7"/>
    <s v="015"/>
    <s v="45"/>
    <s v="0913"/>
    <s v="Enforcement"/>
    <s v="DISC "/>
    <s v=""/>
    <s v="403341"/>
    <s v="02"/>
    <s v="PROP"/>
    <s v="A"/>
    <n v="-3"/>
    <n v="-11"/>
    <n v="-11"/>
  </r>
  <r>
    <s v="2026"/>
    <x v="1"/>
    <x v="0"/>
    <x v="0"/>
    <x v="15"/>
    <x v="15"/>
    <x v="10"/>
    <x v="127"/>
    <x v="313"/>
    <x v="46"/>
    <x v="7"/>
    <s v="015"/>
    <s v="45"/>
    <s v="0919"/>
    <s v="Technology and Operations Support"/>
    <s v="DISC "/>
    <s v=""/>
    <s v="403341"/>
    <s v="01"/>
    <s v="PROP"/>
    <s v="A"/>
    <n v="-11"/>
    <n v="-11"/>
    <n v="-11"/>
  </r>
  <r>
    <s v="2026"/>
    <x v="1"/>
    <x v="0"/>
    <x v="0"/>
    <x v="16"/>
    <x v="16"/>
    <x v="1"/>
    <x v="128"/>
    <x v="802"/>
    <x v="47"/>
    <x v="7"/>
    <s v="029"/>
    <s v="15"/>
    <s v="0140"/>
    <s v="Medical Community Care"/>
    <s v="DISC "/>
    <s v=""/>
    <s v="403341"/>
    <s v="01"/>
    <s v="PROP"/>
    <s v="A"/>
    <n v="-281"/>
    <n v="0"/>
    <n v="0"/>
  </r>
  <r>
    <s v="2026"/>
    <x v="1"/>
    <x v="0"/>
    <x v="0"/>
    <x v="16"/>
    <x v="16"/>
    <x v="1"/>
    <x v="128"/>
    <x v="314"/>
    <x v="47"/>
    <x v="7"/>
    <s v="029"/>
    <s v="15"/>
    <s v="0152"/>
    <s v="Medical Support and Compliance"/>
    <s v="DISC "/>
    <s v=""/>
    <s v="403341"/>
    <s v="01"/>
    <s v="PROP"/>
    <s v="A"/>
    <n v="-13"/>
    <n v="-57"/>
    <n v="-63"/>
  </r>
  <r>
    <s v="2026"/>
    <x v="1"/>
    <x v="0"/>
    <x v="0"/>
    <x v="16"/>
    <x v="16"/>
    <x v="1"/>
    <x v="128"/>
    <x v="315"/>
    <x v="47"/>
    <x v="7"/>
    <s v="029"/>
    <s v="15"/>
    <s v="0160"/>
    <s v="Medical Services"/>
    <s v="DISC "/>
    <s v=""/>
    <s v="403341"/>
    <s v="01"/>
    <s v="PROP"/>
    <s v="A"/>
    <n v="-177"/>
    <n v="-137"/>
    <n v="-138"/>
  </r>
  <r>
    <s v="2026"/>
    <x v="1"/>
    <x v="0"/>
    <x v="0"/>
    <x v="16"/>
    <x v="16"/>
    <x v="1"/>
    <x v="128"/>
    <x v="316"/>
    <x v="47"/>
    <x v="7"/>
    <s v="029"/>
    <s v="15"/>
    <s v="0161"/>
    <s v="Medical and Prosthetic Research"/>
    <s v="DISC "/>
    <s v=""/>
    <s v="403341"/>
    <s v="01"/>
    <s v="PROP"/>
    <s v="A"/>
    <n v="-31"/>
    <n v="-31"/>
    <n v="-31"/>
  </r>
  <r>
    <s v="2026"/>
    <x v="1"/>
    <x v="0"/>
    <x v="0"/>
    <x v="16"/>
    <x v="16"/>
    <x v="1"/>
    <x v="128"/>
    <x v="317"/>
    <x v="47"/>
    <x v="7"/>
    <s v="029"/>
    <s v="15"/>
    <s v="0162"/>
    <s v="Medical Facilities"/>
    <s v="DISC "/>
    <s v=""/>
    <s v="403341"/>
    <s v="01"/>
    <s v="PROP"/>
    <s v="A"/>
    <n v="-37"/>
    <n v="-19"/>
    <n v="-20"/>
  </r>
  <r>
    <s v="2026"/>
    <x v="1"/>
    <x v="0"/>
    <x v="0"/>
    <x v="16"/>
    <x v="16"/>
    <x v="1"/>
    <x v="128"/>
    <x v="803"/>
    <x v="47"/>
    <x v="7"/>
    <s v="029"/>
    <s v="15"/>
    <s v="0165"/>
    <s v="DOD-VA Health Care Sharing Incentive Fund"/>
    <s v="DISC "/>
    <s v=""/>
    <s v="403341"/>
    <s v="01"/>
    <s v="PROP"/>
    <s v="A"/>
    <n v="-2"/>
    <n v="0"/>
    <n v="0"/>
  </r>
  <r>
    <s v="2026"/>
    <x v="1"/>
    <x v="0"/>
    <x v="0"/>
    <x v="16"/>
    <x v="16"/>
    <x v="1"/>
    <x v="128"/>
    <x v="318"/>
    <x v="47"/>
    <x v="7"/>
    <s v="029"/>
    <s v="15"/>
    <s v="0169"/>
    <s v="Joint Department of Defense-Department of Veterans Affairs Medical Facility Demonstration Fund"/>
    <s v="DISC "/>
    <s v=""/>
    <s v="403341"/>
    <s v="01"/>
    <s v="PROP"/>
    <s v="A"/>
    <n v="-8"/>
    <n v="-1"/>
    <n v="-1"/>
  </r>
  <r>
    <s v="2026"/>
    <x v="1"/>
    <x v="0"/>
    <x v="0"/>
    <x v="16"/>
    <x v="16"/>
    <x v="2"/>
    <x v="129"/>
    <x v="319"/>
    <x v="48"/>
    <x v="7"/>
    <s v="029"/>
    <s v="25"/>
    <s v="0151"/>
    <s v="General Operating Expenses, Veterans Benefits Administration"/>
    <s v="DISC "/>
    <s v=""/>
    <s v="403341"/>
    <s v="01"/>
    <s v="PROP"/>
    <s v="A"/>
    <n v="-135"/>
    <n v="0"/>
    <n v="0"/>
  </r>
  <r>
    <s v="2026"/>
    <x v="1"/>
    <x v="0"/>
    <x v="0"/>
    <x v="16"/>
    <x v="16"/>
    <x v="34"/>
    <x v="53"/>
    <x v="320"/>
    <x v="47"/>
    <x v="7"/>
    <s v="029"/>
    <s v="40"/>
    <s v="0110"/>
    <s v="Construction, Major Projects"/>
    <s v="DISC "/>
    <s v=""/>
    <s v="403341"/>
    <s v="01"/>
    <s v="PROP"/>
    <s v="A"/>
    <n v="-1"/>
    <n v="0"/>
    <n v="0"/>
  </r>
  <r>
    <s v="2026"/>
    <x v="1"/>
    <x v="0"/>
    <x v="0"/>
    <x v="16"/>
    <x v="16"/>
    <x v="34"/>
    <x v="53"/>
    <x v="322"/>
    <x v="48"/>
    <x v="7"/>
    <s v="029"/>
    <s v="40"/>
    <s v="0129"/>
    <s v="National Cemetery Administration"/>
    <s v="DISC "/>
    <s v=""/>
    <s v="403341"/>
    <s v="01"/>
    <s v="PROP"/>
    <s v="A"/>
    <n v="-5"/>
    <n v="0"/>
    <n v="-1"/>
  </r>
  <r>
    <s v="2026"/>
    <x v="1"/>
    <x v="0"/>
    <x v="0"/>
    <x v="16"/>
    <x v="16"/>
    <x v="34"/>
    <x v="53"/>
    <x v="323"/>
    <x v="48"/>
    <x v="7"/>
    <s v="029"/>
    <s v="40"/>
    <s v="0142"/>
    <s v="General Administration"/>
    <s v="DISC "/>
    <s v=""/>
    <s v="403341"/>
    <s v="01"/>
    <s v="PROP"/>
    <s v="A"/>
    <n v="-29"/>
    <n v="0"/>
    <n v="0"/>
  </r>
  <r>
    <s v="2026"/>
    <x v="1"/>
    <x v="0"/>
    <x v="0"/>
    <x v="16"/>
    <x v="16"/>
    <x v="34"/>
    <x v="53"/>
    <x v="324"/>
    <x v="48"/>
    <x v="7"/>
    <s v="029"/>
    <s v="40"/>
    <s v="0167"/>
    <s v="Information Technology Systems"/>
    <s v="DISC "/>
    <s v=""/>
    <s v="403341"/>
    <s v="01"/>
    <s v="PROP"/>
    <s v="A"/>
    <n v="-4"/>
    <n v="0"/>
    <n v="0"/>
  </r>
  <r>
    <s v="2026"/>
    <x v="1"/>
    <x v="0"/>
    <x v="0"/>
    <x v="16"/>
    <x v="16"/>
    <x v="34"/>
    <x v="53"/>
    <x v="804"/>
    <x v="47"/>
    <x v="7"/>
    <s v="029"/>
    <s v="40"/>
    <s v="1123"/>
    <s v="Veterans Electronic Health Care Record"/>
    <s v="DISC "/>
    <s v=""/>
    <s v="403341"/>
    <s v="01"/>
    <s v="PROP"/>
    <s v="A"/>
    <n v="-5"/>
    <n v="0"/>
    <n v="0"/>
  </r>
  <r>
    <s v="2026"/>
    <x v="1"/>
    <x v="0"/>
    <x v="0"/>
    <x v="16"/>
    <x v="16"/>
    <x v="34"/>
    <x v="53"/>
    <x v="325"/>
    <x v="48"/>
    <x v="7"/>
    <s v="029"/>
    <s v="40"/>
    <s v="4539"/>
    <s v="Franchise Fund"/>
    <s v="DISC "/>
    <s v=""/>
    <s v="403341"/>
    <s v="01"/>
    <s v="PROP"/>
    <s v="A"/>
    <n v="-2"/>
    <n v="0"/>
    <n v="0"/>
  </r>
  <r>
    <s v="2026"/>
    <x v="1"/>
    <x v="0"/>
    <x v="0"/>
    <x v="17"/>
    <x v="17"/>
    <x v="38"/>
    <x v="130"/>
    <x v="326"/>
    <x v="9"/>
    <x v="7"/>
    <s v="202"/>
    <s v="00"/>
    <s v="3112"/>
    <s v="Mississippi River and Tributaries"/>
    <s v="DISC "/>
    <s v=""/>
    <s v="403341"/>
    <s v="01"/>
    <s v="PROP"/>
    <s v="A"/>
    <n v="-2"/>
    <n v="0"/>
    <n v="0"/>
  </r>
  <r>
    <s v="2026"/>
    <x v="1"/>
    <x v="0"/>
    <x v="0"/>
    <x v="17"/>
    <x v="17"/>
    <x v="38"/>
    <x v="130"/>
    <x v="327"/>
    <x v="9"/>
    <x v="7"/>
    <s v="202"/>
    <s v="00"/>
    <s v="3121"/>
    <s v="Investigations"/>
    <s v="DISC "/>
    <s v=""/>
    <s v="403341"/>
    <s v="01"/>
    <s v="PROP"/>
    <s v="A"/>
    <n v="-12"/>
    <n v="0"/>
    <n v="0"/>
  </r>
  <r>
    <s v="2026"/>
    <x v="1"/>
    <x v="0"/>
    <x v="0"/>
    <x v="17"/>
    <x v="17"/>
    <x v="38"/>
    <x v="130"/>
    <x v="328"/>
    <x v="9"/>
    <x v="7"/>
    <s v="202"/>
    <s v="00"/>
    <s v="3122"/>
    <s v="Construction"/>
    <s v="DISC "/>
    <s v=""/>
    <s v="403341"/>
    <s v="01"/>
    <s v="PROP"/>
    <s v="A"/>
    <n v="-292"/>
    <n v="0"/>
    <n v="0"/>
  </r>
  <r>
    <s v="2026"/>
    <x v="1"/>
    <x v="0"/>
    <x v="0"/>
    <x v="17"/>
    <x v="17"/>
    <x v="38"/>
    <x v="130"/>
    <x v="329"/>
    <x v="9"/>
    <x v="7"/>
    <s v="202"/>
    <s v="00"/>
    <s v="3123"/>
    <s v="Operation and Maintenance"/>
    <s v="DISC "/>
    <s v=""/>
    <s v="403341"/>
    <s v="01"/>
    <s v="PROP"/>
    <s v="A"/>
    <n v="-64"/>
    <n v="-61"/>
    <n v="-61"/>
  </r>
  <r>
    <s v="2026"/>
    <x v="1"/>
    <x v="0"/>
    <x v="0"/>
    <x v="17"/>
    <x v="17"/>
    <x v="38"/>
    <x v="130"/>
    <x v="332"/>
    <x v="9"/>
    <x v="7"/>
    <s v="202"/>
    <s v="00"/>
    <s v="3126"/>
    <s v="Regulatory Program"/>
    <s v="DISC "/>
    <s v=""/>
    <s v="403341"/>
    <s v="01"/>
    <s v="PROP"/>
    <s v="A"/>
    <n v="-22"/>
    <n v="-2"/>
    <n v="-2"/>
  </r>
  <r>
    <s v="2026"/>
    <x v="1"/>
    <x v="0"/>
    <x v="0"/>
    <x v="18"/>
    <x v="18"/>
    <x v="2"/>
    <x v="251"/>
    <x v="805"/>
    <x v="48"/>
    <x v="7"/>
    <s v="200"/>
    <s v="25"/>
    <s v="1805"/>
    <s v="Salaries and Expenses"/>
    <s v="DISC "/>
    <s v=""/>
    <s v="403341"/>
    <s v="01"/>
    <s v="PROP"/>
    <s v="A"/>
    <n v="-9"/>
    <n v="0"/>
    <n v="0"/>
  </r>
  <r>
    <s v="2026"/>
    <x v="1"/>
    <x v="0"/>
    <x v="0"/>
    <x v="19"/>
    <x v="19"/>
    <x v="38"/>
    <x v="133"/>
    <x v="335"/>
    <x v="50"/>
    <x v="7"/>
    <s v="020"/>
    <s v="00"/>
    <s v="0107"/>
    <s v="Science and Technology"/>
    <s v="DISC "/>
    <s v=""/>
    <s v="403341"/>
    <s v="01"/>
    <s v="PROP"/>
    <s v="A"/>
    <n v="-1"/>
    <n v="0"/>
    <n v="0"/>
  </r>
  <r>
    <s v="2026"/>
    <x v="1"/>
    <x v="0"/>
    <x v="0"/>
    <x v="19"/>
    <x v="19"/>
    <x v="38"/>
    <x v="133"/>
    <x v="336"/>
    <x v="50"/>
    <x v="7"/>
    <s v="020"/>
    <s v="00"/>
    <s v="0108"/>
    <s v="Environmental Programs and Management"/>
    <s v="DISC "/>
    <s v=""/>
    <s v="403341"/>
    <s v="01"/>
    <s v="PROP"/>
    <s v="A"/>
    <n v="-49"/>
    <n v="-55"/>
    <n v="-107"/>
  </r>
  <r>
    <s v="2026"/>
    <x v="1"/>
    <x v="0"/>
    <x v="0"/>
    <x v="19"/>
    <x v="19"/>
    <x v="38"/>
    <x v="133"/>
    <x v="806"/>
    <x v="9"/>
    <x v="7"/>
    <s v="020"/>
    <s v="00"/>
    <s v="0254"/>
    <s v="Water Infrastructure Finance and Innovation Program Account"/>
    <s v="DISC "/>
    <s v=""/>
    <s v="403341"/>
    <s v="01"/>
    <s v="PROP"/>
    <s v="A"/>
    <n v="-7"/>
    <n v="-10"/>
    <n v="-10"/>
  </r>
  <r>
    <s v="2026"/>
    <x v="1"/>
    <x v="0"/>
    <x v="0"/>
    <x v="19"/>
    <x v="19"/>
    <x v="38"/>
    <x v="133"/>
    <x v="807"/>
    <x v="50"/>
    <x v="7"/>
    <s v="020"/>
    <s v="00"/>
    <s v="4330"/>
    <s v="Hazardous Waste Electronic Manifest System Fund"/>
    <s v="DISC "/>
    <s v=""/>
    <s v="403341"/>
    <s v="01"/>
    <s v="PROP"/>
    <s v="A"/>
    <n v="-24"/>
    <n v="-20"/>
    <n v="-21"/>
  </r>
  <r>
    <s v="2026"/>
    <x v="1"/>
    <x v="0"/>
    <x v="0"/>
    <x v="19"/>
    <x v="19"/>
    <x v="38"/>
    <x v="133"/>
    <x v="339"/>
    <x v="50"/>
    <x v="7"/>
    <s v="020"/>
    <s v="00"/>
    <s v="8145"/>
    <s v="Hazardous Substance Superfund"/>
    <s v="DISC "/>
    <s v=""/>
    <s v="403341"/>
    <s v="01"/>
    <s v="PROP"/>
    <s v="A"/>
    <n v="-27"/>
    <n v="-48"/>
    <n v="-50"/>
  </r>
  <r>
    <s v="2026"/>
    <x v="1"/>
    <x v="0"/>
    <x v="0"/>
    <x v="20"/>
    <x v="20"/>
    <x v="7"/>
    <x v="135"/>
    <x v="808"/>
    <x v="51"/>
    <x v="7"/>
    <s v="100"/>
    <s v="10"/>
    <s v="0109"/>
    <s v="White House Repair and Restoration"/>
    <s v="DISC "/>
    <s v=""/>
    <s v="403341"/>
    <s v="01"/>
    <s v="PROP"/>
    <s v="A"/>
    <n v="0"/>
    <n v="-1"/>
    <n v="-1"/>
  </r>
  <r>
    <s v="2026"/>
    <x v="1"/>
    <x v="0"/>
    <x v="0"/>
    <x v="20"/>
    <x v="20"/>
    <x v="7"/>
    <x v="135"/>
    <x v="342"/>
    <x v="51"/>
    <x v="7"/>
    <s v="100"/>
    <s v="10"/>
    <s v="0210"/>
    <s v="Operating Expenses"/>
    <s v="DISC "/>
    <s v=""/>
    <s v="403341"/>
    <s v="01"/>
    <s v="PROP"/>
    <s v="A"/>
    <n v="-4"/>
    <n v="-5"/>
    <n v="-10"/>
  </r>
  <r>
    <s v="2026"/>
    <x v="1"/>
    <x v="0"/>
    <x v="0"/>
    <x v="21"/>
    <x v="21"/>
    <x v="7"/>
    <x v="144"/>
    <x v="352"/>
    <x v="25"/>
    <x v="7"/>
    <s v="023"/>
    <s v="05"/>
    <s v="4542"/>
    <s v="Federal Buildings Fund"/>
    <s v="DISC "/>
    <s v=""/>
    <s v="403341"/>
    <s v="01"/>
    <s v="PROP"/>
    <s v="A"/>
    <n v="-330"/>
    <n v="-232"/>
    <n v="-19"/>
  </r>
  <r>
    <s v="2026"/>
    <x v="1"/>
    <x v="0"/>
    <x v="0"/>
    <x v="22"/>
    <x v="22"/>
    <x v="7"/>
    <x v="148"/>
    <x v="360"/>
    <x v="52"/>
    <x v="7"/>
    <s v="184"/>
    <s v="05"/>
    <s v="1032"/>
    <s v="National Security Engagement Account"/>
    <s v="DISC "/>
    <s v=""/>
    <s v="403341"/>
    <s v="01"/>
    <s v="PROP"/>
    <s v="A"/>
    <n v="-3"/>
    <n v="0"/>
    <n v="0"/>
  </r>
  <r>
    <s v="2026"/>
    <x v="1"/>
    <x v="0"/>
    <x v="0"/>
    <x v="22"/>
    <x v="22"/>
    <x v="7"/>
    <x v="148"/>
    <x v="361"/>
    <x v="52"/>
    <x v="7"/>
    <s v="184"/>
    <s v="05"/>
    <s v="1037"/>
    <s v="Economic Support Fund"/>
    <s v="DISC "/>
    <s v=""/>
    <s v="403341"/>
    <s v="01"/>
    <s v="PROP"/>
    <s v="A"/>
    <n v="-10"/>
    <n v="0"/>
    <n v="0"/>
  </r>
  <r>
    <s v="2026"/>
    <x v="1"/>
    <x v="0"/>
    <x v="0"/>
    <x v="22"/>
    <x v="22"/>
    <x v="7"/>
    <x v="148"/>
    <x v="362"/>
    <x v="52"/>
    <x v="7"/>
    <s v="184"/>
    <s v="05"/>
    <s v="1075"/>
    <s v="Nonproliferation, Antiterrorism, Demining, and Related Programs"/>
    <s v="DISC "/>
    <s v=""/>
    <s v="403341"/>
    <s v="01"/>
    <s v="PROP"/>
    <s v="A"/>
    <n v="-12"/>
    <n v="0"/>
    <n v="0"/>
  </r>
  <r>
    <s v="2026"/>
    <x v="1"/>
    <x v="0"/>
    <x v="0"/>
    <x v="22"/>
    <x v="22"/>
    <x v="7"/>
    <x v="148"/>
    <x v="809"/>
    <x v="52"/>
    <x v="7"/>
    <s v="184"/>
    <s v="05"/>
    <s v="1081"/>
    <s v="International Military Education and Training"/>
    <s v="DISC "/>
    <s v=""/>
    <s v="403341"/>
    <s v="01"/>
    <s v="PROP"/>
    <s v="A"/>
    <n v="-3"/>
    <n v="0"/>
    <n v="0"/>
  </r>
  <r>
    <s v="2026"/>
    <x v="1"/>
    <x v="0"/>
    <x v="0"/>
    <x v="22"/>
    <x v="22"/>
    <x v="7"/>
    <x v="148"/>
    <x v="810"/>
    <x v="52"/>
    <x v="7"/>
    <s v="184"/>
    <s v="05"/>
    <s v="1082"/>
    <s v="Foreign Military Financing Program"/>
    <s v="DISC "/>
    <s v=""/>
    <s v="403341"/>
    <s v="01"/>
    <s v="PROP"/>
    <s v="A"/>
    <n v="-9"/>
    <n v="0"/>
    <n v="0"/>
  </r>
  <r>
    <s v="2026"/>
    <x v="1"/>
    <x v="0"/>
    <x v="0"/>
    <x v="22"/>
    <x v="22"/>
    <x v="8"/>
    <x v="149"/>
    <x v="811"/>
    <x v="11"/>
    <x v="7"/>
    <s v="184"/>
    <s v="10"/>
    <s v="1039"/>
    <s v="Contributions to the International Fund for Agricultural Development"/>
    <s v="DISC "/>
    <s v=""/>
    <s v="403341"/>
    <s v="01"/>
    <s v="PROP"/>
    <s v="A"/>
    <n v="-9"/>
    <n v="0"/>
    <n v="0"/>
  </r>
  <r>
    <s v="2026"/>
    <x v="1"/>
    <x v="0"/>
    <x v="0"/>
    <x v="22"/>
    <x v="22"/>
    <x v="30"/>
    <x v="150"/>
    <x v="812"/>
    <x v="11"/>
    <x v="7"/>
    <s v="184"/>
    <s v="15"/>
    <s v="0306"/>
    <s v="Assistance for Europe, Eurasia and Central Asia"/>
    <s v="DISC "/>
    <s v=""/>
    <s v="403341"/>
    <s v="01"/>
    <s v="PROP"/>
    <s v="A"/>
    <n v="-1"/>
    <n v="0"/>
    <n v="0"/>
  </r>
  <r>
    <s v="2026"/>
    <x v="1"/>
    <x v="0"/>
    <x v="0"/>
    <x v="22"/>
    <x v="22"/>
    <x v="30"/>
    <x v="150"/>
    <x v="367"/>
    <x v="11"/>
    <x v="7"/>
    <s v="184"/>
    <s v="15"/>
    <s v="1000"/>
    <s v="Operating Expenses of the Agency for International Development"/>
    <s v="DISC "/>
    <s v=""/>
    <s v="403341"/>
    <s v="01"/>
    <s v="PROP"/>
    <s v="A"/>
    <n v="-1"/>
    <n v="-1"/>
    <n v="0"/>
  </r>
  <r>
    <s v="2026"/>
    <x v="1"/>
    <x v="0"/>
    <x v="0"/>
    <x v="22"/>
    <x v="22"/>
    <x v="30"/>
    <x v="150"/>
    <x v="813"/>
    <x v="11"/>
    <x v="7"/>
    <s v="184"/>
    <s v="15"/>
    <s v="1021"/>
    <s v="Development Assistance Program"/>
    <s v="DISC "/>
    <s v=""/>
    <s v="403341"/>
    <s v="01"/>
    <s v="PROP"/>
    <s v="A"/>
    <n v="-2"/>
    <n v="0"/>
    <n v="0"/>
  </r>
  <r>
    <s v="2026"/>
    <x v="1"/>
    <x v="0"/>
    <x v="0"/>
    <x v="22"/>
    <x v="22"/>
    <x v="30"/>
    <x v="150"/>
    <x v="370"/>
    <x v="11"/>
    <x v="7"/>
    <s v="184"/>
    <s v="15"/>
    <s v="4513"/>
    <s v="Working Capital Fund"/>
    <s v="DISC "/>
    <s v=""/>
    <s v="403341"/>
    <s v="01"/>
    <s v="PROP"/>
    <s v="A"/>
    <n v="-1"/>
    <n v="0"/>
    <n v="0"/>
  </r>
  <r>
    <s v="2026"/>
    <x v="1"/>
    <x v="0"/>
    <x v="0"/>
    <x v="22"/>
    <x v="22"/>
    <x v="32"/>
    <x v="152"/>
    <x v="373"/>
    <x v="11"/>
    <x v="7"/>
    <s v="184"/>
    <s v="22"/>
    <s v="4483"/>
    <s v="Corporate Capital Account"/>
    <s v="DISC "/>
    <s v=""/>
    <s v="403341"/>
    <s v="01"/>
    <s v="PROP"/>
    <s v="A"/>
    <n v="-25"/>
    <n v="-50"/>
    <n v="-50"/>
  </r>
  <r>
    <s v="2026"/>
    <x v="1"/>
    <x v="0"/>
    <x v="0"/>
    <x v="22"/>
    <x v="22"/>
    <x v="32"/>
    <x v="152"/>
    <x v="373"/>
    <x v="11"/>
    <x v="7"/>
    <s v="184"/>
    <s v="22"/>
    <s v="4483"/>
    <s v="Corporate Capital Account"/>
    <s v="DISC "/>
    <s v=""/>
    <s v="403341"/>
    <s v="02"/>
    <s v="PROP"/>
    <s v="A"/>
    <n v="-33"/>
    <n v="-8"/>
    <n v="-8"/>
  </r>
  <r>
    <s v="2026"/>
    <x v="1"/>
    <x v="0"/>
    <x v="0"/>
    <x v="22"/>
    <x v="22"/>
    <x v="0"/>
    <x v="153"/>
    <x v="374"/>
    <x v="11"/>
    <x v="7"/>
    <s v="184"/>
    <s v="35"/>
    <s v="0100"/>
    <s v="Peace Corps"/>
    <s v="DISC "/>
    <s v=""/>
    <s v="403341"/>
    <s v="01"/>
    <s v="PROP"/>
    <s v="A"/>
    <n v="-2"/>
    <n v="-3"/>
    <n v="-2"/>
  </r>
  <r>
    <s v="2026"/>
    <x v="1"/>
    <x v="0"/>
    <x v="0"/>
    <x v="22"/>
    <x v="22"/>
    <x v="0"/>
    <x v="153"/>
    <x v="814"/>
    <x v="11"/>
    <x v="7"/>
    <s v="184"/>
    <s v="35"/>
    <s v="9972"/>
    <s v="Peace Corps Miscellaneous Trust Fund"/>
    <s v="DISC "/>
    <s v=""/>
    <s v="403341"/>
    <s v="01"/>
    <s v="PROP"/>
    <s v="A"/>
    <n v="0"/>
    <n v="-2"/>
    <n v="-2"/>
  </r>
  <r>
    <s v="2026"/>
    <x v="1"/>
    <x v="0"/>
    <x v="0"/>
    <x v="22"/>
    <x v="22"/>
    <x v="11"/>
    <x v="156"/>
    <x v="377"/>
    <x v="53"/>
    <x v="7"/>
    <s v="184"/>
    <s v="70"/>
    <s v="4116"/>
    <s v="Special Defense Acquisition Fund"/>
    <s v="DISC "/>
    <s v=""/>
    <s v="403341"/>
    <s v="01"/>
    <s v="PROP"/>
    <s v="A"/>
    <n v="-49"/>
    <n v="0"/>
    <n v="0"/>
  </r>
  <r>
    <s v="2026"/>
    <x v="1"/>
    <x v="0"/>
    <x v="0"/>
    <x v="23"/>
    <x v="23"/>
    <x v="38"/>
    <x v="157"/>
    <x v="815"/>
    <x v="54"/>
    <x v="7"/>
    <s v="026"/>
    <s v="00"/>
    <s v="0115"/>
    <s v="Space Operations"/>
    <s v="DISC "/>
    <s v=""/>
    <s v="403341"/>
    <s v="01"/>
    <s v="PROP"/>
    <s v="A"/>
    <n v="-2"/>
    <n v="0"/>
    <n v="0"/>
  </r>
  <r>
    <s v="2026"/>
    <x v="1"/>
    <x v="0"/>
    <x v="0"/>
    <x v="23"/>
    <x v="23"/>
    <x v="38"/>
    <x v="157"/>
    <x v="380"/>
    <x v="54"/>
    <x v="7"/>
    <s v="026"/>
    <s v="00"/>
    <s v="0122"/>
    <s v="Safety, Security and Mission Services"/>
    <s v="DISC "/>
    <s v=""/>
    <s v="403341"/>
    <s v="01"/>
    <s v="PROP"/>
    <s v="A"/>
    <n v="-405"/>
    <n v="-240"/>
    <n v="-240"/>
  </r>
  <r>
    <s v="2026"/>
    <x v="1"/>
    <x v="0"/>
    <x v="0"/>
    <x v="23"/>
    <x v="23"/>
    <x v="38"/>
    <x v="157"/>
    <x v="816"/>
    <x v="54"/>
    <x v="7"/>
    <s v="026"/>
    <s v="00"/>
    <s v="0124"/>
    <s v="Exploration"/>
    <s v="DISC "/>
    <s v=""/>
    <s v="403341"/>
    <s v="01"/>
    <s v="PROP"/>
    <s v="A"/>
    <n v="-5"/>
    <n v="0"/>
    <n v="0"/>
  </r>
  <r>
    <s v="2026"/>
    <x v="1"/>
    <x v="0"/>
    <x v="0"/>
    <x v="23"/>
    <x v="23"/>
    <x v="38"/>
    <x v="157"/>
    <x v="817"/>
    <x v="54"/>
    <x v="7"/>
    <s v="026"/>
    <s v="00"/>
    <s v="0130"/>
    <s v="Construction and Environmental Compliance and Restoration"/>
    <s v="DISC "/>
    <s v=""/>
    <s v="403341"/>
    <s v="01"/>
    <s v="PROP"/>
    <s v="A"/>
    <n v="-20"/>
    <n v="-44"/>
    <n v="-44"/>
  </r>
  <r>
    <s v="2026"/>
    <x v="1"/>
    <x v="0"/>
    <x v="0"/>
    <x v="23"/>
    <x v="23"/>
    <x v="38"/>
    <x v="157"/>
    <x v="381"/>
    <x v="54"/>
    <x v="7"/>
    <s v="026"/>
    <s v="00"/>
    <s v="0131"/>
    <s v="Space Technology"/>
    <s v="DISC "/>
    <s v=""/>
    <s v="403341"/>
    <s v="01"/>
    <s v="PROP"/>
    <s v="A"/>
    <n v="-1"/>
    <n v="0"/>
    <n v="0"/>
  </r>
  <r>
    <s v="2026"/>
    <x v="1"/>
    <x v="0"/>
    <x v="0"/>
    <x v="23"/>
    <x v="23"/>
    <x v="38"/>
    <x v="157"/>
    <x v="382"/>
    <x v="54"/>
    <x v="7"/>
    <s v="026"/>
    <s v="00"/>
    <s v="4546"/>
    <s v="Working Capital Fund"/>
    <s v="DISC "/>
    <s v=""/>
    <s v="403341"/>
    <s v="01"/>
    <s v="PROP"/>
    <s v="A"/>
    <n v="-42"/>
    <n v="-41"/>
    <n v="-41"/>
  </r>
  <r>
    <s v="2026"/>
    <x v="1"/>
    <x v="0"/>
    <x v="0"/>
    <x v="24"/>
    <x v="24"/>
    <x v="38"/>
    <x v="158"/>
    <x v="383"/>
    <x v="20"/>
    <x v="7"/>
    <s v="422"/>
    <s v="00"/>
    <s v="0100"/>
    <s v="Research and Related Activities"/>
    <s v="DISC "/>
    <s v=""/>
    <s v="403341"/>
    <s v="01"/>
    <s v="PROP"/>
    <s v="A"/>
    <n v="-79"/>
    <n v="0"/>
    <n v="0"/>
  </r>
  <r>
    <s v="2026"/>
    <x v="1"/>
    <x v="0"/>
    <x v="0"/>
    <x v="24"/>
    <x v="24"/>
    <x v="38"/>
    <x v="158"/>
    <x v="384"/>
    <x v="20"/>
    <x v="7"/>
    <s v="422"/>
    <s v="00"/>
    <s v="0106"/>
    <s v="STEM Education"/>
    <s v="DISC "/>
    <s v=""/>
    <s v="403341"/>
    <s v="01"/>
    <s v="PROP"/>
    <s v="A"/>
    <n v="-7"/>
    <n v="0"/>
    <n v="0"/>
  </r>
  <r>
    <s v="2026"/>
    <x v="1"/>
    <x v="0"/>
    <x v="0"/>
    <x v="24"/>
    <x v="24"/>
    <x v="38"/>
    <x v="158"/>
    <x v="385"/>
    <x v="20"/>
    <x v="7"/>
    <s v="422"/>
    <s v="00"/>
    <s v="0180"/>
    <s v="Agency Operations and Award Management"/>
    <s v="DISC "/>
    <s v=""/>
    <s v="403341"/>
    <s v="01"/>
    <s v="PROP"/>
    <s v="A"/>
    <n v="-1"/>
    <n v="0"/>
    <n v="0"/>
  </r>
  <r>
    <s v="2026"/>
    <x v="1"/>
    <x v="0"/>
    <x v="0"/>
    <x v="25"/>
    <x v="25"/>
    <x v="38"/>
    <x v="159"/>
    <x v="386"/>
    <x v="55"/>
    <x v="7"/>
    <s v="027"/>
    <s v="00"/>
    <s v="0100"/>
    <s v="Salaries and Expenses"/>
    <s v="DISC "/>
    <s v=""/>
    <s v="403341"/>
    <s v="01"/>
    <s v="PROP"/>
    <s v="A"/>
    <n v="-1"/>
    <n v="0"/>
    <n v="0"/>
  </r>
  <r>
    <s v="2026"/>
    <x v="1"/>
    <x v="0"/>
    <x v="0"/>
    <x v="26"/>
    <x v="26"/>
    <x v="38"/>
    <x v="160"/>
    <x v="388"/>
    <x v="2"/>
    <x v="7"/>
    <s v="028"/>
    <s v="00"/>
    <s v="0100"/>
    <s v="Salaries and Expenses"/>
    <s v="DISC "/>
    <s v=""/>
    <s v="403341"/>
    <s v="01"/>
    <s v="PROP"/>
    <s v="A"/>
    <n v="-32"/>
    <n v="-19"/>
    <n v="-34"/>
  </r>
  <r>
    <s v="2026"/>
    <x v="1"/>
    <x v="0"/>
    <x v="0"/>
    <x v="26"/>
    <x v="26"/>
    <x v="38"/>
    <x v="160"/>
    <x v="818"/>
    <x v="2"/>
    <x v="7"/>
    <s v="028"/>
    <s v="00"/>
    <s v="1154"/>
    <s v="Business Loans Program Account"/>
    <s v="DISC "/>
    <s v=""/>
    <s v="403341"/>
    <s v="01"/>
    <s v="PROP"/>
    <s v="A"/>
    <n v="-1"/>
    <n v="0"/>
    <n v="-79"/>
  </r>
  <r>
    <s v="2026"/>
    <x v="1"/>
    <x v="0"/>
    <x v="0"/>
    <x v="26"/>
    <x v="26"/>
    <x v="38"/>
    <x v="160"/>
    <x v="819"/>
    <x v="2"/>
    <x v="7"/>
    <s v="028"/>
    <s v="00"/>
    <s v="4156"/>
    <s v="Surety Bond Guarantees Revolving Fund"/>
    <s v="DISC "/>
    <s v=""/>
    <s v="403341"/>
    <s v="01"/>
    <s v="PROP"/>
    <s v="A"/>
    <n v="-29"/>
    <n v="-35"/>
    <n v="-20"/>
  </r>
  <r>
    <s v="2026"/>
    <x v="1"/>
    <x v="0"/>
    <x v="0"/>
    <x v="27"/>
    <x v="27"/>
    <x v="38"/>
    <x v="161"/>
    <x v="390"/>
    <x v="56"/>
    <x v="7"/>
    <s v="016"/>
    <s v="00"/>
    <s v="8704"/>
    <s v="Limitation on Administrative Expenses"/>
    <s v="DISC "/>
    <s v=""/>
    <s v="403341"/>
    <s v="01"/>
    <s v="PROP"/>
    <s v="A"/>
    <n v="-112"/>
    <n v="0"/>
    <n v="0"/>
  </r>
  <r>
    <s v="2026"/>
    <x v="1"/>
    <x v="0"/>
    <x v="0"/>
    <x v="55"/>
    <x v="55"/>
    <x v="38"/>
    <x v="201"/>
    <x v="820"/>
    <x v="2"/>
    <x v="7"/>
    <s v="339"/>
    <s v="00"/>
    <s v="1400"/>
    <s v="Commodity Futures Trading Commission"/>
    <s v="DISC "/>
    <s v=""/>
    <s v="403341"/>
    <s v="01"/>
    <s v="PROP"/>
    <s v="A"/>
    <n v="-1"/>
    <n v="0"/>
    <n v="0"/>
  </r>
  <r>
    <s v="2026"/>
    <x v="1"/>
    <x v="0"/>
    <x v="0"/>
    <x v="55"/>
    <x v="55"/>
    <x v="38"/>
    <x v="201"/>
    <x v="820"/>
    <x v="2"/>
    <x v="8"/>
    <s v="339"/>
    <s v="00"/>
    <s v="1400"/>
    <s v="Commodity Futures Trading Commission"/>
    <s v="DISC "/>
    <s v=""/>
    <s v="403441"/>
    <s v="01"/>
    <s v="OG"/>
    <s v="A"/>
    <n v="0"/>
    <n v="0"/>
    <n v="-410"/>
  </r>
  <r>
    <s v="2026"/>
    <x v="1"/>
    <x v="0"/>
    <x v="0"/>
    <x v="31"/>
    <x v="31"/>
    <x v="38"/>
    <x v="165"/>
    <x v="821"/>
    <x v="23"/>
    <x v="7"/>
    <s v="485"/>
    <s v="00"/>
    <s v="2723"/>
    <s v="VISTA Advance Payments Revolving Fund"/>
    <s v="DISC "/>
    <s v=""/>
    <s v="403341"/>
    <s v="01"/>
    <s v="PROP"/>
    <s v="A"/>
    <n v="-5"/>
    <n v="-5"/>
    <n v="-3"/>
  </r>
  <r>
    <s v="2026"/>
    <x v="1"/>
    <x v="0"/>
    <x v="0"/>
    <x v="31"/>
    <x v="31"/>
    <x v="38"/>
    <x v="165"/>
    <x v="394"/>
    <x v="23"/>
    <x v="7"/>
    <s v="485"/>
    <s v="00"/>
    <s v="2728"/>
    <s v="Operating Expenses"/>
    <s v="DISC "/>
    <s v=""/>
    <s v="403341"/>
    <s v="01"/>
    <s v="PROP"/>
    <s v="A"/>
    <n v="-2"/>
    <n v="0"/>
    <n v="0"/>
  </r>
  <r>
    <s v="2026"/>
    <x v="1"/>
    <x v="0"/>
    <x v="0"/>
    <x v="33"/>
    <x v="33"/>
    <x v="31"/>
    <x v="167"/>
    <x v="396"/>
    <x v="57"/>
    <x v="7"/>
    <s v="349"/>
    <s v="10"/>
    <s v="1712"/>
    <s v="Federal Payment to the District of Columbia Courts"/>
    <s v="DISC "/>
    <s v=""/>
    <s v="403341"/>
    <s v="01"/>
    <s v="PROP"/>
    <s v="A"/>
    <n v="-5"/>
    <n v="-1"/>
    <n v="-1"/>
  </r>
  <r>
    <s v="2026"/>
    <x v="1"/>
    <x v="0"/>
    <x v="0"/>
    <x v="74"/>
    <x v="74"/>
    <x v="38"/>
    <x v="252"/>
    <x v="822"/>
    <x v="53"/>
    <x v="7"/>
    <s v="351"/>
    <s v="00"/>
    <s v="0100"/>
    <s v="Export-Import Bank Loans Program Account"/>
    <s v="DISC "/>
    <s v=""/>
    <s v="403341"/>
    <s v="02"/>
    <s v="PROP"/>
    <s v="A"/>
    <n v="-110"/>
    <n v="-231"/>
    <n v="-177"/>
  </r>
  <r>
    <s v="2026"/>
    <x v="1"/>
    <x v="0"/>
    <x v="0"/>
    <x v="35"/>
    <x v="35"/>
    <x v="38"/>
    <x v="169"/>
    <x v="398"/>
    <x v="2"/>
    <x v="7"/>
    <s v="356"/>
    <s v="00"/>
    <s v="0100"/>
    <s v="Salaries and Expenses"/>
    <s v="DISC "/>
    <s v=""/>
    <s v="403341"/>
    <s v="01"/>
    <s v="PROP"/>
    <s v="A"/>
    <n v="-390"/>
    <n v="-390"/>
    <n v="-416"/>
  </r>
  <r>
    <s v="2026"/>
    <x v="1"/>
    <x v="0"/>
    <x v="0"/>
    <x v="35"/>
    <x v="35"/>
    <x v="38"/>
    <x v="169"/>
    <x v="823"/>
    <x v="2"/>
    <x v="7"/>
    <s v="356"/>
    <s v="00"/>
    <s v="1911"/>
    <s v="Affordable Connectivity Fund"/>
    <s v="DISC "/>
    <s v=""/>
    <s v="403341"/>
    <s v="01"/>
    <s v="PROP"/>
    <s v="A"/>
    <n v="-5"/>
    <n v="0"/>
    <n v="0"/>
  </r>
  <r>
    <s v="2026"/>
    <x v="1"/>
    <x v="0"/>
    <x v="0"/>
    <x v="36"/>
    <x v="36"/>
    <x v="38"/>
    <x v="170"/>
    <x v="399"/>
    <x v="40"/>
    <x v="7"/>
    <s v="367"/>
    <s v="00"/>
    <s v="0100"/>
    <s v="Salaries and Expenses"/>
    <s v="DISC "/>
    <s v=""/>
    <s v="403341"/>
    <s v="01"/>
    <s v="PROP"/>
    <s v="A"/>
    <n v="-1"/>
    <n v="-1"/>
    <n v="-1"/>
  </r>
  <r>
    <s v="2026"/>
    <x v="1"/>
    <x v="0"/>
    <x v="0"/>
    <x v="37"/>
    <x v="37"/>
    <x v="38"/>
    <x v="171"/>
    <x v="400"/>
    <x v="2"/>
    <x v="8"/>
    <s v="370"/>
    <s v="00"/>
    <s v="0100"/>
    <s v="Salaries and Expenses"/>
    <s v="DISC "/>
    <s v=""/>
    <s v="403441"/>
    <s v="01"/>
    <s v="OG"/>
    <s v="A"/>
    <n v="-245"/>
    <n v="-271"/>
    <n v="-301"/>
  </r>
  <r>
    <s v="2026"/>
    <x v="1"/>
    <x v="0"/>
    <x v="0"/>
    <x v="37"/>
    <x v="37"/>
    <x v="38"/>
    <x v="171"/>
    <x v="400"/>
    <x v="2"/>
    <x v="8"/>
    <s v="370"/>
    <s v="00"/>
    <s v="0100"/>
    <s v="Salaries and Expenses"/>
    <s v="DISC "/>
    <s v=""/>
    <s v="403441"/>
    <s v="02"/>
    <s v="OG"/>
    <s v="A"/>
    <n v="-16"/>
    <n v="-14"/>
    <n v="-15"/>
  </r>
  <r>
    <s v="2026"/>
    <x v="1"/>
    <x v="0"/>
    <x v="0"/>
    <x v="39"/>
    <x v="39"/>
    <x v="38"/>
    <x v="173"/>
    <x v="402"/>
    <x v="45"/>
    <x v="7"/>
    <s v="467"/>
    <s v="00"/>
    <s v="0401"/>
    <s v="Intelligence Community Management Account"/>
    <s v="DISC "/>
    <s v=""/>
    <s v="403341"/>
    <s v="01"/>
    <s v="PROP"/>
    <s v="A"/>
    <n v="-35"/>
    <n v="0"/>
    <n v="0"/>
  </r>
  <r>
    <s v="2026"/>
    <x v="1"/>
    <x v="0"/>
    <x v="0"/>
    <x v="42"/>
    <x v="42"/>
    <x v="38"/>
    <x v="176"/>
    <x v="406"/>
    <x v="25"/>
    <x v="7"/>
    <s v="393"/>
    <s v="00"/>
    <s v="4578"/>
    <s v="Records Center Revolving Fund"/>
    <s v="DISC "/>
    <s v=""/>
    <s v="403341"/>
    <s v="01"/>
    <s v="PROP"/>
    <s v="A"/>
    <n v="-2"/>
    <n v="0"/>
    <n v="0"/>
  </r>
  <r>
    <s v="2026"/>
    <x v="1"/>
    <x v="0"/>
    <x v="0"/>
    <x v="46"/>
    <x v="46"/>
    <x v="38"/>
    <x v="180"/>
    <x v="410"/>
    <x v="18"/>
    <x v="7"/>
    <s v="429"/>
    <s v="00"/>
    <s v="0200"/>
    <s v="Salaries and Expenses"/>
    <s v="DISC "/>
    <s v=""/>
    <s v="403341"/>
    <s v="01"/>
    <s v="PROP"/>
    <s v="A"/>
    <n v="-5"/>
    <n v="-5"/>
    <n v="-5"/>
  </r>
  <r>
    <s v="2026"/>
    <x v="1"/>
    <x v="0"/>
    <x v="0"/>
    <x v="75"/>
    <x v="75"/>
    <x v="38"/>
    <x v="253"/>
    <x v="824"/>
    <x v="55"/>
    <x v="7"/>
    <s v="434"/>
    <s v="00"/>
    <s v="1100"/>
    <s v="Salaries and Expenses"/>
    <s v="DISC "/>
    <s v=""/>
    <s v="403341"/>
    <s v="01"/>
    <s v="PROP"/>
    <s v="A"/>
    <n v="0"/>
    <n v="-1"/>
    <n v="-1"/>
  </r>
  <r>
    <s v="2026"/>
    <x v="1"/>
    <x v="0"/>
    <x v="0"/>
    <x v="48"/>
    <x v="48"/>
    <x v="38"/>
    <x v="182"/>
    <x v="412"/>
    <x v="32"/>
    <x v="7"/>
    <s v="512"/>
    <s v="00"/>
    <s v="4331"/>
    <s v="Presidio Trust"/>
    <s v="DISC "/>
    <s v=""/>
    <s v="403341"/>
    <s v="01"/>
    <s v="PROP"/>
    <s v="A"/>
    <n v="-173"/>
    <n v="-169"/>
    <n v="-179"/>
  </r>
  <r>
    <s v="2026"/>
    <x v="1"/>
    <x v="0"/>
    <x v="0"/>
    <x v="49"/>
    <x v="49"/>
    <x v="38"/>
    <x v="183"/>
    <x v="413"/>
    <x v="39"/>
    <x v="7"/>
    <s v="446"/>
    <s v="00"/>
    <s v="8018"/>
    <s v="Limitation on the Office of Inspector General"/>
    <s v="DISC "/>
    <s v=""/>
    <s v="403341"/>
    <s v="01"/>
    <s v="PROP"/>
    <s v="A"/>
    <n v="-1"/>
    <n v="0"/>
    <n v="0"/>
  </r>
  <r>
    <s v="2026"/>
    <x v="1"/>
    <x v="0"/>
    <x v="0"/>
    <x v="71"/>
    <x v="71"/>
    <x v="38"/>
    <x v="241"/>
    <x v="825"/>
    <x v="2"/>
    <x v="7"/>
    <s v="449"/>
    <s v="00"/>
    <s v="0100"/>
    <s v="Salaries and Expenses"/>
    <s v="DISC "/>
    <s v=""/>
    <s v="403341"/>
    <s v="01"/>
    <s v="PROP"/>
    <s v="A"/>
    <n v="0"/>
    <n v="-1"/>
    <n v="0"/>
  </r>
  <r>
    <s v="2026"/>
    <x v="1"/>
    <x v="0"/>
    <x v="0"/>
    <x v="71"/>
    <x v="71"/>
    <x v="38"/>
    <x v="241"/>
    <x v="825"/>
    <x v="2"/>
    <x v="8"/>
    <s v="449"/>
    <s v="00"/>
    <s v="0100"/>
    <s v="Salaries and Expenses"/>
    <s v="DISC "/>
    <s v=""/>
    <s v="403441"/>
    <s v="01"/>
    <s v="OG"/>
    <s v="A"/>
    <n v="-2150"/>
    <n v="-2149"/>
    <n v="-2149"/>
  </r>
  <r>
    <s v="2026"/>
    <x v="1"/>
    <x v="0"/>
    <x v="0"/>
    <x v="71"/>
    <x v="71"/>
    <x v="38"/>
    <x v="241"/>
    <x v="825"/>
    <x v="2"/>
    <x v="8"/>
    <s v="449"/>
    <s v="00"/>
    <s v="0100"/>
    <s v="Salaries and Expenses"/>
    <s v="DISC "/>
    <s v=""/>
    <s v="403441"/>
    <s v="02"/>
    <s v="OG"/>
    <s v="A"/>
    <n v="-40"/>
    <n v="-40"/>
    <n v="0"/>
  </r>
  <r>
    <s v="2026"/>
    <x v="1"/>
    <x v="0"/>
    <x v="0"/>
    <x v="76"/>
    <x v="76"/>
    <x v="38"/>
    <x v="254"/>
    <x v="826"/>
    <x v="44"/>
    <x v="7"/>
    <s v="472"/>
    <s v="00"/>
    <s v="0301"/>
    <s v="Salaries and Expenses"/>
    <s v="DISC "/>
    <s v=""/>
    <s v="403341"/>
    <s v="01"/>
    <s v="PROP"/>
    <s v="A"/>
    <n v="-1"/>
    <n v="-1"/>
    <n v="-1"/>
  </r>
  <r>
    <s v="2026"/>
    <x v="1"/>
    <x v="0"/>
    <x v="0"/>
    <x v="51"/>
    <x v="51"/>
    <x v="38"/>
    <x v="185"/>
    <x v="417"/>
    <x v="42"/>
    <x v="7"/>
    <s v="514"/>
    <s v="00"/>
    <s v="0206"/>
    <s v="International Broadcasting Operations"/>
    <s v="DISC "/>
    <s v=""/>
    <s v="403341"/>
    <s v="01"/>
    <s v="PROP"/>
    <s v="A"/>
    <n v="-1"/>
    <n v="0"/>
    <n v="0"/>
  </r>
  <r>
    <s v="2026"/>
    <x v="1"/>
    <x v="0"/>
    <x v="0"/>
    <x v="52"/>
    <x v="52"/>
    <x v="38"/>
    <x v="186"/>
    <x v="418"/>
    <x v="41"/>
    <x v="7"/>
    <s v="458"/>
    <s v="00"/>
    <s v="1300"/>
    <s v="United States Institute of Peace"/>
    <s v="DISC "/>
    <s v=""/>
    <s v="403341"/>
    <s v="01"/>
    <s v="PROP"/>
    <s v="A"/>
    <n v="0"/>
    <n v="-1"/>
    <n v="0"/>
  </r>
  <r>
    <s v="2026"/>
    <x v="1"/>
    <x v="0"/>
    <x v="1"/>
    <x v="2"/>
    <x v="2"/>
    <x v="39"/>
    <x v="218"/>
    <x v="827"/>
    <x v="7"/>
    <x v="9"/>
    <s v="005"/>
    <s v="00"/>
    <s v="270110"/>
    <s v="Agriculture Credit Insurance, Negative Subsidies"/>
    <s v="DISC "/>
    <s v=""/>
    <s v="200403"/>
    <s v="01"/>
    <s v="PROP"/>
    <s v="R"/>
    <n v="-45"/>
    <n v="-45"/>
    <n v="-45"/>
  </r>
  <r>
    <s v="2026"/>
    <x v="1"/>
    <x v="0"/>
    <x v="1"/>
    <x v="2"/>
    <x v="2"/>
    <x v="39"/>
    <x v="218"/>
    <x v="828"/>
    <x v="19"/>
    <x v="9"/>
    <s v="005"/>
    <s v="00"/>
    <s v="270210"/>
    <s v="Rural Electrification and Telephone Loans, Negative Subsidies"/>
    <s v="DISC "/>
    <s v=""/>
    <s v="200403"/>
    <s v="01"/>
    <s v="PROP"/>
    <s v="R"/>
    <n v="-203"/>
    <n v="-203"/>
    <n v="-203"/>
  </r>
  <r>
    <s v="2026"/>
    <x v="1"/>
    <x v="0"/>
    <x v="1"/>
    <x v="2"/>
    <x v="2"/>
    <x v="39"/>
    <x v="218"/>
    <x v="829"/>
    <x v="10"/>
    <x v="9"/>
    <s v="005"/>
    <s v="00"/>
    <s v="270310"/>
    <s v="Rural Water and Waste Disposal, Negative Subsidies"/>
    <s v="DISC "/>
    <s v=""/>
    <s v="200403"/>
    <s v="01"/>
    <s v="PROP"/>
    <s v="R"/>
    <n v="-14"/>
    <n v="-14"/>
    <n v="-14"/>
  </r>
  <r>
    <s v="2026"/>
    <x v="1"/>
    <x v="0"/>
    <x v="1"/>
    <x v="2"/>
    <x v="2"/>
    <x v="39"/>
    <x v="218"/>
    <x v="830"/>
    <x v="10"/>
    <x v="9"/>
    <s v="005"/>
    <s v="00"/>
    <s v="270510"/>
    <s v="Rural Community Facility, Negative Subsidies"/>
    <s v="DISC "/>
    <s v=""/>
    <s v="200403"/>
    <s v="01"/>
    <s v="PROP"/>
    <s v="R"/>
    <n v="-62"/>
    <n v="-62"/>
    <n v="-62"/>
  </r>
  <r>
    <s v="2026"/>
    <x v="1"/>
    <x v="0"/>
    <x v="1"/>
    <x v="2"/>
    <x v="2"/>
    <x v="39"/>
    <x v="218"/>
    <x v="831"/>
    <x v="29"/>
    <x v="9"/>
    <s v="005"/>
    <s v="00"/>
    <s v="270610"/>
    <s v="Rural Housing Insurance, Negative Subsidies"/>
    <s v="DISC "/>
    <s v=""/>
    <s v="200403"/>
    <s v="01"/>
    <s v="PROP"/>
    <s v="R"/>
    <n v="-34"/>
    <n v="-34"/>
    <n v="-34"/>
  </r>
  <r>
    <s v="2026"/>
    <x v="1"/>
    <x v="0"/>
    <x v="1"/>
    <x v="2"/>
    <x v="2"/>
    <x v="39"/>
    <x v="218"/>
    <x v="832"/>
    <x v="30"/>
    <x v="9"/>
    <s v="005"/>
    <s v="00"/>
    <s v="278610"/>
    <s v="Rural Energy for America Program, Negative Subsidies"/>
    <s v="DISC "/>
    <s v=""/>
    <s v="200403"/>
    <s v="01"/>
    <s v="PROP"/>
    <s v="R"/>
    <n v="-1"/>
    <n v="-1"/>
    <n v="-1"/>
  </r>
  <r>
    <s v="2026"/>
    <x v="1"/>
    <x v="0"/>
    <x v="1"/>
    <x v="3"/>
    <x v="3"/>
    <x v="42"/>
    <x v="219"/>
    <x v="833"/>
    <x v="2"/>
    <x v="9"/>
    <s v="006"/>
    <s v="00"/>
    <s v="271710"/>
    <s v="Fisheries Finance, Negative Subsidies"/>
    <s v="DISC "/>
    <s v=""/>
    <s v="200403"/>
    <s v="01"/>
    <s v="PROP"/>
    <s v="R"/>
    <n v="-10"/>
    <n v="-12"/>
    <n v="-13"/>
  </r>
  <r>
    <s v="2026"/>
    <x v="1"/>
    <x v="0"/>
    <x v="1"/>
    <x v="6"/>
    <x v="6"/>
    <x v="39"/>
    <x v="187"/>
    <x v="834"/>
    <x v="18"/>
    <x v="10"/>
    <s v="019"/>
    <s v="00"/>
    <s v="089400"/>
    <s v="Fees and Recoveries, Federal Energy Regulatory Commission"/>
    <s v="DISC "/>
    <s v=""/>
    <s v="200403"/>
    <s v="01"/>
    <s v="OG"/>
    <s v="R"/>
    <n v="-21"/>
    <n v="-9"/>
    <n v="-9"/>
  </r>
  <r>
    <s v="2026"/>
    <x v="1"/>
    <x v="0"/>
    <x v="1"/>
    <x v="6"/>
    <x v="6"/>
    <x v="39"/>
    <x v="187"/>
    <x v="835"/>
    <x v="68"/>
    <x v="11"/>
    <s v="019"/>
    <s v="00"/>
    <s v="223400"/>
    <s v="Sale of Strategic Petroleum Reserve Oil"/>
    <s v="DISC "/>
    <s v=""/>
    <s v="133003"/>
    <s v="01"/>
    <s v="PROP"/>
    <s v="R"/>
    <n v="0"/>
    <n v="0"/>
    <n v="-100"/>
  </r>
  <r>
    <s v="2026"/>
    <x v="1"/>
    <x v="0"/>
    <x v="1"/>
    <x v="6"/>
    <x v="6"/>
    <x v="39"/>
    <x v="187"/>
    <x v="836"/>
    <x v="19"/>
    <x v="9"/>
    <s v="019"/>
    <s v="00"/>
    <s v="267910"/>
    <s v="Title 17 Innovative Technology Loan Guarantees, Negative Subsidies"/>
    <s v="DISC "/>
    <s v=""/>
    <s v="200403"/>
    <s v="01"/>
    <s v="PROP"/>
    <s v="R"/>
    <n v="-6"/>
    <n v="-61"/>
    <n v="-66"/>
  </r>
  <r>
    <s v="2026"/>
    <x v="1"/>
    <x v="0"/>
    <x v="1"/>
    <x v="8"/>
    <x v="8"/>
    <x v="39"/>
    <x v="223"/>
    <x v="837"/>
    <x v="24"/>
    <x v="9"/>
    <s v="024"/>
    <s v="00"/>
    <s v="539010"/>
    <s v="Unclaimed Checkpoint Money"/>
    <s v="DISC "/>
    <s v=""/>
    <s v="200403"/>
    <s v="01"/>
    <s v="PROP"/>
    <s v="R"/>
    <n v="-1"/>
    <n v="-1"/>
    <n v="-1"/>
  </r>
  <r>
    <s v="2026"/>
    <x v="1"/>
    <x v="0"/>
    <x v="1"/>
    <x v="8"/>
    <x v="8"/>
    <x v="39"/>
    <x v="223"/>
    <x v="838"/>
    <x v="24"/>
    <x v="10"/>
    <s v="024"/>
    <s v="00"/>
    <s v="554310"/>
    <s v="International Registered Traveler Program Fund"/>
    <s v="DISC "/>
    <s v=""/>
    <s v="200403"/>
    <s v="01"/>
    <s v="OG"/>
    <s v="R"/>
    <n v="-369"/>
    <n v="-405"/>
    <n v="-433"/>
  </r>
  <r>
    <s v="2026"/>
    <x v="1"/>
    <x v="0"/>
    <x v="1"/>
    <x v="8"/>
    <x v="8"/>
    <x v="39"/>
    <x v="223"/>
    <x v="839"/>
    <x v="27"/>
    <x v="12"/>
    <s v="024"/>
    <s v="00"/>
    <s v="571030"/>
    <s v="Sale of Real Property, Coast Guard Housing Fund"/>
    <s v="DISC "/>
    <s v=""/>
    <s v="134003"/>
    <s v="01"/>
    <s v="PROP"/>
    <s v="R"/>
    <n v="-14"/>
    <n v="-4"/>
    <n v="-4"/>
  </r>
  <r>
    <s v="2026"/>
    <x v="1"/>
    <x v="0"/>
    <x v="1"/>
    <x v="9"/>
    <x v="9"/>
    <x v="36"/>
    <x v="224"/>
    <x v="840"/>
    <x v="29"/>
    <x v="9"/>
    <s v="025"/>
    <s v="00"/>
    <s v="271910"/>
    <s v="FHA-General and Special Risk, Negative Subsidies"/>
    <s v="DISC "/>
    <s v=""/>
    <s v="200403"/>
    <s v="01"/>
    <s v="PROP"/>
    <s v="R"/>
    <n v="-194"/>
    <n v="-294"/>
    <n v="-441"/>
  </r>
  <r>
    <s v="2026"/>
    <x v="1"/>
    <x v="0"/>
    <x v="1"/>
    <x v="9"/>
    <x v="9"/>
    <x v="36"/>
    <x v="224"/>
    <x v="841"/>
    <x v="2"/>
    <x v="10"/>
    <s v="025"/>
    <s v="00"/>
    <s v="811910"/>
    <s v="Mobile Home Inspection and Monitoring Fees, Manufactured Housing Fee Trust Fund"/>
    <s v="DISC "/>
    <s v=""/>
    <s v="200403"/>
    <s v="01"/>
    <s v="OG"/>
    <s v="R"/>
    <n v="-16"/>
    <n v="-14"/>
    <n v="-14"/>
  </r>
  <r>
    <s v="2026"/>
    <x v="1"/>
    <x v="0"/>
    <x v="1"/>
    <x v="10"/>
    <x v="10"/>
    <x v="39"/>
    <x v="225"/>
    <x v="842"/>
    <x v="8"/>
    <x v="9"/>
    <s v="010"/>
    <s v="00"/>
    <s v="203200"/>
    <s v="Hardrock Mining Holding Fee"/>
    <s v="DISC "/>
    <s v=""/>
    <s v="200403"/>
    <s v="01"/>
    <s v="PROP"/>
    <s v="R"/>
    <n v="-59"/>
    <n v="-40"/>
    <n v="-52"/>
  </r>
  <r>
    <s v="2026"/>
    <x v="1"/>
    <x v="0"/>
    <x v="1"/>
    <x v="10"/>
    <x v="10"/>
    <x v="39"/>
    <x v="225"/>
    <x v="843"/>
    <x v="8"/>
    <x v="9"/>
    <s v="010"/>
    <s v="00"/>
    <s v="501710"/>
    <s v="Service Charges, Deposits, and Forfeitures, BLM"/>
    <s v="DISC "/>
    <s v=""/>
    <s v="200403"/>
    <s v="01"/>
    <s v="PROP"/>
    <s v="R"/>
    <n v="-65"/>
    <n v="-45"/>
    <n v="-35"/>
  </r>
  <r>
    <s v="2026"/>
    <x v="1"/>
    <x v="0"/>
    <x v="1"/>
    <x v="10"/>
    <x v="10"/>
    <x v="39"/>
    <x v="225"/>
    <x v="844"/>
    <x v="9"/>
    <x v="9"/>
    <s v="010"/>
    <s v="00"/>
    <s v="517330"/>
    <s v="Central Valley Project Restoration Fund, Revenue"/>
    <s v="DISC "/>
    <s v=""/>
    <s v="200403"/>
    <s v="01"/>
    <s v="PROP"/>
    <s v="R"/>
    <n v="-53"/>
    <n v="-56"/>
    <n v="-65"/>
  </r>
  <r>
    <s v="2026"/>
    <x v="1"/>
    <x v="0"/>
    <x v="1"/>
    <x v="10"/>
    <x v="10"/>
    <x v="39"/>
    <x v="225"/>
    <x v="845"/>
    <x v="32"/>
    <x v="9"/>
    <s v="010"/>
    <s v="00"/>
    <s v="576210"/>
    <s v="Fees, National Park Medical Services Fund"/>
    <s v="DISC "/>
    <s v=""/>
    <s v="200403"/>
    <s v="01"/>
    <s v="PROP"/>
    <s v="R"/>
    <n v="-1"/>
    <n v="-2"/>
    <n v="-2"/>
  </r>
  <r>
    <s v="2026"/>
    <x v="1"/>
    <x v="0"/>
    <x v="1"/>
    <x v="11"/>
    <x v="11"/>
    <x v="36"/>
    <x v="227"/>
    <x v="846"/>
    <x v="4"/>
    <x v="10"/>
    <s v="011"/>
    <s v="00"/>
    <s v="507310"/>
    <s v="Fees for Bankruptcy Oversight, U.S. Trustees System"/>
    <s v="DISC "/>
    <s v=""/>
    <s v="200403"/>
    <s v="01"/>
    <s v="OG"/>
    <s v="R"/>
    <n v="-255"/>
    <n v="-270"/>
    <n v="-201"/>
  </r>
  <r>
    <s v="2026"/>
    <x v="1"/>
    <x v="0"/>
    <x v="1"/>
    <x v="13"/>
    <x v="13"/>
    <x v="36"/>
    <x v="229"/>
    <x v="847"/>
    <x v="41"/>
    <x v="9"/>
    <s v="014"/>
    <s v="00"/>
    <s v="571310"/>
    <s v="Expedited Passport Fees, Consular and Border Security Programs"/>
    <s v="DISC "/>
    <s v=""/>
    <s v="200403"/>
    <s v="01"/>
    <s v="PROP"/>
    <s v="R"/>
    <n v="-396"/>
    <n v="-347"/>
    <n v="-339"/>
  </r>
  <r>
    <s v="2026"/>
    <x v="1"/>
    <x v="0"/>
    <x v="1"/>
    <x v="13"/>
    <x v="13"/>
    <x v="36"/>
    <x v="229"/>
    <x v="848"/>
    <x v="41"/>
    <x v="9"/>
    <s v="014"/>
    <s v="00"/>
    <s v="571330"/>
    <s v="Passport Security Surcharge, Consular and Border Security Programs"/>
    <s v="DISC "/>
    <s v=""/>
    <s v="200403"/>
    <s v="01"/>
    <s v="PROP"/>
    <s v="R"/>
    <n v="-1559"/>
    <n v="-1757"/>
    <n v="-1720"/>
  </r>
  <r>
    <s v="2026"/>
    <x v="1"/>
    <x v="0"/>
    <x v="1"/>
    <x v="13"/>
    <x v="13"/>
    <x v="36"/>
    <x v="229"/>
    <x v="849"/>
    <x v="41"/>
    <x v="9"/>
    <s v="014"/>
    <s v="00"/>
    <s v="571340"/>
    <s v="Western Hemisphere Travel Surcharge, Consular and Border Security Programs"/>
    <s v="DISC "/>
    <s v=""/>
    <s v="200403"/>
    <s v="01"/>
    <s v="PROP"/>
    <s v="R"/>
    <n v="-492"/>
    <n v="-551"/>
    <n v="-538"/>
  </r>
  <r>
    <s v="2026"/>
    <x v="1"/>
    <x v="0"/>
    <x v="1"/>
    <x v="13"/>
    <x v="13"/>
    <x v="36"/>
    <x v="229"/>
    <x v="850"/>
    <x v="41"/>
    <x v="9"/>
    <s v="014"/>
    <s v="00"/>
    <s v="571350"/>
    <s v="Machine-Readable Visa Fee, Consular and Border Security Programs"/>
    <s v="DISC "/>
    <s v=""/>
    <s v="200403"/>
    <s v="02"/>
    <s v="PROP"/>
    <s v="R"/>
    <n v="-2561"/>
    <n v="-2312"/>
    <n v="-2270"/>
  </r>
  <r>
    <s v="2026"/>
    <x v="1"/>
    <x v="0"/>
    <x v="1"/>
    <x v="13"/>
    <x v="13"/>
    <x v="36"/>
    <x v="229"/>
    <x v="851"/>
    <x v="41"/>
    <x v="9"/>
    <s v="014"/>
    <s v="00"/>
    <s v="571360"/>
    <s v="Immigrant Visa Security Surcharge, Consular and Border Security Programs"/>
    <s v="DISC "/>
    <s v=""/>
    <s v="200403"/>
    <s v="01"/>
    <s v="PROP"/>
    <s v="R"/>
    <n v="-54"/>
    <n v="-61"/>
    <n v="-56"/>
  </r>
  <r>
    <s v="2026"/>
    <x v="1"/>
    <x v="0"/>
    <x v="1"/>
    <x v="13"/>
    <x v="13"/>
    <x v="36"/>
    <x v="229"/>
    <x v="852"/>
    <x v="41"/>
    <x v="9"/>
    <s v="014"/>
    <s v="00"/>
    <s v="571370"/>
    <s v="Affidavit of Support Fee, Consular and Border Security Programs"/>
    <s v="DISC "/>
    <s v=""/>
    <s v="200403"/>
    <s v="01"/>
    <s v="PROP"/>
    <s v="R"/>
    <n v="-39"/>
    <n v="-42"/>
    <n v="-42"/>
  </r>
  <r>
    <s v="2026"/>
    <x v="1"/>
    <x v="0"/>
    <x v="1"/>
    <x v="13"/>
    <x v="13"/>
    <x v="36"/>
    <x v="229"/>
    <x v="853"/>
    <x v="41"/>
    <x v="9"/>
    <s v="014"/>
    <s v="00"/>
    <s v="571380"/>
    <s v="Diversity Immigrant Lottery Fee, Consular and Border Security Programs"/>
    <s v="DISC "/>
    <s v=""/>
    <s v="200403"/>
    <s v="01"/>
    <s v="PROP"/>
    <s v="R"/>
    <n v="-21"/>
    <n v="-17"/>
    <n v="-17"/>
  </r>
  <r>
    <s v="2026"/>
    <x v="1"/>
    <x v="0"/>
    <x v="1"/>
    <x v="13"/>
    <x v="13"/>
    <x v="36"/>
    <x v="229"/>
    <x v="854"/>
    <x v="41"/>
    <x v="9"/>
    <s v="014"/>
    <s v="00"/>
    <s v="571390"/>
    <s v="Passport Application and Execution Fee, Consular and Border Security Programs"/>
    <s v="DISC "/>
    <s v=""/>
    <s v="200403"/>
    <s v="01"/>
    <s v="PROP"/>
    <s v="R"/>
    <n v="-470"/>
    <n v="-491"/>
    <n v="-517"/>
  </r>
  <r>
    <s v="2026"/>
    <x v="1"/>
    <x v="0"/>
    <x v="1"/>
    <x v="14"/>
    <x v="14"/>
    <x v="7"/>
    <x v="230"/>
    <x v="855"/>
    <x v="44"/>
    <x v="9"/>
    <s v="021"/>
    <s v="00"/>
    <s v="276010"/>
    <s v="Railroad Rehabilitation and Improvement Financing, Negative Subsidies"/>
    <s v="DISC "/>
    <s v=""/>
    <s v="200403"/>
    <s v="01"/>
    <s v="PROP"/>
    <s v="R"/>
    <n v="-9"/>
    <n v="-16"/>
    <n v="-9"/>
  </r>
  <r>
    <s v="2026"/>
    <x v="1"/>
    <x v="0"/>
    <x v="1"/>
    <x v="14"/>
    <x v="14"/>
    <x v="7"/>
    <x v="230"/>
    <x v="856"/>
    <x v="44"/>
    <x v="9"/>
    <s v="021"/>
    <s v="00"/>
    <s v="276810"/>
    <s v="Transportation Infrastructure Finance and Innovation Program, Negative Subsidies"/>
    <s v="DISC "/>
    <s v=""/>
    <s v="200403"/>
    <s v="01"/>
    <s v="PROP"/>
    <s v="R"/>
    <n v="-21"/>
    <n v="-41"/>
    <n v="-26"/>
  </r>
  <r>
    <s v="2026"/>
    <x v="1"/>
    <x v="0"/>
    <x v="1"/>
    <x v="14"/>
    <x v="14"/>
    <x v="7"/>
    <x v="230"/>
    <x v="857"/>
    <x v="43"/>
    <x v="10"/>
    <s v="021"/>
    <s v="00"/>
    <s v="517200"/>
    <s v="Pipeline Safety Fund"/>
    <s v="DISC "/>
    <s v=""/>
    <s v="200403"/>
    <s v="01"/>
    <s v="OG"/>
    <s v="R"/>
    <n v="-182"/>
    <n v="-181"/>
    <n v="-181"/>
  </r>
  <r>
    <s v="2026"/>
    <x v="1"/>
    <x v="0"/>
    <x v="1"/>
    <x v="14"/>
    <x v="14"/>
    <x v="7"/>
    <x v="230"/>
    <x v="858"/>
    <x v="43"/>
    <x v="10"/>
    <s v="021"/>
    <s v="00"/>
    <s v="517240"/>
    <s v="Underground Natural Gas Storage Facility Safety"/>
    <s v="DISC "/>
    <s v=""/>
    <s v="200403"/>
    <s v="01"/>
    <s v="OG"/>
    <s v="R"/>
    <n v="-7"/>
    <n v="-7"/>
    <n v="-7"/>
  </r>
  <r>
    <s v="2026"/>
    <x v="1"/>
    <x v="0"/>
    <x v="1"/>
    <x v="15"/>
    <x v="15"/>
    <x v="39"/>
    <x v="231"/>
    <x v="859"/>
    <x v="30"/>
    <x v="9"/>
    <s v="015"/>
    <s v="00"/>
    <s v="267710"/>
    <s v="Community Development Financial Institutions Fund, Negative Subsidies"/>
    <s v="DISC "/>
    <s v=""/>
    <s v="200403"/>
    <s v="01"/>
    <s v="PROP"/>
    <s v="R"/>
    <n v="-7"/>
    <n v="0"/>
    <n v="0"/>
  </r>
  <r>
    <s v="2026"/>
    <x v="1"/>
    <x v="0"/>
    <x v="1"/>
    <x v="16"/>
    <x v="16"/>
    <x v="39"/>
    <x v="188"/>
    <x v="860"/>
    <x v="69"/>
    <x v="9"/>
    <s v="029"/>
    <s v="00"/>
    <s v="275110"/>
    <s v="Native American Veteran Housing Loans, Negative Subsidies"/>
    <s v="DISC "/>
    <s v=""/>
    <s v="200403"/>
    <s v="01"/>
    <s v="PROP"/>
    <s v="R"/>
    <n v="-2"/>
    <n v="0"/>
    <n v="0"/>
  </r>
  <r>
    <s v="2026"/>
    <x v="1"/>
    <x v="0"/>
    <x v="1"/>
    <x v="16"/>
    <x v="16"/>
    <x v="39"/>
    <x v="188"/>
    <x v="861"/>
    <x v="47"/>
    <x v="9"/>
    <s v="029"/>
    <s v="00"/>
    <s v="528710"/>
    <s v="Pharmaceutical Co-payments, MCCF"/>
    <s v="DISC "/>
    <s v=""/>
    <s v="200403"/>
    <s v="01"/>
    <s v="PROP"/>
    <s v="R"/>
    <n v="-361"/>
    <n v="-376"/>
    <n v="-413"/>
  </r>
  <r>
    <s v="2026"/>
    <x v="1"/>
    <x v="0"/>
    <x v="1"/>
    <x v="16"/>
    <x v="16"/>
    <x v="39"/>
    <x v="188"/>
    <x v="862"/>
    <x v="47"/>
    <x v="9"/>
    <s v="029"/>
    <s v="00"/>
    <s v="528711"/>
    <s v="Medical Care Collections Fund, Third Party Prescription Claims"/>
    <s v="DISC "/>
    <s v=""/>
    <s v="200403"/>
    <s v="01"/>
    <s v="PROP"/>
    <s v="R"/>
    <n v="-148"/>
    <n v="-184"/>
    <n v="-221"/>
  </r>
  <r>
    <s v="2026"/>
    <x v="1"/>
    <x v="0"/>
    <x v="1"/>
    <x v="16"/>
    <x v="16"/>
    <x v="39"/>
    <x v="188"/>
    <x v="863"/>
    <x v="47"/>
    <x v="9"/>
    <s v="029"/>
    <s v="00"/>
    <s v="528712"/>
    <s v="Enhanced-use Lease Proceeds, MCCF"/>
    <s v="DISC "/>
    <s v=""/>
    <s v="200403"/>
    <s v="01"/>
    <s v="PROP"/>
    <s v="R"/>
    <n v="-1"/>
    <n v="-1"/>
    <n v="-1"/>
  </r>
  <r>
    <s v="2026"/>
    <x v="1"/>
    <x v="0"/>
    <x v="1"/>
    <x v="16"/>
    <x v="16"/>
    <x v="39"/>
    <x v="188"/>
    <x v="864"/>
    <x v="47"/>
    <x v="9"/>
    <s v="029"/>
    <s v="00"/>
    <s v="528713"/>
    <s v="Fee Basis 3rd Party MCCF"/>
    <s v="DISC "/>
    <s v=""/>
    <s v="200403"/>
    <s v="01"/>
    <s v="PROP"/>
    <s v="R"/>
    <n v="-605"/>
    <n v="-868"/>
    <n v="-883"/>
  </r>
  <r>
    <s v="2026"/>
    <x v="1"/>
    <x v="0"/>
    <x v="1"/>
    <x v="16"/>
    <x v="16"/>
    <x v="39"/>
    <x v="188"/>
    <x v="865"/>
    <x v="47"/>
    <x v="9"/>
    <s v="029"/>
    <s v="00"/>
    <s v="528714"/>
    <s v="Fee Basis First Party Collections, Medical Care Collections Fund"/>
    <s v="DISC "/>
    <s v=""/>
    <s v="200403"/>
    <s v="01"/>
    <s v="PROP"/>
    <s v="R"/>
    <n v="-15"/>
    <n v="-34"/>
    <n v="-32"/>
  </r>
  <r>
    <s v="2026"/>
    <x v="1"/>
    <x v="0"/>
    <x v="1"/>
    <x v="16"/>
    <x v="16"/>
    <x v="39"/>
    <x v="188"/>
    <x v="866"/>
    <x v="47"/>
    <x v="9"/>
    <s v="029"/>
    <s v="00"/>
    <s v="528730"/>
    <s v="First Party Collections, MCCF"/>
    <s v="DISC "/>
    <s v=""/>
    <s v="200403"/>
    <s v="01"/>
    <s v="PROP"/>
    <s v="R"/>
    <n v="-135"/>
    <n v="-118"/>
    <n v="-114"/>
  </r>
  <r>
    <s v="2026"/>
    <x v="1"/>
    <x v="0"/>
    <x v="1"/>
    <x v="16"/>
    <x v="16"/>
    <x v="39"/>
    <x v="188"/>
    <x v="867"/>
    <x v="47"/>
    <x v="9"/>
    <s v="029"/>
    <s v="00"/>
    <s v="528740"/>
    <s v="Third Party Collections, MCCF"/>
    <s v="DISC "/>
    <s v=""/>
    <s v="200403"/>
    <s v="01"/>
    <s v="PROP"/>
    <s v="R"/>
    <n v="-2690"/>
    <n v="-2776"/>
    <n v="-2884"/>
  </r>
  <r>
    <s v="2026"/>
    <x v="1"/>
    <x v="0"/>
    <x v="1"/>
    <x v="16"/>
    <x v="16"/>
    <x v="39"/>
    <x v="188"/>
    <x v="868"/>
    <x v="47"/>
    <x v="9"/>
    <s v="029"/>
    <s v="00"/>
    <s v="528760"/>
    <s v="Parking Fees, MCCF"/>
    <s v="DISC "/>
    <s v=""/>
    <s v="200403"/>
    <s v="01"/>
    <s v="PROP"/>
    <s v="R"/>
    <n v="-4"/>
    <n v="-3"/>
    <n v="-3"/>
  </r>
  <r>
    <s v="2026"/>
    <x v="1"/>
    <x v="0"/>
    <x v="1"/>
    <x v="16"/>
    <x v="16"/>
    <x v="39"/>
    <x v="188"/>
    <x v="869"/>
    <x v="47"/>
    <x v="9"/>
    <s v="029"/>
    <s v="00"/>
    <s v="528770"/>
    <s v="Compensated Work Therapy, MCCF"/>
    <s v="DISC "/>
    <s v=""/>
    <s v="200403"/>
    <s v="01"/>
    <s v="PROP"/>
    <s v="R"/>
    <n v="-46"/>
    <n v="-25"/>
    <n v="-25"/>
  </r>
  <r>
    <s v="2026"/>
    <x v="1"/>
    <x v="0"/>
    <x v="1"/>
    <x v="16"/>
    <x v="16"/>
    <x v="39"/>
    <x v="188"/>
    <x v="870"/>
    <x v="47"/>
    <x v="9"/>
    <s v="029"/>
    <s v="00"/>
    <s v="528790"/>
    <s v="MCCF, Long-term Care Copayments"/>
    <s v="DISC "/>
    <s v=""/>
    <s v="200403"/>
    <s v="01"/>
    <s v="PROP"/>
    <s v="R"/>
    <n v="-2"/>
    <n v="-2"/>
    <n v="-2"/>
  </r>
  <r>
    <s v="2026"/>
    <x v="1"/>
    <x v="0"/>
    <x v="1"/>
    <x v="19"/>
    <x v="19"/>
    <x v="38"/>
    <x v="133"/>
    <x v="871"/>
    <x v="50"/>
    <x v="9"/>
    <s v="020"/>
    <s v="00"/>
    <s v="537410"/>
    <s v="Registration Service Fees, Pesticide Registration Fund"/>
    <s v="DISC "/>
    <s v=""/>
    <s v="200403"/>
    <s v="01"/>
    <s v="PROP"/>
    <s v="R"/>
    <n v="-18"/>
    <n v="-20"/>
    <n v="-17"/>
  </r>
  <r>
    <s v="2026"/>
    <x v="1"/>
    <x v="0"/>
    <x v="1"/>
    <x v="19"/>
    <x v="19"/>
    <x v="38"/>
    <x v="133"/>
    <x v="872"/>
    <x v="50"/>
    <x v="9"/>
    <s v="020"/>
    <s v="00"/>
    <s v="566410"/>
    <s v="User Fees, TSCA Service Fee Fund"/>
    <s v="DISC "/>
    <s v=""/>
    <s v="200403"/>
    <s v="01"/>
    <s v="PROP"/>
    <s v="R"/>
    <n v="-4"/>
    <n v="-5"/>
    <n v="-11"/>
  </r>
  <r>
    <s v="2026"/>
    <x v="1"/>
    <x v="0"/>
    <x v="1"/>
    <x v="26"/>
    <x v="26"/>
    <x v="38"/>
    <x v="160"/>
    <x v="873"/>
    <x v="2"/>
    <x v="9"/>
    <s v="028"/>
    <s v="00"/>
    <s v="272210"/>
    <s v="Business Loan Program, Negative Subsidies"/>
    <s v="DISC "/>
    <s v=""/>
    <s v="200403"/>
    <s v="01"/>
    <s v="PROP"/>
    <s v="R"/>
    <n v="0"/>
    <n v="-183"/>
    <n v="0"/>
  </r>
  <r>
    <s v="2026"/>
    <x v="1"/>
    <x v="0"/>
    <x v="1"/>
    <x v="27"/>
    <x v="27"/>
    <x v="38"/>
    <x v="161"/>
    <x v="874"/>
    <x v="59"/>
    <x v="9"/>
    <s v="016"/>
    <s v="00"/>
    <s v="541910"/>
    <s v="State Supplemental Fees, SSI"/>
    <s v="DISC "/>
    <s v=""/>
    <s v="200403"/>
    <s v="01"/>
    <s v="PROP"/>
    <s v="R"/>
    <n v="-144"/>
    <n v="-164"/>
    <n v="-170"/>
  </r>
  <r>
    <s v="2026"/>
    <x v="1"/>
    <x v="0"/>
    <x v="1"/>
    <x v="74"/>
    <x v="74"/>
    <x v="38"/>
    <x v="252"/>
    <x v="875"/>
    <x v="53"/>
    <x v="9"/>
    <s v="351"/>
    <s v="00"/>
    <s v="272710"/>
    <s v="Export-Import Bank Loans, Negative Subsidies"/>
    <s v="DISC "/>
    <s v=""/>
    <s v="200403"/>
    <s v="01"/>
    <s v="PROP"/>
    <s v="R"/>
    <n v="0"/>
    <n v="-75"/>
    <n v="-184"/>
  </r>
  <r>
    <s v="2026"/>
    <x v="1"/>
    <x v="0"/>
    <x v="1"/>
    <x v="46"/>
    <x v="46"/>
    <x v="38"/>
    <x v="180"/>
    <x v="876"/>
    <x v="18"/>
    <x v="10"/>
    <s v="429"/>
    <s v="00"/>
    <s v="528010"/>
    <s v="Nuclear Facility Fees, Nuclear Regulatory Commission"/>
    <s v="DISC "/>
    <s v=""/>
    <s v="200403"/>
    <s v="01"/>
    <s v="OG"/>
    <s v="R"/>
    <n v="-801"/>
    <n v="-794"/>
    <n v="-805"/>
  </r>
  <r>
    <s v="2026"/>
    <x v="1"/>
    <x v="0"/>
    <x v="1"/>
    <x v="46"/>
    <x v="46"/>
    <x v="38"/>
    <x v="180"/>
    <x v="876"/>
    <x v="18"/>
    <x v="10"/>
    <s v="429"/>
    <s v="00"/>
    <s v="528010"/>
    <s v="Nuclear Facility Fees, Nuclear Regulatory Commission"/>
    <s v="DISC "/>
    <s v=""/>
    <s v="200403"/>
    <s v="02"/>
    <s v="OG"/>
    <s v="R"/>
    <n v="0"/>
    <n v="-13"/>
    <n v="-15"/>
  </r>
  <r>
    <s v="2026"/>
    <x v="1"/>
    <x v="0"/>
    <x v="1"/>
    <x v="77"/>
    <x v="77"/>
    <x v="38"/>
    <x v="255"/>
    <x v="877"/>
    <x v="2"/>
    <x v="10"/>
    <s v="526"/>
    <s v="00"/>
    <s v="537660"/>
    <s v="Civil Monetary Penalties, Public Company Accounting Oversight Board"/>
    <s v="DISC "/>
    <s v=""/>
    <s v="200403"/>
    <s v="01"/>
    <s v="OG"/>
    <s v="R"/>
    <n v="-34"/>
    <n v="-12"/>
    <n v="-12"/>
  </r>
  <r>
    <s v="2026"/>
    <x v="1"/>
    <x v="1"/>
    <x v="0"/>
    <x v="0"/>
    <x v="0"/>
    <x v="6"/>
    <x v="192"/>
    <x v="430"/>
    <x v="33"/>
    <x v="13"/>
    <s v="001"/>
    <s v="30"/>
    <s v="4505"/>
    <s v="Government Publishing Office Business Operations Revolving Fund"/>
    <s v="MAND "/>
    <s v=""/>
    <s v="412341"/>
    <s v="01"/>
    <s v="PROP"/>
    <s v="A"/>
    <n v="-1"/>
    <n v="-24"/>
    <n v="-24"/>
  </r>
  <r>
    <s v="2026"/>
    <x v="1"/>
    <x v="1"/>
    <x v="0"/>
    <x v="1"/>
    <x v="1"/>
    <x v="2"/>
    <x v="5"/>
    <x v="878"/>
    <x v="4"/>
    <x v="13"/>
    <s v="002"/>
    <s v="25"/>
    <s v="5100"/>
    <s v="Judiciary Filing Fees"/>
    <s v="MAND "/>
    <s v=""/>
    <s v="412341"/>
    <s v="01"/>
    <s v="PROP"/>
    <s v="A"/>
    <n v="-1"/>
    <n v="0"/>
    <n v="0"/>
  </r>
  <r>
    <s v="2026"/>
    <x v="1"/>
    <x v="1"/>
    <x v="0"/>
    <x v="1"/>
    <x v="1"/>
    <x v="2"/>
    <x v="5"/>
    <x v="879"/>
    <x v="4"/>
    <x v="13"/>
    <s v="002"/>
    <s v="25"/>
    <s v="5114"/>
    <s v="Judiciary Information Technology Fund"/>
    <s v="MAND "/>
    <s v=""/>
    <s v="412341"/>
    <s v="01"/>
    <s v="PROP"/>
    <s v="A"/>
    <n v="-24"/>
    <n v="0"/>
    <n v="0"/>
  </r>
  <r>
    <s v="2026"/>
    <x v="1"/>
    <x v="1"/>
    <x v="0"/>
    <x v="2"/>
    <x v="2"/>
    <x v="7"/>
    <x v="8"/>
    <x v="17"/>
    <x v="5"/>
    <x v="13"/>
    <s v="005"/>
    <s v="03"/>
    <s v="9913"/>
    <s v="Office of the Secretary"/>
    <s v="MAND "/>
    <s v=""/>
    <s v="412341"/>
    <s v="01"/>
    <s v="PROP"/>
    <s v="A"/>
    <n v="-12"/>
    <n v="0"/>
    <n v="0"/>
  </r>
  <r>
    <s v="2026"/>
    <x v="1"/>
    <x v="1"/>
    <x v="0"/>
    <x v="2"/>
    <x v="2"/>
    <x v="14"/>
    <x v="15"/>
    <x v="27"/>
    <x v="5"/>
    <x v="13"/>
    <s v="005"/>
    <s v="20"/>
    <s v="1500"/>
    <s v="Research and Education Activities"/>
    <s v="MAND "/>
    <s v=""/>
    <s v="412341"/>
    <s v="01"/>
    <s v="PROP"/>
    <s v="A"/>
    <n v="-2"/>
    <n v="0"/>
    <n v="0"/>
  </r>
  <r>
    <s v="2026"/>
    <x v="1"/>
    <x v="1"/>
    <x v="0"/>
    <x v="2"/>
    <x v="2"/>
    <x v="17"/>
    <x v="18"/>
    <x v="880"/>
    <x v="5"/>
    <x v="13"/>
    <s v="005"/>
    <s v="45"/>
    <s v="4050"/>
    <s v="Fee Funded Inspection, Weighing, and Examination Services"/>
    <s v="MAND "/>
    <s v=""/>
    <s v="412341"/>
    <s v="01"/>
    <s v="PROP"/>
    <s v="A"/>
    <n v="-38"/>
    <n v="-55"/>
    <n v="-55"/>
  </r>
  <r>
    <s v="2026"/>
    <x v="1"/>
    <x v="1"/>
    <x v="0"/>
    <x v="2"/>
    <x v="2"/>
    <x v="17"/>
    <x v="18"/>
    <x v="881"/>
    <x v="7"/>
    <x v="13"/>
    <s v="005"/>
    <s v="45"/>
    <s v="8412"/>
    <s v="Milk Market Orders Assessment Fund"/>
    <s v="MAND "/>
    <s v=""/>
    <s v="412341"/>
    <s v="01"/>
    <s v="PROP"/>
    <s v="A"/>
    <n v="-68"/>
    <n v="-78"/>
    <n v="-84"/>
  </r>
  <r>
    <s v="2026"/>
    <x v="1"/>
    <x v="1"/>
    <x v="0"/>
    <x v="2"/>
    <x v="2"/>
    <x v="2"/>
    <x v="193"/>
    <x v="432"/>
    <x v="7"/>
    <x v="13"/>
    <s v="005"/>
    <s v="47"/>
    <s v="4085"/>
    <s v="Federal Crop Insurance Corporation Fund"/>
    <s v="MAND "/>
    <s v=""/>
    <s v="412341"/>
    <s v="01"/>
    <s v="PROP"/>
    <s v="A"/>
    <n v="-11722"/>
    <n v="-6800"/>
    <n v="-6635"/>
  </r>
  <r>
    <s v="2026"/>
    <x v="1"/>
    <x v="1"/>
    <x v="0"/>
    <x v="2"/>
    <x v="2"/>
    <x v="19"/>
    <x v="20"/>
    <x v="882"/>
    <x v="7"/>
    <x v="13"/>
    <s v="005"/>
    <s v="49"/>
    <s v="1140"/>
    <s v="Agricultural Credit Insurance Fund Program Account"/>
    <s v="MAND "/>
    <s v=""/>
    <s v="412341"/>
    <s v="01"/>
    <s v="PROP"/>
    <s v="A"/>
    <n v="-14"/>
    <n v="0"/>
    <n v="0"/>
  </r>
  <r>
    <s v="2026"/>
    <x v="1"/>
    <x v="1"/>
    <x v="0"/>
    <x v="2"/>
    <x v="2"/>
    <x v="19"/>
    <x v="20"/>
    <x v="883"/>
    <x v="7"/>
    <x v="13"/>
    <s v="005"/>
    <s v="49"/>
    <s v="4140"/>
    <s v="Agricultural Credit Insurance Fund Liquidating Account"/>
    <s v="MAND "/>
    <s v=""/>
    <s v="412341"/>
    <s v="01"/>
    <s v="PROP"/>
    <s v="A"/>
    <n v="-18"/>
    <n v="-13"/>
    <n v="-10"/>
  </r>
  <r>
    <s v="2026"/>
    <x v="1"/>
    <x v="1"/>
    <x v="0"/>
    <x v="2"/>
    <x v="2"/>
    <x v="19"/>
    <x v="20"/>
    <x v="433"/>
    <x v="7"/>
    <x v="13"/>
    <s v="005"/>
    <s v="49"/>
    <s v="4336"/>
    <s v="Commodity Credit Corporation Fund"/>
    <s v="MAND "/>
    <s v=""/>
    <s v="412341"/>
    <s v="01"/>
    <s v="PROP"/>
    <s v="A"/>
    <n v="-5572"/>
    <n v="-7000"/>
    <n v="-7136"/>
  </r>
  <r>
    <s v="2026"/>
    <x v="1"/>
    <x v="1"/>
    <x v="0"/>
    <x v="2"/>
    <x v="2"/>
    <x v="19"/>
    <x v="20"/>
    <x v="884"/>
    <x v="7"/>
    <x v="13"/>
    <s v="005"/>
    <s v="49"/>
    <s v="8161"/>
    <s v="Tobacco Trust Fund"/>
    <s v="MAND "/>
    <s v=""/>
    <s v="412341"/>
    <s v="01"/>
    <s v="PROP"/>
    <s v="A"/>
    <n v="0"/>
    <n v="-1"/>
    <n v="-1"/>
  </r>
  <r>
    <s v="2026"/>
    <x v="1"/>
    <x v="1"/>
    <x v="0"/>
    <x v="2"/>
    <x v="2"/>
    <x v="20"/>
    <x v="21"/>
    <x v="434"/>
    <x v="8"/>
    <x v="13"/>
    <s v="005"/>
    <s v="53"/>
    <s v="1004"/>
    <s v="Farm Security and Rural Investment Programs"/>
    <s v="MAND "/>
    <s v=""/>
    <s v="412341"/>
    <s v="01"/>
    <s v="PROP"/>
    <s v="A"/>
    <n v="-1"/>
    <n v="0"/>
    <n v="0"/>
  </r>
  <r>
    <s v="2026"/>
    <x v="1"/>
    <x v="1"/>
    <x v="0"/>
    <x v="2"/>
    <x v="2"/>
    <x v="22"/>
    <x v="23"/>
    <x v="435"/>
    <x v="29"/>
    <x v="13"/>
    <s v="005"/>
    <s v="63"/>
    <s v="4141"/>
    <s v="Rural Housing Insurance Fund Liquidating Account"/>
    <s v="MAND "/>
    <s v=""/>
    <s v="412341"/>
    <s v="02"/>
    <s v="PROP"/>
    <s v="A"/>
    <n v="-236"/>
    <n v="-266"/>
    <n v="-250"/>
  </r>
  <r>
    <s v="2026"/>
    <x v="1"/>
    <x v="1"/>
    <x v="0"/>
    <x v="2"/>
    <x v="2"/>
    <x v="22"/>
    <x v="23"/>
    <x v="435"/>
    <x v="29"/>
    <x v="13"/>
    <s v="005"/>
    <s v="63"/>
    <s v="4141"/>
    <s v="Rural Housing Insurance Fund Liquidating Account"/>
    <s v="MAND "/>
    <s v=""/>
    <s v="412341"/>
    <s v="03"/>
    <s v="PROP"/>
    <s v="A"/>
    <n v="-102"/>
    <n v="-134"/>
    <n v="-141"/>
  </r>
  <r>
    <s v="2026"/>
    <x v="1"/>
    <x v="1"/>
    <x v="0"/>
    <x v="2"/>
    <x v="2"/>
    <x v="22"/>
    <x v="23"/>
    <x v="435"/>
    <x v="29"/>
    <x v="13"/>
    <s v="005"/>
    <s v="63"/>
    <s v="4141"/>
    <s v="Rural Housing Insurance Fund Liquidating Account"/>
    <s v="MAND "/>
    <s v=""/>
    <s v="412341"/>
    <s v="04"/>
    <s v="PROP"/>
    <s v="A"/>
    <n v="-4"/>
    <n v="0"/>
    <n v="0"/>
  </r>
  <r>
    <s v="2026"/>
    <x v="1"/>
    <x v="1"/>
    <x v="0"/>
    <x v="2"/>
    <x v="2"/>
    <x v="40"/>
    <x v="194"/>
    <x v="885"/>
    <x v="10"/>
    <x v="13"/>
    <s v="005"/>
    <s v="65"/>
    <s v="3105"/>
    <s v="Rural Economic Development Grants"/>
    <s v="MAND "/>
    <s v=""/>
    <s v="412341"/>
    <s v="01"/>
    <s v="PROP"/>
    <s v="A"/>
    <n v="-23"/>
    <n v="-24"/>
    <n v="-24"/>
  </r>
  <r>
    <s v="2026"/>
    <x v="1"/>
    <x v="1"/>
    <x v="0"/>
    <x v="2"/>
    <x v="2"/>
    <x v="45"/>
    <x v="256"/>
    <x v="886"/>
    <x v="10"/>
    <x v="13"/>
    <s v="005"/>
    <s v="60"/>
    <s v="4155"/>
    <s v="Rural Development Insurance Fund Liquidating Account"/>
    <s v="MAND "/>
    <s v=""/>
    <s v="412341"/>
    <s v="01"/>
    <s v="PROP"/>
    <s v="A"/>
    <n v="-23"/>
    <n v="-20"/>
    <n v="-18"/>
  </r>
  <r>
    <s v="2026"/>
    <x v="1"/>
    <x v="1"/>
    <x v="0"/>
    <x v="2"/>
    <x v="2"/>
    <x v="45"/>
    <x v="256"/>
    <x v="887"/>
    <x v="19"/>
    <x v="13"/>
    <s v="005"/>
    <s v="60"/>
    <s v="4230"/>
    <s v="Rural Electrification and Telecommunications Liquidating Account"/>
    <s v="MAND "/>
    <s v=""/>
    <s v="412341"/>
    <s v="01"/>
    <s v="PROP"/>
    <s v="A"/>
    <n v="-146"/>
    <n v="-8"/>
    <n v="-7"/>
  </r>
  <r>
    <s v="2026"/>
    <x v="1"/>
    <x v="1"/>
    <x v="0"/>
    <x v="2"/>
    <x v="2"/>
    <x v="45"/>
    <x v="256"/>
    <x v="887"/>
    <x v="19"/>
    <x v="13"/>
    <s v="005"/>
    <s v="60"/>
    <s v="4230"/>
    <s v="Rural Electrification and Telecommunications Liquidating Account"/>
    <s v="MAND "/>
    <s v=""/>
    <s v="412341"/>
    <s v="02"/>
    <s v="PROP"/>
    <s v="A"/>
    <n v="-4"/>
    <n v="-1"/>
    <n v="-1"/>
  </r>
  <r>
    <s v="2026"/>
    <x v="1"/>
    <x v="1"/>
    <x v="0"/>
    <x v="2"/>
    <x v="2"/>
    <x v="23"/>
    <x v="24"/>
    <x v="888"/>
    <x v="11"/>
    <x v="13"/>
    <s v="005"/>
    <s v="68"/>
    <s v="2274"/>
    <s v="Expenses, Public Law 480, Foreign Assistance Programs, Agriculture Liquidating Account"/>
    <s v="MAND "/>
    <s v=""/>
    <s v="412341"/>
    <s v="01"/>
    <s v="PROP"/>
    <s v="A"/>
    <n v="-25"/>
    <n v="-29"/>
    <n v="-24"/>
  </r>
  <r>
    <s v="2026"/>
    <x v="1"/>
    <x v="1"/>
    <x v="0"/>
    <x v="2"/>
    <x v="2"/>
    <x v="24"/>
    <x v="25"/>
    <x v="437"/>
    <x v="12"/>
    <x v="13"/>
    <s v="005"/>
    <s v="84"/>
    <s v="3505"/>
    <s v="Supplemental Nutrition Assistance Program"/>
    <s v="MAND "/>
    <s v=""/>
    <s v="412341"/>
    <s v="01"/>
    <s v="PROP"/>
    <s v="A"/>
    <n v="-156"/>
    <n v="-130"/>
    <n v="-130"/>
  </r>
  <r>
    <s v="2026"/>
    <x v="1"/>
    <x v="1"/>
    <x v="0"/>
    <x v="2"/>
    <x v="2"/>
    <x v="24"/>
    <x v="25"/>
    <x v="889"/>
    <x v="12"/>
    <x v="13"/>
    <s v="005"/>
    <s v="84"/>
    <s v="3539"/>
    <s v="Child Nutrition Programs"/>
    <s v="MAND "/>
    <s v=""/>
    <s v="412341"/>
    <s v="01"/>
    <s v="PROP"/>
    <s v="A"/>
    <n v="-7"/>
    <n v="0"/>
    <n v="0"/>
  </r>
  <r>
    <s v="2026"/>
    <x v="1"/>
    <x v="1"/>
    <x v="0"/>
    <x v="2"/>
    <x v="2"/>
    <x v="25"/>
    <x v="26"/>
    <x v="890"/>
    <x v="8"/>
    <x v="13"/>
    <s v="005"/>
    <s v="96"/>
    <s v="9921"/>
    <s v="Forest Service Permanent Appropriations"/>
    <s v="MAND "/>
    <s v=""/>
    <s v="412341"/>
    <s v="01"/>
    <s v="PROP"/>
    <s v="A"/>
    <n v="-3"/>
    <n v="0"/>
    <n v="0"/>
  </r>
  <r>
    <s v="2026"/>
    <x v="1"/>
    <x v="1"/>
    <x v="0"/>
    <x v="2"/>
    <x v="2"/>
    <x v="25"/>
    <x v="26"/>
    <x v="891"/>
    <x v="8"/>
    <x v="13"/>
    <s v="005"/>
    <s v="96"/>
    <s v="9974"/>
    <s v="Forest Service Trust Funds"/>
    <s v="MAND "/>
    <s v=""/>
    <s v="412341"/>
    <s v="01"/>
    <s v="PROP"/>
    <s v="A"/>
    <n v="-24"/>
    <n v="-36"/>
    <n v="-25"/>
  </r>
  <r>
    <s v="2026"/>
    <x v="1"/>
    <x v="1"/>
    <x v="0"/>
    <x v="3"/>
    <x v="3"/>
    <x v="31"/>
    <x v="34"/>
    <x v="439"/>
    <x v="13"/>
    <x v="13"/>
    <s v="006"/>
    <s v="48"/>
    <s v="4316"/>
    <s v="Damage Assessment and Restoration Revolving Fund"/>
    <s v="MAND "/>
    <s v=""/>
    <s v="412341"/>
    <s v="01"/>
    <s v="PROP"/>
    <s v="A"/>
    <n v="-2"/>
    <n v="0"/>
    <n v="0"/>
  </r>
  <r>
    <s v="2026"/>
    <x v="1"/>
    <x v="1"/>
    <x v="0"/>
    <x v="3"/>
    <x v="3"/>
    <x v="31"/>
    <x v="34"/>
    <x v="892"/>
    <x v="2"/>
    <x v="14"/>
    <s v="006"/>
    <s v="48"/>
    <s v="8470"/>
    <s v="Seafood Inspection Program"/>
    <s v="MAND "/>
    <s v=""/>
    <s v="412441"/>
    <s v="01"/>
    <s v="OG"/>
    <s v="A"/>
    <n v="-19"/>
    <n v="-18"/>
    <n v="-24"/>
  </r>
  <r>
    <s v="2026"/>
    <x v="1"/>
    <x v="1"/>
    <x v="0"/>
    <x v="3"/>
    <x v="3"/>
    <x v="22"/>
    <x v="38"/>
    <x v="893"/>
    <x v="2"/>
    <x v="13"/>
    <s v="006"/>
    <s v="60"/>
    <s v="4421"/>
    <s v="First Responder Network Authority"/>
    <s v="MAND "/>
    <s v=""/>
    <s v="412341"/>
    <s v="01"/>
    <s v="PROP"/>
    <s v="A"/>
    <n v="-561"/>
    <n v="-420"/>
    <n v="-896"/>
  </r>
  <r>
    <s v="2026"/>
    <x v="1"/>
    <x v="1"/>
    <x v="0"/>
    <x v="4"/>
    <x v="4"/>
    <x v="27"/>
    <x v="39"/>
    <x v="67"/>
    <x v="14"/>
    <x v="14"/>
    <s v="007"/>
    <s v="05"/>
    <s v="1453"/>
    <s v="Military Personnel, Navy"/>
    <s v="MAND "/>
    <s v=""/>
    <s v="412441"/>
    <s v="01"/>
    <s v="OG"/>
    <s v="A"/>
    <n v="-35"/>
    <n v="0"/>
    <n v="0"/>
  </r>
  <r>
    <s v="2026"/>
    <x v="1"/>
    <x v="1"/>
    <x v="0"/>
    <x v="4"/>
    <x v="4"/>
    <x v="31"/>
    <x v="40"/>
    <x v="77"/>
    <x v="14"/>
    <x v="13"/>
    <s v="007"/>
    <s v="10"/>
    <s v="0130"/>
    <s v="Defense Health Program"/>
    <s v="MAND "/>
    <s v=""/>
    <s v="412341"/>
    <s v="01"/>
    <s v="PROP"/>
    <s v="A"/>
    <n v="-4"/>
    <n v="0"/>
    <n v="0"/>
  </r>
  <r>
    <s v="2026"/>
    <x v="1"/>
    <x v="1"/>
    <x v="0"/>
    <x v="4"/>
    <x v="4"/>
    <x v="31"/>
    <x v="40"/>
    <x v="80"/>
    <x v="14"/>
    <x v="13"/>
    <s v="007"/>
    <s v="10"/>
    <s v="1106"/>
    <s v="Operation and Maintenance, Marine Corps"/>
    <s v="MAND "/>
    <s v=""/>
    <s v="412341"/>
    <s v="01"/>
    <s v="PROP"/>
    <s v="A"/>
    <n v="-9"/>
    <n v="0"/>
    <n v="0"/>
  </r>
  <r>
    <s v="2026"/>
    <x v="1"/>
    <x v="1"/>
    <x v="0"/>
    <x v="4"/>
    <x v="4"/>
    <x v="31"/>
    <x v="40"/>
    <x v="82"/>
    <x v="14"/>
    <x v="13"/>
    <s v="007"/>
    <s v="10"/>
    <s v="1804"/>
    <s v="Operation and Maintenance, Navy"/>
    <s v="MAND "/>
    <s v=""/>
    <s v="412341"/>
    <s v="01"/>
    <s v="PROP"/>
    <s v="A"/>
    <n v="-9"/>
    <n v="0"/>
    <n v="0"/>
  </r>
  <r>
    <s v="2026"/>
    <x v="1"/>
    <x v="1"/>
    <x v="0"/>
    <x v="4"/>
    <x v="4"/>
    <x v="31"/>
    <x v="40"/>
    <x v="84"/>
    <x v="14"/>
    <x v="13"/>
    <s v="007"/>
    <s v="10"/>
    <s v="2020"/>
    <s v="Operation and Maintenance, Army"/>
    <s v="MAND "/>
    <s v=""/>
    <s v="412341"/>
    <s v="01"/>
    <s v="PROP"/>
    <s v="A"/>
    <n v="-20"/>
    <n v="0"/>
    <n v="0"/>
  </r>
  <r>
    <s v="2026"/>
    <x v="1"/>
    <x v="1"/>
    <x v="0"/>
    <x v="4"/>
    <x v="4"/>
    <x v="31"/>
    <x v="40"/>
    <x v="87"/>
    <x v="14"/>
    <x v="13"/>
    <s v="007"/>
    <s v="10"/>
    <s v="3400"/>
    <s v="Operation and Maintenance, Air Force"/>
    <s v="MAND "/>
    <s v=""/>
    <s v="412341"/>
    <s v="01"/>
    <s v="PROP"/>
    <s v="A"/>
    <n v="-11"/>
    <n v="0"/>
    <n v="0"/>
  </r>
  <r>
    <s v="2026"/>
    <x v="1"/>
    <x v="1"/>
    <x v="0"/>
    <x v="4"/>
    <x v="4"/>
    <x v="31"/>
    <x v="40"/>
    <x v="90"/>
    <x v="14"/>
    <x v="13"/>
    <s v="007"/>
    <s v="10"/>
    <s v="3840"/>
    <s v="Operation and Maintenance, Air National Guard"/>
    <s v="MAND "/>
    <s v=""/>
    <s v="412341"/>
    <s v="01"/>
    <s v="PROP"/>
    <s v="A"/>
    <n v="-2"/>
    <n v="0"/>
    <n v="0"/>
  </r>
  <r>
    <s v="2026"/>
    <x v="1"/>
    <x v="1"/>
    <x v="0"/>
    <x v="4"/>
    <x v="4"/>
    <x v="15"/>
    <x v="42"/>
    <x v="108"/>
    <x v="14"/>
    <x v="13"/>
    <s v="007"/>
    <s v="20"/>
    <s v="0400"/>
    <s v="Research, Development, Test and Evaluation, Defense-wide"/>
    <s v="MAND "/>
    <s v=""/>
    <s v="412341"/>
    <s v="01"/>
    <s v="PROP"/>
    <s v="A"/>
    <n v="-1"/>
    <n v="0"/>
    <n v="0"/>
  </r>
  <r>
    <s v="2026"/>
    <x v="1"/>
    <x v="1"/>
    <x v="0"/>
    <x v="4"/>
    <x v="4"/>
    <x v="15"/>
    <x v="42"/>
    <x v="110"/>
    <x v="14"/>
    <x v="13"/>
    <s v="007"/>
    <s v="20"/>
    <s v="1319"/>
    <s v="Research, Development, Test and Evaluation, Navy"/>
    <s v="MAND "/>
    <s v=""/>
    <s v="412341"/>
    <s v="01"/>
    <s v="PROP"/>
    <s v="A"/>
    <n v="-7"/>
    <n v="0"/>
    <n v="0"/>
  </r>
  <r>
    <s v="2026"/>
    <x v="1"/>
    <x v="1"/>
    <x v="0"/>
    <x v="4"/>
    <x v="4"/>
    <x v="15"/>
    <x v="42"/>
    <x v="111"/>
    <x v="14"/>
    <x v="13"/>
    <s v="007"/>
    <s v="20"/>
    <s v="2040"/>
    <s v="Research, Development, Test and Evaluation, Army"/>
    <s v="MAND "/>
    <s v=""/>
    <s v="412341"/>
    <s v="01"/>
    <s v="PROP"/>
    <s v="A"/>
    <n v="-11"/>
    <n v="0"/>
    <n v="0"/>
  </r>
  <r>
    <s v="2026"/>
    <x v="1"/>
    <x v="1"/>
    <x v="0"/>
    <x v="4"/>
    <x v="4"/>
    <x v="15"/>
    <x v="42"/>
    <x v="112"/>
    <x v="14"/>
    <x v="13"/>
    <s v="007"/>
    <s v="20"/>
    <s v="3600"/>
    <s v="Research, Development, Test and Evaluation, Air Force"/>
    <s v="MAND "/>
    <s v=""/>
    <s v="412341"/>
    <s v="01"/>
    <s v="PROP"/>
    <s v="A"/>
    <n v="-2"/>
    <n v="0"/>
    <n v="0"/>
  </r>
  <r>
    <s v="2026"/>
    <x v="1"/>
    <x v="1"/>
    <x v="0"/>
    <x v="4"/>
    <x v="4"/>
    <x v="34"/>
    <x v="45"/>
    <x v="894"/>
    <x v="14"/>
    <x v="13"/>
    <s v="007"/>
    <s v="40"/>
    <s v="4555"/>
    <s v="National Defense Stockpile Transaction Fund"/>
    <s v="MAND "/>
    <s v=""/>
    <s v="412341"/>
    <s v="01"/>
    <s v="PROP"/>
    <s v="A"/>
    <n v="-38"/>
    <n v="-42"/>
    <n v="-32"/>
  </r>
  <r>
    <s v="2026"/>
    <x v="1"/>
    <x v="1"/>
    <x v="0"/>
    <x v="4"/>
    <x v="4"/>
    <x v="34"/>
    <x v="45"/>
    <x v="119"/>
    <x v="14"/>
    <x v="13"/>
    <s v="007"/>
    <s v="40"/>
    <s v="493001"/>
    <s v="Working Capital Fund, Army"/>
    <s v="MAND "/>
    <s v=""/>
    <s v="412341"/>
    <s v="01"/>
    <s v="PROP"/>
    <s v="A"/>
    <n v="-4"/>
    <n v="0"/>
    <n v="0"/>
  </r>
  <r>
    <s v="2026"/>
    <x v="1"/>
    <x v="1"/>
    <x v="0"/>
    <x v="4"/>
    <x v="4"/>
    <x v="34"/>
    <x v="45"/>
    <x v="441"/>
    <x v="14"/>
    <x v="13"/>
    <s v="007"/>
    <s v="40"/>
    <s v="4950"/>
    <s v="Pentagon Reservation Maintenance Revolving Fund"/>
    <s v="MAND "/>
    <s v=""/>
    <s v="412341"/>
    <s v="01"/>
    <s v="PROP"/>
    <s v="A"/>
    <n v="-2"/>
    <n v="0"/>
    <n v="0"/>
  </r>
  <r>
    <s v="2026"/>
    <x v="1"/>
    <x v="1"/>
    <x v="0"/>
    <x v="4"/>
    <x v="4"/>
    <x v="21"/>
    <x v="257"/>
    <x v="895"/>
    <x v="14"/>
    <x v="13"/>
    <s v="007"/>
    <s v="55"/>
    <s v="8164"/>
    <s v="Commissary Stores Surcharge Program"/>
    <s v="MAND "/>
    <s v=""/>
    <s v="412341"/>
    <s v="01"/>
    <s v="PROP"/>
    <s v="A"/>
    <n v="-235"/>
    <n v="-245"/>
    <n v="-245"/>
  </r>
  <r>
    <s v="2026"/>
    <x v="1"/>
    <x v="1"/>
    <x v="0"/>
    <x v="5"/>
    <x v="5"/>
    <x v="34"/>
    <x v="258"/>
    <x v="896"/>
    <x v="16"/>
    <x v="13"/>
    <s v="018"/>
    <s v="40"/>
    <s v="0242"/>
    <s v="College Housing and Academic Facilities Loans Liquidating Account"/>
    <s v="MAND "/>
    <s v=""/>
    <s v="412341"/>
    <s v="01"/>
    <s v="PROP"/>
    <s v="A"/>
    <n v="-2"/>
    <n v="-7"/>
    <n v="-7"/>
  </r>
  <r>
    <s v="2026"/>
    <x v="1"/>
    <x v="1"/>
    <x v="0"/>
    <x v="5"/>
    <x v="5"/>
    <x v="4"/>
    <x v="48"/>
    <x v="758"/>
    <x v="16"/>
    <x v="13"/>
    <s v="018"/>
    <s v="45"/>
    <s v="0200"/>
    <s v="Student Financial Assistance"/>
    <s v="MAND "/>
    <s v=""/>
    <s v="412341"/>
    <s v="01"/>
    <s v="PROP"/>
    <s v="A"/>
    <n v="-103"/>
    <n v="0"/>
    <n v="0"/>
  </r>
  <r>
    <s v="2026"/>
    <x v="1"/>
    <x v="1"/>
    <x v="0"/>
    <x v="5"/>
    <x v="5"/>
    <x v="4"/>
    <x v="48"/>
    <x v="897"/>
    <x v="16"/>
    <x v="13"/>
    <s v="018"/>
    <s v="45"/>
    <s v="0230"/>
    <s v="Federal Family Education Loan Liquidating Account"/>
    <s v="MAND "/>
    <s v=""/>
    <s v="412341"/>
    <s v="01"/>
    <s v="PROP"/>
    <s v="A"/>
    <n v="-37"/>
    <n v="-209"/>
    <n v="-209"/>
  </r>
  <r>
    <s v="2026"/>
    <x v="1"/>
    <x v="1"/>
    <x v="0"/>
    <x v="5"/>
    <x v="5"/>
    <x v="4"/>
    <x v="48"/>
    <x v="442"/>
    <x v="16"/>
    <x v="13"/>
    <s v="018"/>
    <s v="45"/>
    <s v="4257"/>
    <s v="Federal Student Loan Reserve Fund"/>
    <s v="MAND "/>
    <s v=""/>
    <s v="412341"/>
    <s v="01"/>
    <s v="PROP"/>
    <s v="A"/>
    <n v="-373"/>
    <n v="0"/>
    <n v="0"/>
  </r>
  <r>
    <s v="2026"/>
    <x v="1"/>
    <x v="1"/>
    <x v="0"/>
    <x v="5"/>
    <x v="5"/>
    <x v="4"/>
    <x v="48"/>
    <x v="898"/>
    <x v="16"/>
    <x v="13"/>
    <s v="018"/>
    <s v="45"/>
    <s v="4299"/>
    <s v="Health Education Assistance Loans Liquidating Account"/>
    <s v="MAND "/>
    <s v=""/>
    <s v="412341"/>
    <s v="01"/>
    <s v="PROP"/>
    <s v="A"/>
    <n v="-3"/>
    <n v="-3"/>
    <n v="-3"/>
  </r>
  <r>
    <s v="2026"/>
    <x v="1"/>
    <x v="1"/>
    <x v="0"/>
    <x v="6"/>
    <x v="6"/>
    <x v="36"/>
    <x v="52"/>
    <x v="444"/>
    <x v="19"/>
    <x v="13"/>
    <s v="019"/>
    <s v="50"/>
    <s v="4045"/>
    <s v="Bonneville Power Administration Fund"/>
    <s v="MAND "/>
    <s v=""/>
    <s v="412341"/>
    <s v="01"/>
    <s v="PROP"/>
    <s v="A"/>
    <n v="-4362"/>
    <n v="-4341"/>
    <n v="-4399"/>
  </r>
  <r>
    <s v="2026"/>
    <x v="1"/>
    <x v="1"/>
    <x v="0"/>
    <x v="6"/>
    <x v="6"/>
    <x v="36"/>
    <x v="52"/>
    <x v="444"/>
    <x v="19"/>
    <x v="13"/>
    <s v="019"/>
    <s v="50"/>
    <s v="4045"/>
    <s v="Bonneville Power Administration Fund"/>
    <s v="MAND "/>
    <s v=""/>
    <s v="412341"/>
    <s v="02"/>
    <s v="PROP"/>
    <s v="A"/>
    <n v="-15"/>
    <n v="-15"/>
    <n v="-15"/>
  </r>
  <r>
    <s v="2026"/>
    <x v="1"/>
    <x v="1"/>
    <x v="0"/>
    <x v="6"/>
    <x v="6"/>
    <x v="36"/>
    <x v="52"/>
    <x v="141"/>
    <x v="19"/>
    <x v="13"/>
    <s v="019"/>
    <s v="50"/>
    <s v="4404"/>
    <s v="Western Area Power Administration, Borrowing Authority, Recovery Act"/>
    <s v="MAND "/>
    <s v=""/>
    <s v="412341"/>
    <s v="01"/>
    <s v="PROP"/>
    <s v="A"/>
    <n v="-5"/>
    <n v="-8"/>
    <n v="-8"/>
  </r>
  <r>
    <s v="2026"/>
    <x v="1"/>
    <x v="1"/>
    <x v="0"/>
    <x v="7"/>
    <x v="7"/>
    <x v="7"/>
    <x v="54"/>
    <x v="899"/>
    <x v="21"/>
    <x v="13"/>
    <s v="009"/>
    <s v="40"/>
    <s v="0320"/>
    <s v="Vaccine Injury Compensation"/>
    <s v="MAND "/>
    <s v=""/>
    <s v="412341"/>
    <s v="01"/>
    <s v="PROP"/>
    <s v="A"/>
    <n v="-2"/>
    <n v="0"/>
    <n v="0"/>
  </r>
  <r>
    <s v="2026"/>
    <x v="1"/>
    <x v="1"/>
    <x v="0"/>
    <x v="7"/>
    <x v="7"/>
    <x v="7"/>
    <x v="54"/>
    <x v="148"/>
    <x v="22"/>
    <x v="13"/>
    <s v="009"/>
    <s v="40"/>
    <s v="0382"/>
    <s v="Health Workforce"/>
    <s v="MAND "/>
    <s v=""/>
    <s v="412341"/>
    <s v="01"/>
    <s v="PROP"/>
    <s v="A"/>
    <n v="0"/>
    <n v="0"/>
    <n v="-46"/>
  </r>
  <r>
    <s v="2026"/>
    <x v="1"/>
    <x v="1"/>
    <x v="0"/>
    <x v="7"/>
    <x v="7"/>
    <x v="7"/>
    <x v="54"/>
    <x v="900"/>
    <x v="21"/>
    <x v="13"/>
    <s v="009"/>
    <s v="40"/>
    <s v="0946"/>
    <s v="World Trade Center Health Program Fund"/>
    <s v="MAND "/>
    <s v=""/>
    <s v="412341"/>
    <s v="01"/>
    <s v="PROP"/>
    <s v="A"/>
    <n v="-110"/>
    <n v="0"/>
    <n v="0"/>
  </r>
  <r>
    <s v="2026"/>
    <x v="1"/>
    <x v="1"/>
    <x v="0"/>
    <x v="7"/>
    <x v="7"/>
    <x v="7"/>
    <x v="54"/>
    <x v="901"/>
    <x v="21"/>
    <x v="13"/>
    <s v="009"/>
    <s v="40"/>
    <s v="8175"/>
    <s v="Vaccine Injury Compensation Program Trust Fund"/>
    <s v="MAND "/>
    <s v=""/>
    <s v="412341"/>
    <s v="01"/>
    <s v="PROP"/>
    <s v="A"/>
    <n v="-8"/>
    <n v="0"/>
    <n v="0"/>
  </r>
  <r>
    <s v="2026"/>
    <x v="1"/>
    <x v="1"/>
    <x v="0"/>
    <x v="7"/>
    <x v="7"/>
    <x v="8"/>
    <x v="55"/>
    <x v="902"/>
    <x v="6"/>
    <x v="13"/>
    <s v="009"/>
    <s v="10"/>
    <s v="4309"/>
    <s v="Revolving Fund for Certification and Other Services"/>
    <s v="MAND "/>
    <s v=""/>
    <s v="412341"/>
    <s v="01"/>
    <s v="PROP"/>
    <s v="A"/>
    <n v="-7"/>
    <n v="-11"/>
    <n v="-11"/>
  </r>
  <r>
    <s v="2026"/>
    <x v="1"/>
    <x v="1"/>
    <x v="0"/>
    <x v="7"/>
    <x v="7"/>
    <x v="8"/>
    <x v="55"/>
    <x v="151"/>
    <x v="6"/>
    <x v="13"/>
    <s v="009"/>
    <s v="10"/>
    <s v="9911"/>
    <s v="Salaries and Expenses"/>
    <s v="MAND "/>
    <s v=""/>
    <s v="412341"/>
    <s v="01"/>
    <s v="PROP"/>
    <s v="A"/>
    <n v="-1"/>
    <n v="-5"/>
    <n v="0"/>
  </r>
  <r>
    <s v="2026"/>
    <x v="1"/>
    <x v="1"/>
    <x v="0"/>
    <x v="7"/>
    <x v="7"/>
    <x v="27"/>
    <x v="56"/>
    <x v="152"/>
    <x v="22"/>
    <x v="13"/>
    <s v="009"/>
    <s v="15"/>
    <s v="0350"/>
    <s v="Health Resources and Services"/>
    <s v="MAND "/>
    <s v=""/>
    <s v="412341"/>
    <s v="01"/>
    <s v="PROP"/>
    <s v="A"/>
    <n v="-39"/>
    <n v="-46"/>
    <n v="0"/>
  </r>
  <r>
    <s v="2026"/>
    <x v="1"/>
    <x v="1"/>
    <x v="0"/>
    <x v="7"/>
    <x v="7"/>
    <x v="29"/>
    <x v="58"/>
    <x v="155"/>
    <x v="21"/>
    <x v="13"/>
    <s v="009"/>
    <s v="20"/>
    <s v="0943"/>
    <s v="CDC-wide Activities and Program Support"/>
    <s v="MAND "/>
    <s v=""/>
    <s v="412341"/>
    <s v="01"/>
    <s v="PROP"/>
    <s v="A"/>
    <n v="-13"/>
    <n v="-3"/>
    <n v="-3"/>
  </r>
  <r>
    <s v="2026"/>
    <x v="1"/>
    <x v="1"/>
    <x v="0"/>
    <x v="7"/>
    <x v="7"/>
    <x v="30"/>
    <x v="59"/>
    <x v="159"/>
    <x v="22"/>
    <x v="13"/>
    <s v="009"/>
    <s v="25"/>
    <s v="9915"/>
    <s v="National Institutes of Health"/>
    <s v="MAND "/>
    <s v=""/>
    <s v="412341"/>
    <s v="01"/>
    <s v="PROP"/>
    <s v="A"/>
    <n v="-216"/>
    <n v="-1252"/>
    <n v="-1053"/>
  </r>
  <r>
    <s v="2026"/>
    <x v="1"/>
    <x v="1"/>
    <x v="0"/>
    <x v="7"/>
    <x v="7"/>
    <x v="9"/>
    <x v="60"/>
    <x v="160"/>
    <x v="21"/>
    <x v="13"/>
    <s v="009"/>
    <s v="30"/>
    <s v="1362"/>
    <s v="Substance Abuse and Mental Health Services Administration"/>
    <s v="MAND "/>
    <s v=""/>
    <s v="412341"/>
    <s v="01"/>
    <s v="PROP"/>
    <s v="A"/>
    <n v="-5"/>
    <n v="0"/>
    <n v="0"/>
  </r>
  <r>
    <s v="2026"/>
    <x v="1"/>
    <x v="1"/>
    <x v="0"/>
    <x v="7"/>
    <x v="7"/>
    <x v="31"/>
    <x v="61"/>
    <x v="161"/>
    <x v="22"/>
    <x v="13"/>
    <s v="009"/>
    <s v="33"/>
    <s v="1700"/>
    <s v="Healthcare Research and Quality"/>
    <s v="MAND "/>
    <s v=""/>
    <s v="412341"/>
    <s v="01"/>
    <s v="PROP"/>
    <s v="A"/>
    <n v="-3"/>
    <n v="0"/>
    <n v="0"/>
  </r>
  <r>
    <s v="2026"/>
    <x v="1"/>
    <x v="1"/>
    <x v="0"/>
    <x v="7"/>
    <x v="7"/>
    <x v="32"/>
    <x v="62"/>
    <x v="162"/>
    <x v="21"/>
    <x v="13"/>
    <s v="009"/>
    <s v="38"/>
    <s v="0511"/>
    <s v="Program Management"/>
    <s v="MAND "/>
    <s v=""/>
    <s v="412341"/>
    <s v="01"/>
    <s v="PROP"/>
    <s v="A"/>
    <n v="-2793"/>
    <n v="-2850"/>
    <n v="-2336"/>
  </r>
  <r>
    <s v="2026"/>
    <x v="1"/>
    <x v="1"/>
    <x v="0"/>
    <x v="7"/>
    <x v="7"/>
    <x v="32"/>
    <x v="62"/>
    <x v="446"/>
    <x v="21"/>
    <x v="13"/>
    <s v="009"/>
    <s v="38"/>
    <s v="0512"/>
    <s v="Grants to States for Medicaid"/>
    <s v="MAND "/>
    <s v=""/>
    <s v="412341"/>
    <s v="01"/>
    <s v="PROP"/>
    <s v="A"/>
    <n v="-19011"/>
    <n v="0"/>
    <n v="0"/>
  </r>
  <r>
    <s v="2026"/>
    <x v="1"/>
    <x v="1"/>
    <x v="0"/>
    <x v="7"/>
    <x v="7"/>
    <x v="32"/>
    <x v="62"/>
    <x v="903"/>
    <x v="21"/>
    <x v="13"/>
    <s v="009"/>
    <s v="38"/>
    <s v="0515"/>
    <s v="Children's Health Insurance Fund"/>
    <s v="MAND "/>
    <s v=""/>
    <s v="412341"/>
    <s v="01"/>
    <s v="PROP"/>
    <s v="A"/>
    <n v="-8"/>
    <n v="-12"/>
    <n v="0"/>
  </r>
  <r>
    <s v="2026"/>
    <x v="1"/>
    <x v="1"/>
    <x v="0"/>
    <x v="7"/>
    <x v="7"/>
    <x v="32"/>
    <x v="62"/>
    <x v="904"/>
    <x v="21"/>
    <x v="13"/>
    <s v="009"/>
    <s v="38"/>
    <s v="5735"/>
    <s v="Transitional Reinsurance Program"/>
    <s v="MAND "/>
    <s v=""/>
    <s v="412341"/>
    <s v="01"/>
    <s v="PROP"/>
    <s v="A"/>
    <n v="-4"/>
    <n v="0"/>
    <n v="0"/>
  </r>
  <r>
    <s v="2026"/>
    <x v="1"/>
    <x v="1"/>
    <x v="0"/>
    <x v="7"/>
    <x v="7"/>
    <x v="32"/>
    <x v="62"/>
    <x v="905"/>
    <x v="3"/>
    <x v="13"/>
    <s v="009"/>
    <s v="38"/>
    <s v="8004"/>
    <s v="Federal Supplementary Medical Insurance Trust Fund"/>
    <s v="MAND "/>
    <s v=""/>
    <s v="412341"/>
    <s v="01"/>
    <s v="PROP"/>
    <s v="A"/>
    <n v="-13"/>
    <n v="0"/>
    <n v="0"/>
  </r>
  <r>
    <s v="2026"/>
    <x v="1"/>
    <x v="1"/>
    <x v="0"/>
    <x v="7"/>
    <x v="7"/>
    <x v="32"/>
    <x v="62"/>
    <x v="906"/>
    <x v="3"/>
    <x v="13"/>
    <s v="009"/>
    <s v="38"/>
    <s v="8005"/>
    <s v="Federal Hospital Insurance Trust Fund"/>
    <s v="MAND "/>
    <s v=""/>
    <s v="412341"/>
    <s v="01"/>
    <s v="PROP"/>
    <s v="A"/>
    <n v="-7"/>
    <n v="0"/>
    <n v="0"/>
  </r>
  <r>
    <s v="2026"/>
    <x v="1"/>
    <x v="1"/>
    <x v="0"/>
    <x v="7"/>
    <x v="7"/>
    <x v="0"/>
    <x v="63"/>
    <x v="907"/>
    <x v="59"/>
    <x v="13"/>
    <s v="009"/>
    <s v="70"/>
    <s v="1545"/>
    <s v="Payments for Foster Care and Permanency"/>
    <s v="MAND "/>
    <s v=""/>
    <s v="412341"/>
    <s v="01"/>
    <s v="PROP"/>
    <s v="A"/>
    <n v="-27"/>
    <n v="0"/>
    <n v="0"/>
  </r>
  <r>
    <s v="2026"/>
    <x v="1"/>
    <x v="1"/>
    <x v="0"/>
    <x v="7"/>
    <x v="7"/>
    <x v="0"/>
    <x v="63"/>
    <x v="908"/>
    <x v="59"/>
    <x v="13"/>
    <s v="009"/>
    <s v="70"/>
    <s v="1552"/>
    <s v="Temporary Assistance for Needy Families"/>
    <s v="MAND "/>
    <s v=""/>
    <s v="412341"/>
    <s v="01"/>
    <s v="PROP"/>
    <s v="A"/>
    <n v="-1"/>
    <n v="0"/>
    <n v="0"/>
  </r>
  <r>
    <s v="2026"/>
    <x v="1"/>
    <x v="1"/>
    <x v="0"/>
    <x v="7"/>
    <x v="7"/>
    <x v="0"/>
    <x v="63"/>
    <x v="450"/>
    <x v="59"/>
    <x v="13"/>
    <s v="009"/>
    <s v="70"/>
    <s v="1553"/>
    <s v="Children's Research and Technical Assistance"/>
    <s v="MAND "/>
    <s v=""/>
    <s v="412341"/>
    <s v="01"/>
    <s v="PROP"/>
    <s v="A"/>
    <n v="-19"/>
    <n v="-28"/>
    <n v="-28"/>
  </r>
  <r>
    <s v="2026"/>
    <x v="1"/>
    <x v="1"/>
    <x v="0"/>
    <x v="7"/>
    <x v="7"/>
    <x v="1"/>
    <x v="27"/>
    <x v="452"/>
    <x v="24"/>
    <x v="13"/>
    <s v="009"/>
    <s v="90"/>
    <s v="0135"/>
    <s v="Office for Civil Rights"/>
    <s v="MAND "/>
    <s v=""/>
    <s v="412341"/>
    <s v="01"/>
    <s v="PROP"/>
    <s v="A"/>
    <n v="-8"/>
    <n v="-3"/>
    <n v="0"/>
  </r>
  <r>
    <s v="2026"/>
    <x v="1"/>
    <x v="1"/>
    <x v="0"/>
    <x v="7"/>
    <x v="7"/>
    <x v="1"/>
    <x v="27"/>
    <x v="168"/>
    <x v="21"/>
    <x v="13"/>
    <s v="009"/>
    <s v="90"/>
    <s v="0140"/>
    <s v="Public Health and Social Services Emergency Fund"/>
    <s v="MAND "/>
    <s v=""/>
    <s v="412341"/>
    <s v="01"/>
    <s v="PROP"/>
    <s v="A"/>
    <n v="-1"/>
    <n v="0"/>
    <n v="0"/>
  </r>
  <r>
    <s v="2026"/>
    <x v="1"/>
    <x v="1"/>
    <x v="0"/>
    <x v="7"/>
    <x v="7"/>
    <x v="1"/>
    <x v="27"/>
    <x v="170"/>
    <x v="21"/>
    <x v="13"/>
    <s v="009"/>
    <s v="90"/>
    <s v="0160"/>
    <s v="Assistant Secretary for Enforcement"/>
    <s v="MAND "/>
    <s v=""/>
    <s v="412341"/>
    <s v="01"/>
    <s v="PROP"/>
    <s v="A"/>
    <n v="0"/>
    <n v="0"/>
    <n v="-10"/>
  </r>
  <r>
    <s v="2026"/>
    <x v="1"/>
    <x v="1"/>
    <x v="0"/>
    <x v="7"/>
    <x v="7"/>
    <x v="11"/>
    <x v="66"/>
    <x v="909"/>
    <x v="21"/>
    <x v="13"/>
    <s v="009"/>
    <s v="91"/>
    <s v="0379"/>
    <s v="Retirement Pay and Medical Benefits for Commissioned Officers"/>
    <s v="MAND "/>
    <s v=""/>
    <s v="412341"/>
    <s v="01"/>
    <s v="PROP"/>
    <s v="A"/>
    <n v="-1"/>
    <n v="0"/>
    <n v="0"/>
  </r>
  <r>
    <s v="2026"/>
    <x v="1"/>
    <x v="1"/>
    <x v="0"/>
    <x v="7"/>
    <x v="7"/>
    <x v="11"/>
    <x v="66"/>
    <x v="910"/>
    <x v="21"/>
    <x v="13"/>
    <s v="009"/>
    <s v="91"/>
    <s v="9971"/>
    <s v="Miscellaneous Trust Funds"/>
    <s v="MAND "/>
    <s v=""/>
    <s v="412341"/>
    <s v="01"/>
    <s v="PROP"/>
    <s v="A"/>
    <n v="-1"/>
    <n v="0"/>
    <n v="0"/>
  </r>
  <r>
    <s v="2026"/>
    <x v="1"/>
    <x v="1"/>
    <x v="0"/>
    <x v="8"/>
    <x v="8"/>
    <x v="32"/>
    <x v="73"/>
    <x v="187"/>
    <x v="26"/>
    <x v="14"/>
    <s v="024"/>
    <s v="45"/>
    <s v="0550"/>
    <s v="Operations and Support"/>
    <s v="MAND "/>
    <s v=""/>
    <s v="412441"/>
    <s v="01"/>
    <s v="OG"/>
    <s v="A"/>
    <n v="-6"/>
    <n v="-6"/>
    <n v="-5"/>
  </r>
  <r>
    <s v="2026"/>
    <x v="1"/>
    <x v="1"/>
    <x v="0"/>
    <x v="8"/>
    <x v="8"/>
    <x v="11"/>
    <x v="77"/>
    <x v="454"/>
    <x v="28"/>
    <x v="13"/>
    <s v="024"/>
    <s v="70"/>
    <s v="4236"/>
    <s v="National Flood Insurance Fund"/>
    <s v="MAND "/>
    <s v=""/>
    <s v="412341"/>
    <s v="01"/>
    <s v="PROP"/>
    <s v="A"/>
    <n v="-3852"/>
    <n v="-4071"/>
    <n v="-4285"/>
  </r>
  <r>
    <s v="2026"/>
    <x v="1"/>
    <x v="1"/>
    <x v="0"/>
    <x v="8"/>
    <x v="8"/>
    <x v="11"/>
    <x v="77"/>
    <x v="911"/>
    <x v="28"/>
    <x v="13"/>
    <s v="024"/>
    <s v="70"/>
    <s v="5701"/>
    <s v="National Flood Insurance Reserve Fund"/>
    <s v="MAND "/>
    <s v=""/>
    <s v="412341"/>
    <s v="01"/>
    <s v="PROP"/>
    <s v="A"/>
    <n v="-7"/>
    <n v="0"/>
    <n v="0"/>
  </r>
  <r>
    <s v="2026"/>
    <x v="1"/>
    <x v="1"/>
    <x v="0"/>
    <x v="8"/>
    <x v="8"/>
    <x v="12"/>
    <x v="195"/>
    <x v="455"/>
    <x v="24"/>
    <x v="13"/>
    <s v="024"/>
    <s v="30"/>
    <s v="5088"/>
    <s v="Immigration Examinations Fee"/>
    <s v="MAND "/>
    <s v=""/>
    <s v="412341"/>
    <s v="01"/>
    <s v="PROP"/>
    <s v="A"/>
    <n v="-28"/>
    <n v="-5"/>
    <n v="-5"/>
  </r>
  <r>
    <s v="2026"/>
    <x v="1"/>
    <x v="1"/>
    <x v="0"/>
    <x v="9"/>
    <x v="9"/>
    <x v="7"/>
    <x v="245"/>
    <x v="771"/>
    <x v="31"/>
    <x v="13"/>
    <s v="025"/>
    <s v="03"/>
    <s v="0313"/>
    <s v="Native American Programs"/>
    <s v="MAND "/>
    <s v=""/>
    <s v="412341"/>
    <s v="01"/>
    <s v="PROP"/>
    <s v="A"/>
    <n v="-2"/>
    <n v="0"/>
    <n v="0"/>
  </r>
  <r>
    <s v="2026"/>
    <x v="1"/>
    <x v="1"/>
    <x v="0"/>
    <x v="9"/>
    <x v="9"/>
    <x v="27"/>
    <x v="80"/>
    <x v="912"/>
    <x v="31"/>
    <x v="13"/>
    <s v="025"/>
    <s v="09"/>
    <s v="4041"/>
    <s v="Rental Housing Assistance Fund"/>
    <s v="MAND "/>
    <s v=""/>
    <s v="412341"/>
    <s v="01"/>
    <s v="PROP"/>
    <s v="A"/>
    <n v="0"/>
    <n v="0"/>
    <n v="-1"/>
  </r>
  <r>
    <s v="2026"/>
    <x v="1"/>
    <x v="1"/>
    <x v="0"/>
    <x v="9"/>
    <x v="9"/>
    <x v="27"/>
    <x v="80"/>
    <x v="913"/>
    <x v="29"/>
    <x v="13"/>
    <s v="025"/>
    <s v="09"/>
    <s v="4070"/>
    <s v="FHA-Mutual Mortgage and Cooperative Housing Insurance Funds Liquidating Account"/>
    <s v="MAND "/>
    <s v=""/>
    <s v="412341"/>
    <s v="01"/>
    <s v="PROP"/>
    <s v="A"/>
    <n v="-2"/>
    <n v="-5"/>
    <n v="-5"/>
  </r>
  <r>
    <s v="2026"/>
    <x v="1"/>
    <x v="1"/>
    <x v="0"/>
    <x v="9"/>
    <x v="9"/>
    <x v="27"/>
    <x v="80"/>
    <x v="914"/>
    <x v="29"/>
    <x v="13"/>
    <s v="025"/>
    <s v="09"/>
    <s v="4072"/>
    <s v="FHA-General and Special Risk Insurance Funds Liquidating Account"/>
    <s v="MAND "/>
    <s v=""/>
    <s v="412341"/>
    <s v="01"/>
    <s v="PROP"/>
    <s v="A"/>
    <n v="-66"/>
    <n v="-67"/>
    <n v="-70"/>
  </r>
  <r>
    <s v="2026"/>
    <x v="1"/>
    <x v="1"/>
    <x v="0"/>
    <x v="9"/>
    <x v="9"/>
    <x v="27"/>
    <x v="80"/>
    <x v="915"/>
    <x v="29"/>
    <x v="13"/>
    <s v="025"/>
    <s v="09"/>
    <s v="4115"/>
    <s v="Housing for the Elderly or Handicapped Fund Liquidating Account"/>
    <s v="MAND "/>
    <s v=""/>
    <s v="412341"/>
    <s v="01"/>
    <s v="PROP"/>
    <s v="A"/>
    <n v="-71"/>
    <n v="-90"/>
    <n v="-69"/>
  </r>
  <r>
    <s v="2026"/>
    <x v="1"/>
    <x v="1"/>
    <x v="0"/>
    <x v="10"/>
    <x v="10"/>
    <x v="7"/>
    <x v="83"/>
    <x v="457"/>
    <x v="13"/>
    <x v="13"/>
    <s v="010"/>
    <s v="04"/>
    <s v="4053"/>
    <s v="Helium Fund"/>
    <s v="MAND "/>
    <s v=""/>
    <s v="412341"/>
    <s v="01"/>
    <s v="PROP"/>
    <s v="A"/>
    <n v="-57"/>
    <n v="-85"/>
    <n v="-47"/>
  </r>
  <r>
    <s v="2026"/>
    <x v="1"/>
    <x v="1"/>
    <x v="0"/>
    <x v="10"/>
    <x v="10"/>
    <x v="29"/>
    <x v="86"/>
    <x v="916"/>
    <x v="9"/>
    <x v="13"/>
    <s v="010"/>
    <s v="10"/>
    <s v="0667"/>
    <s v="Bureau of Reclamation Loan Liquidating Account"/>
    <s v="MAND "/>
    <s v=""/>
    <s v="412341"/>
    <s v="01"/>
    <s v="PROP"/>
    <s v="A"/>
    <n v="-1"/>
    <n v="-1"/>
    <n v="-1"/>
  </r>
  <r>
    <s v="2026"/>
    <x v="1"/>
    <x v="1"/>
    <x v="0"/>
    <x v="10"/>
    <x v="10"/>
    <x v="29"/>
    <x v="86"/>
    <x v="458"/>
    <x v="9"/>
    <x v="13"/>
    <s v="010"/>
    <s v="10"/>
    <s v="4079"/>
    <s v="Lower Colorado River Basin Development Fund"/>
    <s v="MAND "/>
    <s v=""/>
    <s v="412341"/>
    <s v="01"/>
    <s v="PROP"/>
    <s v="A"/>
    <n v="-67"/>
    <n v="-51"/>
    <n v="-84"/>
  </r>
  <r>
    <s v="2026"/>
    <x v="1"/>
    <x v="1"/>
    <x v="0"/>
    <x v="10"/>
    <x v="10"/>
    <x v="29"/>
    <x v="86"/>
    <x v="459"/>
    <x v="9"/>
    <x v="13"/>
    <s v="010"/>
    <s v="10"/>
    <s v="4081"/>
    <s v="Upper Colorado River Basin Fund"/>
    <s v="MAND "/>
    <s v=""/>
    <s v="412341"/>
    <s v="01"/>
    <s v="PROP"/>
    <s v="A"/>
    <n v="-16"/>
    <n v="-22"/>
    <n v="-21"/>
  </r>
  <r>
    <s v="2026"/>
    <x v="1"/>
    <x v="1"/>
    <x v="0"/>
    <x v="10"/>
    <x v="10"/>
    <x v="32"/>
    <x v="88"/>
    <x v="460"/>
    <x v="8"/>
    <x v="13"/>
    <s v="010"/>
    <s v="18"/>
    <s v="1652"/>
    <s v="Multinational Species Conservation Fund"/>
    <s v="MAND "/>
    <s v=""/>
    <s v="412341"/>
    <s v="01"/>
    <s v="PROP"/>
    <s v="A"/>
    <n v="-1"/>
    <n v="0"/>
    <n v="0"/>
  </r>
  <r>
    <s v="2026"/>
    <x v="1"/>
    <x v="1"/>
    <x v="0"/>
    <x v="10"/>
    <x v="10"/>
    <x v="0"/>
    <x v="89"/>
    <x v="917"/>
    <x v="32"/>
    <x v="13"/>
    <s v="010"/>
    <s v="24"/>
    <s v="2645"/>
    <s v="Centennial Challenge"/>
    <s v="MAND "/>
    <s v=""/>
    <s v="412341"/>
    <s v="01"/>
    <s v="PROP"/>
    <s v="A"/>
    <n v="-9"/>
    <n v="-9"/>
    <n v="-9"/>
  </r>
  <r>
    <s v="2026"/>
    <x v="1"/>
    <x v="1"/>
    <x v="0"/>
    <x v="10"/>
    <x v="10"/>
    <x v="0"/>
    <x v="89"/>
    <x v="918"/>
    <x v="32"/>
    <x v="13"/>
    <s v="010"/>
    <s v="24"/>
    <s v="4488"/>
    <s v="Visitor Experience Improvements Fund"/>
    <s v="MAND "/>
    <s v=""/>
    <s v="412341"/>
    <s v="01"/>
    <s v="PROP"/>
    <s v="A"/>
    <n v="0"/>
    <n v="-2"/>
    <n v="-2"/>
  </r>
  <r>
    <s v="2026"/>
    <x v="1"/>
    <x v="1"/>
    <x v="0"/>
    <x v="10"/>
    <x v="10"/>
    <x v="0"/>
    <x v="89"/>
    <x v="919"/>
    <x v="32"/>
    <x v="13"/>
    <s v="010"/>
    <s v="24"/>
    <s v="9928"/>
    <s v="Recreation Fee Permanent Appropriations"/>
    <s v="MAND "/>
    <s v=""/>
    <s v="412341"/>
    <s v="01"/>
    <s v="PROP"/>
    <s v="A"/>
    <n v="-10"/>
    <n v="-10"/>
    <n v="-10"/>
  </r>
  <r>
    <s v="2026"/>
    <x v="1"/>
    <x v="1"/>
    <x v="0"/>
    <x v="11"/>
    <x v="11"/>
    <x v="27"/>
    <x v="99"/>
    <x v="920"/>
    <x v="35"/>
    <x v="13"/>
    <s v="011"/>
    <s v="05"/>
    <s v="0139"/>
    <s v="Victims Compensation Fund"/>
    <s v="MAND "/>
    <s v=""/>
    <s v="412341"/>
    <s v="01"/>
    <s v="PROP"/>
    <s v="A"/>
    <n v="-1"/>
    <n v="-1"/>
    <n v="0"/>
  </r>
  <r>
    <s v="2026"/>
    <x v="1"/>
    <x v="1"/>
    <x v="0"/>
    <x v="11"/>
    <x v="11"/>
    <x v="27"/>
    <x v="99"/>
    <x v="921"/>
    <x v="4"/>
    <x v="13"/>
    <s v="011"/>
    <s v="05"/>
    <s v="0311"/>
    <s v="Fees and Expenses of Witnesses"/>
    <s v="MAND "/>
    <s v=""/>
    <s v="412341"/>
    <s v="01"/>
    <s v="PROP"/>
    <s v="A"/>
    <n v="-1"/>
    <n v="0"/>
    <n v="0"/>
  </r>
  <r>
    <s v="2026"/>
    <x v="1"/>
    <x v="1"/>
    <x v="0"/>
    <x v="11"/>
    <x v="11"/>
    <x v="27"/>
    <x v="99"/>
    <x v="461"/>
    <x v="4"/>
    <x v="13"/>
    <s v="011"/>
    <s v="05"/>
    <s v="5042"/>
    <s v="Assets Forfeiture Fund"/>
    <s v="MAND "/>
    <s v=""/>
    <s v="412341"/>
    <s v="01"/>
    <s v="PROP"/>
    <s v="A"/>
    <n v="-9"/>
    <n v="0"/>
    <n v="0"/>
  </r>
  <r>
    <s v="2026"/>
    <x v="1"/>
    <x v="1"/>
    <x v="0"/>
    <x v="11"/>
    <x v="11"/>
    <x v="15"/>
    <x v="105"/>
    <x v="464"/>
    <x v="34"/>
    <x v="13"/>
    <s v="011"/>
    <s v="20"/>
    <s v="8408"/>
    <s v="Commissary Funds, Federal Prisons (Trust Revolving Fund)"/>
    <s v="MAND "/>
    <s v=""/>
    <s v="412341"/>
    <s v="01"/>
    <s v="PROP"/>
    <s v="A"/>
    <n v="-353"/>
    <n v="-435"/>
    <n v="-435"/>
  </r>
  <r>
    <s v="2026"/>
    <x v="1"/>
    <x v="1"/>
    <x v="0"/>
    <x v="11"/>
    <x v="11"/>
    <x v="16"/>
    <x v="106"/>
    <x v="257"/>
    <x v="35"/>
    <x v="13"/>
    <s v="011"/>
    <s v="21"/>
    <s v="5041"/>
    <s v="Crime Victims Fund"/>
    <s v="MAND "/>
    <s v=""/>
    <s v="412341"/>
    <s v="01"/>
    <s v="PROP"/>
    <s v="A"/>
    <n v="-2"/>
    <n v="0"/>
    <n v="0"/>
  </r>
  <r>
    <s v="2026"/>
    <x v="1"/>
    <x v="1"/>
    <x v="0"/>
    <x v="12"/>
    <x v="12"/>
    <x v="7"/>
    <x v="107"/>
    <x v="922"/>
    <x v="37"/>
    <x v="13"/>
    <s v="012"/>
    <s v="05"/>
    <s v="1800"/>
    <s v="Federal Additional Unemployment Compensation Program, Recovery"/>
    <s v="MAND "/>
    <s v=""/>
    <s v="412341"/>
    <s v="01"/>
    <s v="PROP"/>
    <s v="A"/>
    <n v="-2164"/>
    <n v="0"/>
    <n v="0"/>
  </r>
  <r>
    <s v="2026"/>
    <x v="1"/>
    <x v="1"/>
    <x v="0"/>
    <x v="12"/>
    <x v="12"/>
    <x v="28"/>
    <x v="196"/>
    <x v="466"/>
    <x v="39"/>
    <x v="13"/>
    <s v="012"/>
    <s v="12"/>
    <s v="4204"/>
    <s v="Pension Benefit Guaranty Corporation Fund"/>
    <s v="MAND "/>
    <s v=""/>
    <s v="412341"/>
    <s v="02"/>
    <s v="PROP"/>
    <s v="A"/>
    <n v="-522"/>
    <n v="-649"/>
    <n v="-678"/>
  </r>
  <r>
    <s v="2026"/>
    <x v="1"/>
    <x v="1"/>
    <x v="0"/>
    <x v="12"/>
    <x v="12"/>
    <x v="28"/>
    <x v="196"/>
    <x v="466"/>
    <x v="39"/>
    <x v="13"/>
    <s v="012"/>
    <s v="12"/>
    <s v="4204"/>
    <s v="Pension Benefit Guaranty Corporation Fund"/>
    <s v="MAND "/>
    <s v=""/>
    <s v="412341"/>
    <s v="03"/>
    <s v="PROP"/>
    <s v="A"/>
    <n v="-2352"/>
    <n v="-4229"/>
    <n v="-580"/>
  </r>
  <r>
    <s v="2026"/>
    <x v="1"/>
    <x v="1"/>
    <x v="0"/>
    <x v="12"/>
    <x v="12"/>
    <x v="28"/>
    <x v="196"/>
    <x v="466"/>
    <x v="39"/>
    <x v="13"/>
    <s v="012"/>
    <s v="12"/>
    <s v="4204"/>
    <s v="Pension Benefit Guaranty Corporation Fund"/>
    <s v="MAND "/>
    <s v=""/>
    <s v="412341"/>
    <s v="04"/>
    <s v="PROP"/>
    <s v="A"/>
    <n v="-3910"/>
    <n v="-3455"/>
    <n v="-250"/>
  </r>
  <r>
    <s v="2026"/>
    <x v="1"/>
    <x v="1"/>
    <x v="0"/>
    <x v="12"/>
    <x v="12"/>
    <x v="28"/>
    <x v="196"/>
    <x v="466"/>
    <x v="39"/>
    <x v="13"/>
    <s v="012"/>
    <s v="12"/>
    <s v="4204"/>
    <s v="Pension Benefit Guaranty Corporation Fund"/>
    <s v="MAND "/>
    <s v=""/>
    <s v="412341"/>
    <s v="05"/>
    <s v="PROP"/>
    <s v="A"/>
    <n v="-1"/>
    <n v="-5"/>
    <n v="-5"/>
  </r>
  <r>
    <s v="2026"/>
    <x v="1"/>
    <x v="1"/>
    <x v="0"/>
    <x v="12"/>
    <x v="12"/>
    <x v="28"/>
    <x v="196"/>
    <x v="466"/>
    <x v="39"/>
    <x v="13"/>
    <s v="012"/>
    <s v="12"/>
    <s v="4204"/>
    <s v="Pension Benefit Guaranty Corporation Fund"/>
    <s v="MAND "/>
    <s v=""/>
    <s v="412341"/>
    <s v="06"/>
    <s v="PROP"/>
    <s v="A"/>
    <n v="-5550"/>
    <n v="-6443"/>
    <n v="-6684"/>
  </r>
  <r>
    <s v="2026"/>
    <x v="1"/>
    <x v="1"/>
    <x v="0"/>
    <x v="12"/>
    <x v="12"/>
    <x v="28"/>
    <x v="196"/>
    <x v="466"/>
    <x v="39"/>
    <x v="13"/>
    <s v="012"/>
    <s v="12"/>
    <s v="4204"/>
    <s v="Pension Benefit Guaranty Corporation Fund"/>
    <s v="MAND "/>
    <s v=""/>
    <s v="412341"/>
    <s v="07"/>
    <s v="PROP"/>
    <s v="A"/>
    <n v="0"/>
    <n v="-76"/>
    <n v="0"/>
  </r>
  <r>
    <s v="2026"/>
    <x v="1"/>
    <x v="1"/>
    <x v="0"/>
    <x v="12"/>
    <x v="12"/>
    <x v="30"/>
    <x v="110"/>
    <x v="923"/>
    <x v="17"/>
    <x v="13"/>
    <s v="012"/>
    <s v="15"/>
    <s v="1524"/>
    <s v="Administrative Expenses, Energy Employees Occupational Illness Compensation Fund"/>
    <s v="MAND "/>
    <s v=""/>
    <s v="412341"/>
    <s v="01"/>
    <s v="PROP"/>
    <s v="A"/>
    <n v="-8"/>
    <n v="0"/>
    <n v="0"/>
  </r>
  <r>
    <s v="2026"/>
    <x v="1"/>
    <x v="1"/>
    <x v="0"/>
    <x v="13"/>
    <x v="13"/>
    <x v="27"/>
    <x v="111"/>
    <x v="924"/>
    <x v="60"/>
    <x v="13"/>
    <s v="014"/>
    <s v="05"/>
    <s v="8186"/>
    <s v="Foreign Service Retirement and Disability Fund"/>
    <s v="MAND "/>
    <s v=""/>
    <s v="412341"/>
    <s v="01"/>
    <s v="PROP"/>
    <s v="A"/>
    <n v="-9"/>
    <n v="0"/>
    <n v="0"/>
  </r>
  <r>
    <s v="2026"/>
    <x v="1"/>
    <x v="1"/>
    <x v="0"/>
    <x v="14"/>
    <x v="14"/>
    <x v="8"/>
    <x v="8"/>
    <x v="795"/>
    <x v="44"/>
    <x v="13"/>
    <s v="021"/>
    <s v="04"/>
    <s v="0170"/>
    <s v="National Surface Transportation and Innovative Finance Bureau"/>
    <s v="MAND "/>
    <s v=""/>
    <s v="412341"/>
    <s v="01"/>
    <s v="PROP"/>
    <s v="A"/>
    <n v="-1"/>
    <n v="-1"/>
    <n v="-1"/>
  </r>
  <r>
    <s v="2026"/>
    <x v="1"/>
    <x v="1"/>
    <x v="0"/>
    <x v="14"/>
    <x v="14"/>
    <x v="27"/>
    <x v="114"/>
    <x v="469"/>
    <x v="26"/>
    <x v="13"/>
    <s v="021"/>
    <s v="12"/>
    <s v="4120"/>
    <s v="Aviation Insurance Revolving Fund"/>
    <s v="MAND "/>
    <s v=""/>
    <s v="412341"/>
    <s v="01"/>
    <s v="PROP"/>
    <s v="A"/>
    <n v="0"/>
    <n v="-1"/>
    <n v="-1"/>
  </r>
  <r>
    <s v="2026"/>
    <x v="1"/>
    <x v="1"/>
    <x v="0"/>
    <x v="14"/>
    <x v="14"/>
    <x v="32"/>
    <x v="197"/>
    <x v="470"/>
    <x v="27"/>
    <x v="13"/>
    <s v="021"/>
    <s v="40"/>
    <s v="4089"/>
    <s v="Great Lakes St. Lawrence Seaway Development Corporation"/>
    <s v="MAND "/>
    <s v=""/>
    <s v="412341"/>
    <s v="01"/>
    <s v="PROP"/>
    <s v="A"/>
    <n v="-2"/>
    <n v="-1"/>
    <n v="-1"/>
  </r>
  <r>
    <s v="2026"/>
    <x v="1"/>
    <x v="1"/>
    <x v="0"/>
    <x v="15"/>
    <x v="15"/>
    <x v="7"/>
    <x v="92"/>
    <x v="925"/>
    <x v="31"/>
    <x v="13"/>
    <s v="015"/>
    <s v="05"/>
    <s v="0124"/>
    <s v="Homeowner Assistance Fund"/>
    <s v="MAND "/>
    <s v=""/>
    <s v="412341"/>
    <s v="01"/>
    <s v="PROP"/>
    <s v="A"/>
    <n v="0"/>
    <n v="-92"/>
    <n v="0"/>
  </r>
  <r>
    <s v="2026"/>
    <x v="1"/>
    <x v="1"/>
    <x v="0"/>
    <x v="15"/>
    <x v="15"/>
    <x v="7"/>
    <x v="92"/>
    <x v="926"/>
    <x v="31"/>
    <x v="13"/>
    <s v="015"/>
    <s v="05"/>
    <s v="0150"/>
    <s v="Emergency Rental Assistance"/>
    <s v="MAND "/>
    <s v=""/>
    <s v="412341"/>
    <s v="01"/>
    <s v="PROP"/>
    <s v="A"/>
    <n v="-455"/>
    <n v="0"/>
    <n v="0"/>
  </r>
  <r>
    <s v="2026"/>
    <x v="1"/>
    <x v="1"/>
    <x v="0"/>
    <x v="15"/>
    <x v="15"/>
    <x v="7"/>
    <x v="92"/>
    <x v="927"/>
    <x v="30"/>
    <x v="13"/>
    <s v="015"/>
    <s v="05"/>
    <s v="0161"/>
    <s v="Emergency Capital Investment Fund"/>
    <s v="MAND "/>
    <s v=""/>
    <s v="412341"/>
    <s v="01"/>
    <s v="PROP"/>
    <s v="A"/>
    <n v="-46"/>
    <n v="-144"/>
    <n v="-238"/>
  </r>
  <r>
    <s v="2026"/>
    <x v="1"/>
    <x v="1"/>
    <x v="0"/>
    <x v="15"/>
    <x v="15"/>
    <x v="7"/>
    <x v="92"/>
    <x v="472"/>
    <x v="30"/>
    <x v="13"/>
    <s v="015"/>
    <s v="05"/>
    <s v="1881"/>
    <s v="Community Development Financial Institutions Fund Program Account"/>
    <s v="MAND "/>
    <s v=""/>
    <s v="412341"/>
    <s v="01"/>
    <s v="PROP"/>
    <s v="A"/>
    <n v="-1"/>
    <n v="-1"/>
    <n v="-1"/>
  </r>
  <r>
    <s v="2026"/>
    <x v="1"/>
    <x v="1"/>
    <x v="0"/>
    <x v="15"/>
    <x v="15"/>
    <x v="7"/>
    <x v="92"/>
    <x v="928"/>
    <x v="57"/>
    <x v="13"/>
    <s v="015"/>
    <s v="05"/>
    <s v="1892"/>
    <s v="Coronavirus Relief Fund"/>
    <s v="MAND "/>
    <s v=""/>
    <s v="412341"/>
    <s v="01"/>
    <s v="PROP"/>
    <s v="A"/>
    <n v="-120"/>
    <n v="-50"/>
    <n v="0"/>
  </r>
  <r>
    <s v="2026"/>
    <x v="1"/>
    <x v="1"/>
    <x v="0"/>
    <x v="15"/>
    <x v="15"/>
    <x v="7"/>
    <x v="92"/>
    <x v="929"/>
    <x v="26"/>
    <x v="13"/>
    <s v="015"/>
    <s v="05"/>
    <s v="1894"/>
    <s v="Air Carrier Worker Support"/>
    <s v="MAND "/>
    <s v=""/>
    <s v="412341"/>
    <s v="01"/>
    <s v="PROP"/>
    <s v="A"/>
    <n v="-2"/>
    <n v="-1"/>
    <n v="0"/>
  </r>
  <r>
    <s v="2026"/>
    <x v="1"/>
    <x v="1"/>
    <x v="0"/>
    <x v="15"/>
    <x v="15"/>
    <x v="7"/>
    <x v="92"/>
    <x v="473"/>
    <x v="53"/>
    <x v="13"/>
    <s v="015"/>
    <s v="05"/>
    <s v="4444"/>
    <s v="Exchange Stabilization Fund"/>
    <s v="MAND "/>
    <s v=""/>
    <s v="412341"/>
    <s v="01"/>
    <s v="PROP"/>
    <s v="A"/>
    <n v="-750"/>
    <n v="-233"/>
    <n v="-233"/>
  </r>
  <r>
    <s v="2026"/>
    <x v="1"/>
    <x v="1"/>
    <x v="0"/>
    <x v="15"/>
    <x v="15"/>
    <x v="8"/>
    <x v="122"/>
    <x v="474"/>
    <x v="24"/>
    <x v="14"/>
    <s v="015"/>
    <s v="04"/>
    <s v="4394"/>
    <s v="Financial Integrity Fund"/>
    <s v="MAND "/>
    <s v=""/>
    <s v="412441"/>
    <s v="01"/>
    <s v="OG"/>
    <s v="A"/>
    <n v="-161"/>
    <n v="-757"/>
    <n v="0"/>
  </r>
  <r>
    <s v="2026"/>
    <x v="1"/>
    <x v="1"/>
    <x v="0"/>
    <x v="15"/>
    <x v="15"/>
    <x v="29"/>
    <x v="123"/>
    <x v="930"/>
    <x v="46"/>
    <x v="13"/>
    <s v="015"/>
    <s v="12"/>
    <s v="4109"/>
    <s v="Check Forgery Insurance Fund"/>
    <s v="MAND "/>
    <s v=""/>
    <s v="412341"/>
    <s v="01"/>
    <s v="PROP"/>
    <s v="A"/>
    <n v="-51"/>
    <n v="-185"/>
    <n v="-58"/>
  </r>
  <r>
    <s v="2026"/>
    <x v="1"/>
    <x v="1"/>
    <x v="0"/>
    <x v="15"/>
    <x v="15"/>
    <x v="10"/>
    <x v="127"/>
    <x v="931"/>
    <x v="59"/>
    <x v="13"/>
    <s v="015"/>
    <s v="45"/>
    <s v="0905"/>
    <s v="U.S. Coronavirus Payments"/>
    <s v="MAND "/>
    <s v=""/>
    <s v="412341"/>
    <s v="01"/>
    <s v="PROP"/>
    <s v="A"/>
    <n v="-373"/>
    <n v="0"/>
    <n v="0"/>
  </r>
  <r>
    <s v="2026"/>
    <x v="1"/>
    <x v="1"/>
    <x v="0"/>
    <x v="15"/>
    <x v="15"/>
    <x v="10"/>
    <x v="127"/>
    <x v="932"/>
    <x v="59"/>
    <x v="13"/>
    <s v="015"/>
    <s v="45"/>
    <s v="0922"/>
    <s v="Payment Where Child Tax Credit Exceeds Liability for Tax"/>
    <s v="MAND "/>
    <s v=""/>
    <s v="412341"/>
    <s v="01"/>
    <s v="PROP"/>
    <s v="A"/>
    <n v="-1"/>
    <n v="0"/>
    <n v="0"/>
  </r>
  <r>
    <s v="2026"/>
    <x v="1"/>
    <x v="1"/>
    <x v="0"/>
    <x v="15"/>
    <x v="15"/>
    <x v="10"/>
    <x v="127"/>
    <x v="933"/>
    <x v="21"/>
    <x v="13"/>
    <s v="015"/>
    <s v="45"/>
    <s v="0923"/>
    <s v="Payment Where Health Coverage Tax Credit Exceeds Liability for Tax"/>
    <s v="MAND "/>
    <s v=""/>
    <s v="412341"/>
    <s v="01"/>
    <s v="PROP"/>
    <s v="A"/>
    <n v="-1"/>
    <n v="0"/>
    <n v="0"/>
  </r>
  <r>
    <s v="2026"/>
    <x v="1"/>
    <x v="1"/>
    <x v="0"/>
    <x v="15"/>
    <x v="15"/>
    <x v="10"/>
    <x v="127"/>
    <x v="934"/>
    <x v="59"/>
    <x v="13"/>
    <s v="015"/>
    <s v="45"/>
    <s v="0936"/>
    <s v="U.S. Coronavirus Refundable Credits"/>
    <s v="MAND "/>
    <s v=""/>
    <s v="412341"/>
    <s v="01"/>
    <s v="PROP"/>
    <s v="A"/>
    <n v="-429"/>
    <n v="0"/>
    <n v="0"/>
  </r>
  <r>
    <s v="2026"/>
    <x v="1"/>
    <x v="1"/>
    <x v="0"/>
    <x v="15"/>
    <x v="15"/>
    <x v="10"/>
    <x v="127"/>
    <x v="935"/>
    <x v="59"/>
    <x v="13"/>
    <s v="015"/>
    <s v="45"/>
    <s v="0943"/>
    <s v="Child and Dependent Care Tax Credit"/>
    <s v="MAND "/>
    <s v=""/>
    <s v="412341"/>
    <s v="01"/>
    <s v="PROP"/>
    <s v="A"/>
    <n v="-1"/>
    <n v="0"/>
    <n v="0"/>
  </r>
  <r>
    <s v="2026"/>
    <x v="1"/>
    <x v="1"/>
    <x v="0"/>
    <x v="15"/>
    <x v="15"/>
    <x v="10"/>
    <x v="127"/>
    <x v="936"/>
    <x v="21"/>
    <x v="13"/>
    <s v="015"/>
    <s v="45"/>
    <s v="0949"/>
    <s v="Refundable Premium Tax Credit"/>
    <s v="MAND "/>
    <s v=""/>
    <s v="412341"/>
    <s v="01"/>
    <s v="PROP"/>
    <s v="A"/>
    <n v="-19078"/>
    <n v="0"/>
    <n v="0"/>
  </r>
  <r>
    <s v="2026"/>
    <x v="1"/>
    <x v="1"/>
    <x v="0"/>
    <x v="15"/>
    <x v="15"/>
    <x v="10"/>
    <x v="127"/>
    <x v="937"/>
    <x v="46"/>
    <x v="13"/>
    <s v="015"/>
    <s v="45"/>
    <s v="4413"/>
    <s v="Federal Tax Lien Revolving Fund"/>
    <s v="MAND "/>
    <s v=""/>
    <s v="412341"/>
    <s v="01"/>
    <s v="PROP"/>
    <s v="A"/>
    <n v="-1"/>
    <n v="-1"/>
    <n v="-1"/>
  </r>
  <r>
    <s v="2026"/>
    <x v="1"/>
    <x v="1"/>
    <x v="0"/>
    <x v="15"/>
    <x v="15"/>
    <x v="41"/>
    <x v="199"/>
    <x v="476"/>
    <x v="61"/>
    <x v="13"/>
    <s v="015"/>
    <s v="57"/>
    <s v="8413"/>
    <s v="Assessment Funds"/>
    <s v="MAND "/>
    <s v=""/>
    <s v="412341"/>
    <s v="01"/>
    <s v="PROP"/>
    <s v="A"/>
    <n v="-1148"/>
    <n v="-1284"/>
    <n v="-1284"/>
  </r>
  <r>
    <s v="2026"/>
    <x v="1"/>
    <x v="1"/>
    <x v="0"/>
    <x v="16"/>
    <x v="16"/>
    <x v="1"/>
    <x v="128"/>
    <x v="477"/>
    <x v="47"/>
    <x v="13"/>
    <s v="029"/>
    <s v="15"/>
    <s v="0173"/>
    <s v="Veterans Medical Care and Health Fund"/>
    <s v="MAND "/>
    <s v=""/>
    <s v="412341"/>
    <s v="01"/>
    <s v="PROP"/>
    <s v="A"/>
    <n v="-3"/>
    <n v="0"/>
    <n v="0"/>
  </r>
  <r>
    <s v="2026"/>
    <x v="1"/>
    <x v="1"/>
    <x v="0"/>
    <x v="16"/>
    <x v="16"/>
    <x v="1"/>
    <x v="128"/>
    <x v="938"/>
    <x v="48"/>
    <x v="13"/>
    <s v="029"/>
    <s v="15"/>
    <s v="4014"/>
    <s v="Canteen Service Revolving Fund"/>
    <s v="MAND "/>
    <s v=""/>
    <s v="412341"/>
    <s v="01"/>
    <s v="PROP"/>
    <s v="A"/>
    <n v="-429"/>
    <n v="-455"/>
    <n v="-482"/>
  </r>
  <r>
    <s v="2026"/>
    <x v="1"/>
    <x v="1"/>
    <x v="0"/>
    <x v="16"/>
    <x v="16"/>
    <x v="2"/>
    <x v="129"/>
    <x v="478"/>
    <x v="49"/>
    <x v="13"/>
    <s v="029"/>
    <s v="25"/>
    <s v="0102"/>
    <s v="Compensation and Pensions"/>
    <s v="MAND "/>
    <s v=""/>
    <s v="412341"/>
    <s v="01"/>
    <s v="PROP"/>
    <s v="A"/>
    <n v="-709"/>
    <n v="0"/>
    <n v="0"/>
  </r>
  <r>
    <s v="2026"/>
    <x v="1"/>
    <x v="1"/>
    <x v="0"/>
    <x v="16"/>
    <x v="16"/>
    <x v="2"/>
    <x v="129"/>
    <x v="939"/>
    <x v="49"/>
    <x v="13"/>
    <s v="029"/>
    <s v="25"/>
    <s v="0120"/>
    <s v="Veterans Insurance and Indemnities"/>
    <s v="MAND "/>
    <s v=""/>
    <s v="412341"/>
    <s v="01"/>
    <s v="PROP"/>
    <s v="A"/>
    <n v="-4"/>
    <n v="-5"/>
    <n v="-4"/>
  </r>
  <r>
    <s v="2026"/>
    <x v="1"/>
    <x v="1"/>
    <x v="0"/>
    <x v="16"/>
    <x v="16"/>
    <x v="2"/>
    <x v="129"/>
    <x v="479"/>
    <x v="38"/>
    <x v="13"/>
    <s v="029"/>
    <s v="25"/>
    <s v="0137"/>
    <s v="Readjustment Benefits"/>
    <s v="MAND "/>
    <s v=""/>
    <s v="412341"/>
    <s v="01"/>
    <s v="PROP"/>
    <s v="A"/>
    <n v="-175"/>
    <n v="-53"/>
    <n v="0"/>
  </r>
  <r>
    <s v="2026"/>
    <x v="1"/>
    <x v="1"/>
    <x v="0"/>
    <x v="16"/>
    <x v="16"/>
    <x v="2"/>
    <x v="129"/>
    <x v="319"/>
    <x v="48"/>
    <x v="13"/>
    <s v="029"/>
    <s v="25"/>
    <s v="0151"/>
    <s v="General Operating Expenses, Veterans Benefits Administration"/>
    <s v="MAND "/>
    <s v=""/>
    <s v="412341"/>
    <s v="01"/>
    <s v="PROP"/>
    <s v="A"/>
    <n v="-3"/>
    <n v="0"/>
    <n v="0"/>
  </r>
  <r>
    <s v="2026"/>
    <x v="1"/>
    <x v="1"/>
    <x v="0"/>
    <x v="16"/>
    <x v="16"/>
    <x v="2"/>
    <x v="129"/>
    <x v="480"/>
    <x v="49"/>
    <x v="13"/>
    <s v="029"/>
    <s v="25"/>
    <s v="4009"/>
    <s v="Servicemembers' Group Life Insurance Fund"/>
    <s v="MAND "/>
    <s v=""/>
    <s v="412341"/>
    <s v="01"/>
    <s v="PROP"/>
    <s v="A"/>
    <n v="-1193"/>
    <n v="-863"/>
    <n v="-863"/>
  </r>
  <r>
    <s v="2026"/>
    <x v="1"/>
    <x v="1"/>
    <x v="0"/>
    <x v="16"/>
    <x v="16"/>
    <x v="2"/>
    <x v="129"/>
    <x v="482"/>
    <x v="49"/>
    <x v="13"/>
    <s v="029"/>
    <s v="25"/>
    <s v="4012"/>
    <s v="Service-disabled Veterans Insurance Fund"/>
    <s v="MAND "/>
    <s v=""/>
    <s v="412341"/>
    <s v="01"/>
    <s v="PROP"/>
    <s v="A"/>
    <n v="-6"/>
    <n v="-6"/>
    <n v="-4"/>
  </r>
  <r>
    <s v="2026"/>
    <x v="1"/>
    <x v="1"/>
    <x v="0"/>
    <x v="16"/>
    <x v="16"/>
    <x v="2"/>
    <x v="129"/>
    <x v="482"/>
    <x v="49"/>
    <x v="13"/>
    <s v="029"/>
    <s v="25"/>
    <s v="4012"/>
    <s v="Service-disabled Veterans Insurance Fund"/>
    <s v="MAND "/>
    <s v=""/>
    <s v="412341"/>
    <s v="02"/>
    <s v="PROP"/>
    <s v="A"/>
    <n v="-61"/>
    <n v="-59"/>
    <n v="-55"/>
  </r>
  <r>
    <s v="2026"/>
    <x v="1"/>
    <x v="1"/>
    <x v="0"/>
    <x v="16"/>
    <x v="16"/>
    <x v="2"/>
    <x v="129"/>
    <x v="482"/>
    <x v="49"/>
    <x v="13"/>
    <s v="029"/>
    <s v="25"/>
    <s v="4012"/>
    <s v="Service-disabled Veterans Insurance Fund"/>
    <s v="MAND "/>
    <s v=""/>
    <s v="412341"/>
    <s v="03"/>
    <s v="PROP"/>
    <s v="A"/>
    <n v="-22"/>
    <n v="-28"/>
    <n v="-29"/>
  </r>
  <r>
    <s v="2026"/>
    <x v="1"/>
    <x v="1"/>
    <x v="0"/>
    <x v="16"/>
    <x v="16"/>
    <x v="2"/>
    <x v="129"/>
    <x v="482"/>
    <x v="49"/>
    <x v="13"/>
    <s v="029"/>
    <s v="25"/>
    <s v="4012"/>
    <s v="Service-disabled Veterans Insurance Fund"/>
    <s v="MAND "/>
    <s v=""/>
    <s v="412341"/>
    <s v="04"/>
    <s v="PROP"/>
    <s v="A"/>
    <n v="-3"/>
    <n v="0"/>
    <n v="0"/>
  </r>
  <r>
    <s v="2026"/>
    <x v="1"/>
    <x v="1"/>
    <x v="0"/>
    <x v="16"/>
    <x v="16"/>
    <x v="2"/>
    <x v="129"/>
    <x v="940"/>
    <x v="69"/>
    <x v="13"/>
    <s v="029"/>
    <s v="25"/>
    <s v="4025"/>
    <s v="Housing Liquidating Account"/>
    <s v="MAND "/>
    <s v=""/>
    <s v="412341"/>
    <s v="05"/>
    <s v="PROP"/>
    <s v="A"/>
    <n v="-3"/>
    <n v="-3"/>
    <n v="-2"/>
  </r>
  <r>
    <s v="2026"/>
    <x v="1"/>
    <x v="1"/>
    <x v="0"/>
    <x v="16"/>
    <x v="16"/>
    <x v="2"/>
    <x v="129"/>
    <x v="483"/>
    <x v="48"/>
    <x v="13"/>
    <s v="029"/>
    <s v="25"/>
    <s v="4379"/>
    <s v="Veterans Affairs Life Insurance"/>
    <s v="MAND "/>
    <s v=""/>
    <s v="412341"/>
    <s v="01"/>
    <s v="PROP"/>
    <s v="A"/>
    <n v="-61"/>
    <n v="0"/>
    <n v="0"/>
  </r>
  <r>
    <s v="2026"/>
    <x v="1"/>
    <x v="1"/>
    <x v="0"/>
    <x v="16"/>
    <x v="16"/>
    <x v="2"/>
    <x v="129"/>
    <x v="941"/>
    <x v="49"/>
    <x v="13"/>
    <s v="029"/>
    <s v="25"/>
    <s v="8132"/>
    <s v="National Service Life Insurance Fund"/>
    <s v="MAND "/>
    <s v=""/>
    <s v="412341"/>
    <s v="01"/>
    <s v="PROP"/>
    <s v="A"/>
    <n v="-7"/>
    <n v="-5"/>
    <n v="-4"/>
  </r>
  <r>
    <s v="2026"/>
    <x v="1"/>
    <x v="1"/>
    <x v="0"/>
    <x v="16"/>
    <x v="16"/>
    <x v="2"/>
    <x v="129"/>
    <x v="484"/>
    <x v="49"/>
    <x v="13"/>
    <s v="029"/>
    <s v="25"/>
    <s v="8455"/>
    <s v="Veterans Special Life Insurance Fund"/>
    <s v="MAND "/>
    <s v=""/>
    <s v="412341"/>
    <s v="01"/>
    <s v="PROP"/>
    <s v="A"/>
    <n v="-4"/>
    <n v="-4"/>
    <n v="-3"/>
  </r>
  <r>
    <s v="2026"/>
    <x v="1"/>
    <x v="1"/>
    <x v="0"/>
    <x v="16"/>
    <x v="16"/>
    <x v="2"/>
    <x v="129"/>
    <x v="484"/>
    <x v="49"/>
    <x v="13"/>
    <s v="029"/>
    <s v="25"/>
    <s v="8455"/>
    <s v="Veterans Special Life Insurance Fund"/>
    <s v="MAND "/>
    <s v=""/>
    <s v="412341"/>
    <s v="02"/>
    <s v="PROP"/>
    <s v="A"/>
    <n v="-6"/>
    <n v="-4"/>
    <n v="-3"/>
  </r>
  <r>
    <s v="2026"/>
    <x v="1"/>
    <x v="1"/>
    <x v="0"/>
    <x v="16"/>
    <x v="16"/>
    <x v="2"/>
    <x v="129"/>
    <x v="484"/>
    <x v="49"/>
    <x v="13"/>
    <s v="029"/>
    <s v="25"/>
    <s v="8455"/>
    <s v="Veterans Special Life Insurance Fund"/>
    <s v="MAND "/>
    <s v=""/>
    <s v="412341"/>
    <s v="03"/>
    <s v="PROP"/>
    <s v="A"/>
    <n v="-1"/>
    <n v="0"/>
    <n v="0"/>
  </r>
  <r>
    <s v="2026"/>
    <x v="1"/>
    <x v="1"/>
    <x v="0"/>
    <x v="16"/>
    <x v="16"/>
    <x v="34"/>
    <x v="53"/>
    <x v="485"/>
    <x v="48"/>
    <x v="13"/>
    <s v="029"/>
    <s v="40"/>
    <s v="4537"/>
    <s v="Supply Fund"/>
    <s v="MAND "/>
    <s v=""/>
    <s v="412341"/>
    <s v="01"/>
    <s v="PROP"/>
    <s v="A"/>
    <n v="-91"/>
    <n v="0"/>
    <n v="0"/>
  </r>
  <r>
    <s v="2026"/>
    <x v="1"/>
    <x v="1"/>
    <x v="0"/>
    <x v="17"/>
    <x v="17"/>
    <x v="38"/>
    <x v="130"/>
    <x v="942"/>
    <x v="9"/>
    <x v="13"/>
    <s v="202"/>
    <s v="00"/>
    <s v="3128"/>
    <s v="Washington Aqueduct"/>
    <s v="MAND "/>
    <s v=""/>
    <s v="412341"/>
    <s v="01"/>
    <s v="PROP"/>
    <s v="A"/>
    <n v="-91"/>
    <n v="-51"/>
    <n v="-51"/>
  </r>
  <r>
    <s v="2026"/>
    <x v="1"/>
    <x v="1"/>
    <x v="0"/>
    <x v="17"/>
    <x v="17"/>
    <x v="38"/>
    <x v="130"/>
    <x v="486"/>
    <x v="9"/>
    <x v="13"/>
    <s v="202"/>
    <s v="00"/>
    <s v="4902"/>
    <s v="Revolving Fund"/>
    <s v="MAND "/>
    <s v=""/>
    <s v="412341"/>
    <s v="01"/>
    <s v="PROP"/>
    <s v="A"/>
    <n v="-15"/>
    <n v="-15"/>
    <n v="-15"/>
  </r>
  <r>
    <s v="2026"/>
    <x v="1"/>
    <x v="1"/>
    <x v="0"/>
    <x v="17"/>
    <x v="17"/>
    <x v="38"/>
    <x v="130"/>
    <x v="943"/>
    <x v="9"/>
    <x v="13"/>
    <s v="202"/>
    <s v="00"/>
    <s v="8862"/>
    <s v="Rivers and Harbors Contributed Funds"/>
    <s v="MAND "/>
    <s v=""/>
    <s v="412341"/>
    <s v="01"/>
    <s v="PROP"/>
    <s v="A"/>
    <n v="-2"/>
    <n v="0"/>
    <n v="0"/>
  </r>
  <r>
    <s v="2026"/>
    <x v="1"/>
    <x v="1"/>
    <x v="0"/>
    <x v="18"/>
    <x v="18"/>
    <x v="6"/>
    <x v="259"/>
    <x v="944"/>
    <x v="32"/>
    <x v="13"/>
    <s v="200"/>
    <s v="30"/>
    <s v="5095"/>
    <s v="Wildlife Conservation"/>
    <s v="MAND "/>
    <s v=""/>
    <s v="412341"/>
    <s v="01"/>
    <s v="PROP"/>
    <s v="A"/>
    <n v="-3"/>
    <n v="0"/>
    <n v="0"/>
  </r>
  <r>
    <s v="2026"/>
    <x v="1"/>
    <x v="1"/>
    <x v="0"/>
    <x v="19"/>
    <x v="19"/>
    <x v="38"/>
    <x v="133"/>
    <x v="487"/>
    <x v="50"/>
    <x v="13"/>
    <s v="020"/>
    <s v="00"/>
    <s v="4310"/>
    <s v="Reregistration and Expedited Processing Revolving Fund"/>
    <s v="MAND "/>
    <s v=""/>
    <s v="412341"/>
    <s v="01"/>
    <s v="PROP"/>
    <s v="A"/>
    <n v="-45"/>
    <n v="-45"/>
    <n v="-41"/>
  </r>
  <r>
    <s v="2026"/>
    <x v="1"/>
    <x v="1"/>
    <x v="0"/>
    <x v="20"/>
    <x v="20"/>
    <x v="11"/>
    <x v="143"/>
    <x v="945"/>
    <x v="45"/>
    <x v="13"/>
    <s v="100"/>
    <s v="95"/>
    <s v="5766"/>
    <s v="Submarine Security Activities"/>
    <s v="MAND "/>
    <s v=""/>
    <s v="412341"/>
    <s v="01"/>
    <s v="PROP"/>
    <s v="A"/>
    <n v="0"/>
    <n v="-1000"/>
    <n v="-1000"/>
  </r>
  <r>
    <s v="2026"/>
    <x v="1"/>
    <x v="1"/>
    <x v="0"/>
    <x v="21"/>
    <x v="21"/>
    <x v="8"/>
    <x v="145"/>
    <x v="489"/>
    <x v="25"/>
    <x v="13"/>
    <s v="023"/>
    <s v="10"/>
    <s v="4534"/>
    <s v="Acquisition Services Fund"/>
    <s v="MAND "/>
    <s v=""/>
    <s v="412341"/>
    <s v="01"/>
    <s v="PROP"/>
    <s v="A"/>
    <n v="-1209"/>
    <n v="0"/>
    <n v="0"/>
  </r>
  <r>
    <s v="2026"/>
    <x v="1"/>
    <x v="1"/>
    <x v="0"/>
    <x v="22"/>
    <x v="22"/>
    <x v="7"/>
    <x v="148"/>
    <x v="946"/>
    <x v="52"/>
    <x v="13"/>
    <s v="184"/>
    <s v="05"/>
    <s v="4121"/>
    <s v="Foreign Military Loan Liquidating Account"/>
    <s v="MAND "/>
    <s v=""/>
    <s v="412341"/>
    <s v="01"/>
    <s v="PROP"/>
    <s v="A"/>
    <n v="-24"/>
    <n v="-18"/>
    <n v="-18"/>
  </r>
  <r>
    <s v="2026"/>
    <x v="1"/>
    <x v="1"/>
    <x v="0"/>
    <x v="22"/>
    <x v="22"/>
    <x v="30"/>
    <x v="150"/>
    <x v="947"/>
    <x v="11"/>
    <x v="13"/>
    <s v="184"/>
    <s v="15"/>
    <s v="4175"/>
    <s v="Property Management Fund"/>
    <s v="MAND "/>
    <s v=""/>
    <s v="412341"/>
    <s v="01"/>
    <s v="PROP"/>
    <s v="A"/>
    <n v="-1"/>
    <n v="0"/>
    <n v="0"/>
  </r>
  <r>
    <s v="2026"/>
    <x v="1"/>
    <x v="1"/>
    <x v="0"/>
    <x v="22"/>
    <x v="22"/>
    <x v="32"/>
    <x v="152"/>
    <x v="948"/>
    <x v="11"/>
    <x v="13"/>
    <s v="184"/>
    <s v="22"/>
    <s v="0500"/>
    <s v="Equity Investments Account"/>
    <s v="MAND "/>
    <s v=""/>
    <s v="412341"/>
    <s v="01"/>
    <s v="PROP"/>
    <s v="A"/>
    <n v="0"/>
    <n v="0"/>
    <n v="0"/>
  </r>
  <r>
    <s v="2026"/>
    <x v="1"/>
    <x v="1"/>
    <x v="0"/>
    <x v="22"/>
    <x v="22"/>
    <x v="32"/>
    <x v="152"/>
    <x v="490"/>
    <x v="11"/>
    <x v="13"/>
    <s v="184"/>
    <s v="22"/>
    <s v="4103"/>
    <s v="Economic Assistance Loans Liquidating Account"/>
    <s v="MAND "/>
    <s v=""/>
    <s v="412341"/>
    <s v="01"/>
    <s v="PROP"/>
    <s v="A"/>
    <n v="-24"/>
    <n v="-48"/>
    <n v="-48"/>
  </r>
  <r>
    <s v="2026"/>
    <x v="1"/>
    <x v="1"/>
    <x v="0"/>
    <x v="22"/>
    <x v="22"/>
    <x v="32"/>
    <x v="152"/>
    <x v="490"/>
    <x v="11"/>
    <x v="13"/>
    <s v="184"/>
    <s v="22"/>
    <s v="4103"/>
    <s v="Economic Assistance Loans Liquidating Account"/>
    <s v="MAND "/>
    <s v=""/>
    <s v="412341"/>
    <s v="02"/>
    <s v="PROP"/>
    <s v="A"/>
    <n v="0"/>
    <n v="-7"/>
    <n v="-7"/>
  </r>
  <r>
    <s v="2026"/>
    <x v="1"/>
    <x v="1"/>
    <x v="0"/>
    <x v="22"/>
    <x v="22"/>
    <x v="32"/>
    <x v="152"/>
    <x v="949"/>
    <x v="11"/>
    <x v="13"/>
    <s v="184"/>
    <s v="22"/>
    <s v="4340"/>
    <s v="Housing and Other Credit Guaranty Programs Liquidating Account"/>
    <s v="MAND "/>
    <s v=""/>
    <s v="412341"/>
    <s v="01"/>
    <s v="PROP"/>
    <s v="A"/>
    <n v="-11"/>
    <n v="-9"/>
    <n v="-9"/>
  </r>
  <r>
    <s v="2026"/>
    <x v="1"/>
    <x v="1"/>
    <x v="0"/>
    <x v="22"/>
    <x v="22"/>
    <x v="32"/>
    <x v="152"/>
    <x v="373"/>
    <x v="11"/>
    <x v="13"/>
    <s v="184"/>
    <s v="22"/>
    <s v="4483"/>
    <s v="Corporate Capital Account"/>
    <s v="MAND "/>
    <s v=""/>
    <s v="412341"/>
    <s v="01"/>
    <s v="PROP"/>
    <s v="A"/>
    <n v="-21"/>
    <n v="-39"/>
    <n v="-39"/>
  </r>
  <r>
    <s v="2026"/>
    <x v="1"/>
    <x v="1"/>
    <x v="0"/>
    <x v="22"/>
    <x v="22"/>
    <x v="32"/>
    <x v="152"/>
    <x v="373"/>
    <x v="11"/>
    <x v="13"/>
    <s v="184"/>
    <s v="22"/>
    <s v="4483"/>
    <s v="Corporate Capital Account"/>
    <s v="MAND "/>
    <s v=""/>
    <s v="412341"/>
    <s v="02"/>
    <s v="PROP"/>
    <s v="A"/>
    <n v="-16"/>
    <n v="-5"/>
    <n v="-5"/>
  </r>
  <r>
    <s v="2026"/>
    <x v="1"/>
    <x v="1"/>
    <x v="0"/>
    <x v="22"/>
    <x v="22"/>
    <x v="11"/>
    <x v="156"/>
    <x v="950"/>
    <x v="53"/>
    <x v="13"/>
    <s v="184"/>
    <s v="70"/>
    <s v="8242"/>
    <s v="Foreign Military Sales Trust Fund"/>
    <s v="MAND "/>
    <s v=""/>
    <s v="412341"/>
    <s v="01"/>
    <s v="PROP"/>
    <s v="A"/>
    <n v="-11"/>
    <n v="0"/>
    <n v="0"/>
  </r>
  <r>
    <s v="2026"/>
    <x v="1"/>
    <x v="1"/>
    <x v="0"/>
    <x v="25"/>
    <x v="25"/>
    <x v="38"/>
    <x v="159"/>
    <x v="491"/>
    <x v="55"/>
    <x v="13"/>
    <s v="027"/>
    <s v="00"/>
    <s v="0800"/>
    <s v="Flexible Benefits Plan Reserve"/>
    <s v="MAND "/>
    <s v=""/>
    <s v="412341"/>
    <s v="01"/>
    <s v="PROP"/>
    <s v="A"/>
    <n v="-35"/>
    <n v="-22"/>
    <n v="-22"/>
  </r>
  <r>
    <s v="2026"/>
    <x v="1"/>
    <x v="1"/>
    <x v="0"/>
    <x v="25"/>
    <x v="25"/>
    <x v="38"/>
    <x v="159"/>
    <x v="951"/>
    <x v="60"/>
    <x v="13"/>
    <s v="027"/>
    <s v="00"/>
    <s v="8135"/>
    <s v="Civil Service Retirement and Disability Fund"/>
    <s v="MAND "/>
    <s v=""/>
    <s v="412341"/>
    <s v="01"/>
    <s v="PROP"/>
    <s v="A"/>
    <n v="-5"/>
    <n v="0"/>
    <n v="0"/>
  </r>
  <r>
    <s v="2026"/>
    <x v="1"/>
    <x v="1"/>
    <x v="0"/>
    <x v="25"/>
    <x v="25"/>
    <x v="38"/>
    <x v="159"/>
    <x v="493"/>
    <x v="60"/>
    <x v="13"/>
    <s v="027"/>
    <s v="00"/>
    <s v="8424"/>
    <s v="Employees Life Insurance Fund"/>
    <s v="MAND "/>
    <s v=""/>
    <s v="412341"/>
    <s v="01"/>
    <s v="PROP"/>
    <s v="A"/>
    <n v="-3539"/>
    <n v="-3762"/>
    <n v="-3820"/>
  </r>
  <r>
    <s v="2026"/>
    <x v="1"/>
    <x v="1"/>
    <x v="0"/>
    <x v="25"/>
    <x v="25"/>
    <x v="38"/>
    <x v="159"/>
    <x v="493"/>
    <x v="60"/>
    <x v="13"/>
    <s v="027"/>
    <s v="00"/>
    <s v="8424"/>
    <s v="Employees Life Insurance Fund"/>
    <s v="MAND "/>
    <s v=""/>
    <s v="412341"/>
    <s v="02"/>
    <s v="PROP"/>
    <s v="A"/>
    <n v="0"/>
    <n v="0"/>
    <n v="0"/>
  </r>
  <r>
    <s v="2026"/>
    <x v="1"/>
    <x v="1"/>
    <x v="0"/>
    <x v="25"/>
    <x v="25"/>
    <x v="38"/>
    <x v="159"/>
    <x v="494"/>
    <x v="21"/>
    <x v="13"/>
    <s v="027"/>
    <s v="00"/>
    <s v="9981"/>
    <s v="Employees and Retired Employees Health Benefits Funds"/>
    <s v="MAND "/>
    <s v=""/>
    <s v="412341"/>
    <s v="01"/>
    <s v="PROP"/>
    <s v="A"/>
    <n v="-20875"/>
    <n v="-23677"/>
    <n v="-25449"/>
  </r>
  <r>
    <s v="2026"/>
    <x v="1"/>
    <x v="1"/>
    <x v="0"/>
    <x v="26"/>
    <x v="26"/>
    <x v="38"/>
    <x v="160"/>
    <x v="952"/>
    <x v="2"/>
    <x v="13"/>
    <s v="028"/>
    <s v="00"/>
    <s v="0500"/>
    <s v="Emergency EIDL Grants"/>
    <s v="MAND "/>
    <s v=""/>
    <s v="412341"/>
    <s v="01"/>
    <s v="PROP"/>
    <s v="A"/>
    <n v="-5"/>
    <n v="0"/>
    <n v="0"/>
  </r>
  <r>
    <s v="2026"/>
    <x v="1"/>
    <x v="1"/>
    <x v="0"/>
    <x v="26"/>
    <x v="26"/>
    <x v="38"/>
    <x v="160"/>
    <x v="953"/>
    <x v="2"/>
    <x v="13"/>
    <s v="028"/>
    <s v="00"/>
    <s v="0700"/>
    <s v="Shuttered Venue Operators"/>
    <s v="MAND "/>
    <s v=""/>
    <s v="412341"/>
    <s v="01"/>
    <s v="PROP"/>
    <s v="A"/>
    <n v="-12"/>
    <n v="-2"/>
    <n v="0"/>
  </r>
  <r>
    <s v="2026"/>
    <x v="1"/>
    <x v="1"/>
    <x v="0"/>
    <x v="26"/>
    <x v="26"/>
    <x v="38"/>
    <x v="160"/>
    <x v="954"/>
    <x v="2"/>
    <x v="13"/>
    <s v="028"/>
    <s v="00"/>
    <s v="0800"/>
    <s v="Restaurant Revitalization Fund"/>
    <s v="MAND "/>
    <s v=""/>
    <s v="412341"/>
    <s v="01"/>
    <s v="PROP"/>
    <s v="A"/>
    <n v="-7"/>
    <n v="0"/>
    <n v="0"/>
  </r>
  <r>
    <s v="2026"/>
    <x v="1"/>
    <x v="1"/>
    <x v="0"/>
    <x v="26"/>
    <x v="26"/>
    <x v="38"/>
    <x v="160"/>
    <x v="818"/>
    <x v="2"/>
    <x v="13"/>
    <s v="028"/>
    <s v="00"/>
    <s v="1154"/>
    <s v="Business Loans Program Account"/>
    <s v="MAND "/>
    <s v=""/>
    <s v="412341"/>
    <s v="01"/>
    <s v="PROP"/>
    <s v="A"/>
    <n v="-2"/>
    <n v="0"/>
    <n v="0"/>
  </r>
  <r>
    <s v="2026"/>
    <x v="1"/>
    <x v="1"/>
    <x v="0"/>
    <x v="26"/>
    <x v="26"/>
    <x v="38"/>
    <x v="160"/>
    <x v="955"/>
    <x v="28"/>
    <x v="13"/>
    <s v="028"/>
    <s v="00"/>
    <s v="4153"/>
    <s v="Disaster Loan Fund Liquidating Account"/>
    <s v="MAND "/>
    <s v=""/>
    <s v="412341"/>
    <s v="01"/>
    <s v="PROP"/>
    <s v="A"/>
    <n v="0"/>
    <n v="-1"/>
    <n v="-1"/>
  </r>
  <r>
    <s v="2026"/>
    <x v="1"/>
    <x v="1"/>
    <x v="0"/>
    <x v="26"/>
    <x v="26"/>
    <x v="38"/>
    <x v="160"/>
    <x v="956"/>
    <x v="2"/>
    <x v="13"/>
    <s v="028"/>
    <s v="00"/>
    <s v="4154"/>
    <s v="Business Loan Fund Liquidating Account"/>
    <s v="MAND "/>
    <s v=""/>
    <s v="412341"/>
    <s v="01"/>
    <s v="PROP"/>
    <s v="A"/>
    <n v="-1"/>
    <n v="-1"/>
    <n v="-1"/>
  </r>
  <r>
    <s v="2026"/>
    <x v="1"/>
    <x v="1"/>
    <x v="0"/>
    <x v="27"/>
    <x v="27"/>
    <x v="38"/>
    <x v="161"/>
    <x v="957"/>
    <x v="59"/>
    <x v="13"/>
    <s v="016"/>
    <s v="00"/>
    <s v="0406"/>
    <s v="Supplemental Security Income Program"/>
    <s v="MAND "/>
    <s v=""/>
    <s v="412341"/>
    <s v="01"/>
    <s v="PROP"/>
    <s v="A"/>
    <n v="-3357"/>
    <n v="-3418"/>
    <n v="-3516"/>
  </r>
  <r>
    <s v="2026"/>
    <x v="1"/>
    <x v="1"/>
    <x v="0"/>
    <x v="27"/>
    <x v="27"/>
    <x v="38"/>
    <x v="161"/>
    <x v="958"/>
    <x v="56"/>
    <x v="13"/>
    <s v="016"/>
    <s v="00"/>
    <s v="8006"/>
    <s v="Federal Old-age and Survivors Insurance Trust Fund"/>
    <s v="MAND "/>
    <s v=""/>
    <s v="412341"/>
    <s v="01"/>
    <s v="PROP"/>
    <s v="A"/>
    <n v="-38"/>
    <n v="0"/>
    <n v="0"/>
  </r>
  <r>
    <s v="2026"/>
    <x v="1"/>
    <x v="1"/>
    <x v="0"/>
    <x v="27"/>
    <x v="27"/>
    <x v="38"/>
    <x v="161"/>
    <x v="959"/>
    <x v="56"/>
    <x v="13"/>
    <s v="016"/>
    <s v="00"/>
    <s v="8007"/>
    <s v="Federal Disability Insurance Trust Fund"/>
    <s v="MAND "/>
    <s v=""/>
    <s v="412341"/>
    <s v="01"/>
    <s v="PROP"/>
    <s v="A"/>
    <n v="-6"/>
    <n v="0"/>
    <n v="0"/>
  </r>
  <r>
    <s v="2026"/>
    <x v="1"/>
    <x v="1"/>
    <x v="0"/>
    <x v="29"/>
    <x v="29"/>
    <x v="38"/>
    <x v="163"/>
    <x v="392"/>
    <x v="10"/>
    <x v="13"/>
    <s v="309"/>
    <s v="00"/>
    <s v="0200"/>
    <s v="Appalachian Regional Commission"/>
    <s v="MAND "/>
    <s v=""/>
    <s v="412341"/>
    <s v="01"/>
    <s v="PROP"/>
    <s v="A"/>
    <n v="-4"/>
    <n v="-4"/>
    <n v="-4"/>
  </r>
  <r>
    <s v="2026"/>
    <x v="1"/>
    <x v="1"/>
    <x v="0"/>
    <x v="54"/>
    <x v="54"/>
    <x v="38"/>
    <x v="200"/>
    <x v="960"/>
    <x v="2"/>
    <x v="13"/>
    <s v="581"/>
    <s v="00"/>
    <s v="5578"/>
    <s v="Consumer Financial Civil Penalty Fund"/>
    <s v="MAND "/>
    <s v=""/>
    <s v="412341"/>
    <s v="01"/>
    <s v="PROP"/>
    <s v="A"/>
    <n v="-43"/>
    <n v="0"/>
    <n v="0"/>
  </r>
  <r>
    <s v="2026"/>
    <x v="1"/>
    <x v="1"/>
    <x v="0"/>
    <x v="55"/>
    <x v="55"/>
    <x v="38"/>
    <x v="201"/>
    <x v="496"/>
    <x v="2"/>
    <x v="14"/>
    <s v="339"/>
    <s v="00"/>
    <s v="4334"/>
    <s v="Customer Protection Fund"/>
    <s v="MAND "/>
    <s v=""/>
    <s v="412441"/>
    <s v="01"/>
    <s v="OG"/>
    <s v="A"/>
    <n v="0"/>
    <n v="-299"/>
    <n v="-599"/>
  </r>
  <r>
    <s v="2026"/>
    <x v="1"/>
    <x v="1"/>
    <x v="0"/>
    <x v="32"/>
    <x v="32"/>
    <x v="38"/>
    <x v="166"/>
    <x v="395"/>
    <x v="10"/>
    <x v="13"/>
    <s v="517"/>
    <s v="00"/>
    <s v="0750"/>
    <s v="Delta Regional Authority"/>
    <s v="MAND "/>
    <s v=""/>
    <s v="412341"/>
    <s v="01"/>
    <s v="PROP"/>
    <s v="A"/>
    <n v="-1"/>
    <n v="-2"/>
    <n v="0"/>
  </r>
  <r>
    <s v="2026"/>
    <x v="1"/>
    <x v="1"/>
    <x v="0"/>
    <x v="33"/>
    <x v="33"/>
    <x v="6"/>
    <x v="204"/>
    <x v="961"/>
    <x v="39"/>
    <x v="13"/>
    <s v="349"/>
    <s v="30"/>
    <s v="5511"/>
    <s v="District of Columbia Federal Pension Fund"/>
    <s v="MAND "/>
    <s v=""/>
    <s v="412341"/>
    <s v="01"/>
    <s v="PROP"/>
    <s v="A"/>
    <n v="-377"/>
    <n v="-412"/>
    <n v="-453"/>
  </r>
  <r>
    <s v="2026"/>
    <x v="1"/>
    <x v="1"/>
    <x v="0"/>
    <x v="58"/>
    <x v="58"/>
    <x v="38"/>
    <x v="205"/>
    <x v="501"/>
    <x v="24"/>
    <x v="13"/>
    <s v="350"/>
    <s v="00"/>
    <s v="4019"/>
    <s v="EEOC Education, Technical Assistance, and Training Revolving Fund"/>
    <s v="MAND "/>
    <s v=""/>
    <s v="412341"/>
    <s v="01"/>
    <s v="PROP"/>
    <s v="A"/>
    <n v="-2"/>
    <n v="-3"/>
    <n v="-3"/>
  </r>
  <r>
    <s v="2026"/>
    <x v="1"/>
    <x v="1"/>
    <x v="0"/>
    <x v="59"/>
    <x v="59"/>
    <x v="38"/>
    <x v="206"/>
    <x v="502"/>
    <x v="7"/>
    <x v="13"/>
    <s v="352"/>
    <s v="00"/>
    <s v="4131"/>
    <s v="Limitation on Administrative Expenses"/>
    <s v="MAND "/>
    <s v=""/>
    <s v="412341"/>
    <s v="01"/>
    <s v="PROP"/>
    <s v="A"/>
    <n v="-90"/>
    <n v="-94"/>
    <n v="-107"/>
  </r>
  <r>
    <s v="2026"/>
    <x v="1"/>
    <x v="1"/>
    <x v="0"/>
    <x v="60"/>
    <x v="60"/>
    <x v="38"/>
    <x v="207"/>
    <x v="503"/>
    <x v="7"/>
    <x v="13"/>
    <s v="355"/>
    <s v="00"/>
    <s v="4171"/>
    <s v="Farm Credit System Insurance Fund"/>
    <s v="MAND "/>
    <s v=""/>
    <s v="412341"/>
    <s v="01"/>
    <s v="PROP"/>
    <s v="A"/>
    <n v="-626"/>
    <n v="-495"/>
    <n v="-495"/>
  </r>
  <r>
    <s v="2026"/>
    <x v="1"/>
    <x v="1"/>
    <x v="0"/>
    <x v="35"/>
    <x v="35"/>
    <x v="38"/>
    <x v="169"/>
    <x v="823"/>
    <x v="2"/>
    <x v="13"/>
    <s v="356"/>
    <s v="00"/>
    <s v="1911"/>
    <s v="Affordable Connectivity Fund"/>
    <s v="MAND "/>
    <s v=""/>
    <s v="412341"/>
    <s v="01"/>
    <s v="PROP"/>
    <s v="A"/>
    <n v="-2"/>
    <n v="0"/>
    <n v="0"/>
  </r>
  <r>
    <s v="2026"/>
    <x v="1"/>
    <x v="1"/>
    <x v="0"/>
    <x v="35"/>
    <x v="35"/>
    <x v="38"/>
    <x v="169"/>
    <x v="962"/>
    <x v="2"/>
    <x v="13"/>
    <s v="356"/>
    <s v="00"/>
    <s v="5183"/>
    <s v="Universal Service Fund"/>
    <s v="MAND "/>
    <s v=""/>
    <s v="412341"/>
    <s v="01"/>
    <s v="PROP"/>
    <s v="A"/>
    <n v="-24"/>
    <n v="0"/>
    <n v="0"/>
  </r>
  <r>
    <s v="2026"/>
    <x v="1"/>
    <x v="1"/>
    <x v="0"/>
    <x v="35"/>
    <x v="35"/>
    <x v="38"/>
    <x v="169"/>
    <x v="963"/>
    <x v="2"/>
    <x v="13"/>
    <s v="356"/>
    <s v="00"/>
    <s v="5700"/>
    <s v="Telecommunications Relay Services Fund, Federal Communications Commission"/>
    <s v="MAND "/>
    <s v=""/>
    <s v="412341"/>
    <s v="01"/>
    <s v="PROP"/>
    <s v="A"/>
    <n v="-12"/>
    <n v="0"/>
    <n v="0"/>
  </r>
  <r>
    <s v="2026"/>
    <x v="1"/>
    <x v="1"/>
    <x v="0"/>
    <x v="61"/>
    <x v="61"/>
    <x v="7"/>
    <x v="208"/>
    <x v="504"/>
    <x v="61"/>
    <x v="13"/>
    <s v="357"/>
    <s v="20"/>
    <s v="4596"/>
    <s v="Deposit Insurance Fund"/>
    <s v="MAND "/>
    <s v=""/>
    <s v="412341"/>
    <s v="01"/>
    <s v="PROP"/>
    <s v="A"/>
    <n v="-15746"/>
    <n v="-6874"/>
    <n v="-12486"/>
  </r>
  <r>
    <s v="2026"/>
    <x v="1"/>
    <x v="1"/>
    <x v="0"/>
    <x v="61"/>
    <x v="61"/>
    <x v="7"/>
    <x v="208"/>
    <x v="504"/>
    <x v="61"/>
    <x v="13"/>
    <s v="357"/>
    <s v="20"/>
    <s v="4596"/>
    <s v="Deposit Insurance Fund"/>
    <s v="MAND "/>
    <s v=""/>
    <s v="412341"/>
    <s v="02"/>
    <s v="PROP"/>
    <s v="A"/>
    <n v="-13567"/>
    <n v="-13268"/>
    <n v="-15112"/>
  </r>
  <r>
    <s v="2026"/>
    <x v="1"/>
    <x v="1"/>
    <x v="0"/>
    <x v="61"/>
    <x v="61"/>
    <x v="7"/>
    <x v="208"/>
    <x v="504"/>
    <x v="61"/>
    <x v="13"/>
    <s v="357"/>
    <s v="20"/>
    <s v="4596"/>
    <s v="Deposit Insurance Fund"/>
    <s v="MAND "/>
    <s v=""/>
    <s v="412341"/>
    <s v="03"/>
    <s v="PROP"/>
    <s v="A"/>
    <n v="0"/>
    <n v="-8400"/>
    <n v="-6322"/>
  </r>
  <r>
    <s v="2026"/>
    <x v="1"/>
    <x v="1"/>
    <x v="0"/>
    <x v="61"/>
    <x v="61"/>
    <x v="7"/>
    <x v="208"/>
    <x v="504"/>
    <x v="61"/>
    <x v="13"/>
    <s v="357"/>
    <s v="20"/>
    <s v="4596"/>
    <s v="Deposit Insurance Fund"/>
    <s v="MAND "/>
    <s v=""/>
    <s v="412341"/>
    <s v="04"/>
    <s v="PROP"/>
    <s v="A"/>
    <n v="-1425"/>
    <n v="-2216"/>
    <n v="-2216"/>
  </r>
  <r>
    <s v="2026"/>
    <x v="1"/>
    <x v="1"/>
    <x v="0"/>
    <x v="62"/>
    <x v="62"/>
    <x v="38"/>
    <x v="210"/>
    <x v="506"/>
    <x v="29"/>
    <x v="13"/>
    <s v="537"/>
    <s v="00"/>
    <s v="5532"/>
    <s v="Federal Housing Finance Agency, Administrative Expenses"/>
    <s v="MAND "/>
    <s v=""/>
    <s v="412341"/>
    <s v="01"/>
    <s v="PROP"/>
    <s v="A"/>
    <n v="-1"/>
    <n v="-1"/>
    <n v="-1"/>
  </r>
  <r>
    <s v="2026"/>
    <x v="1"/>
    <x v="1"/>
    <x v="0"/>
    <x v="42"/>
    <x v="42"/>
    <x v="38"/>
    <x v="176"/>
    <x v="510"/>
    <x v="25"/>
    <x v="13"/>
    <s v="393"/>
    <s v="00"/>
    <s v="8436"/>
    <s v="National Archives Trust Fund"/>
    <s v="MAND "/>
    <s v=""/>
    <s v="412341"/>
    <s v="01"/>
    <s v="PROP"/>
    <s v="A"/>
    <n v="-14"/>
    <n v="-13"/>
    <n v="-13"/>
  </r>
  <r>
    <s v="2026"/>
    <x v="1"/>
    <x v="1"/>
    <x v="0"/>
    <x v="64"/>
    <x v="64"/>
    <x v="38"/>
    <x v="212"/>
    <x v="511"/>
    <x v="61"/>
    <x v="14"/>
    <s v="415"/>
    <s v="00"/>
    <s v="4056"/>
    <s v="Operating Fund"/>
    <s v="MAND "/>
    <s v=""/>
    <s v="412441"/>
    <s v="01"/>
    <s v="OG"/>
    <s v="A"/>
    <n v="-139"/>
    <n v="-142"/>
    <n v="-146"/>
  </r>
  <r>
    <s v="2026"/>
    <x v="1"/>
    <x v="1"/>
    <x v="0"/>
    <x v="64"/>
    <x v="64"/>
    <x v="38"/>
    <x v="212"/>
    <x v="512"/>
    <x v="61"/>
    <x v="13"/>
    <s v="415"/>
    <s v="00"/>
    <s v="4468"/>
    <s v="Credit Union Share Insurance Fund"/>
    <s v="MAND "/>
    <s v=""/>
    <s v="412341"/>
    <s v="02"/>
    <s v="PROP"/>
    <s v="A"/>
    <n v="-54"/>
    <n v="-10"/>
    <n v="-42"/>
  </r>
  <r>
    <s v="2026"/>
    <x v="1"/>
    <x v="1"/>
    <x v="0"/>
    <x v="64"/>
    <x v="64"/>
    <x v="38"/>
    <x v="212"/>
    <x v="512"/>
    <x v="61"/>
    <x v="14"/>
    <s v="415"/>
    <s v="00"/>
    <s v="4468"/>
    <s v="Credit Union Share Insurance Fund"/>
    <s v="MAND "/>
    <s v=""/>
    <s v="412441"/>
    <s v="01"/>
    <s v="OG"/>
    <s v="A"/>
    <n v="-692"/>
    <n v="-400"/>
    <n v="-1052"/>
  </r>
  <r>
    <s v="2026"/>
    <x v="1"/>
    <x v="1"/>
    <x v="0"/>
    <x v="64"/>
    <x v="64"/>
    <x v="38"/>
    <x v="212"/>
    <x v="513"/>
    <x v="61"/>
    <x v="13"/>
    <s v="415"/>
    <s v="00"/>
    <s v="4470"/>
    <s v="Central Liquidity Facility"/>
    <s v="MAND "/>
    <s v=""/>
    <s v="412341"/>
    <s v="01"/>
    <s v="PROP"/>
    <s v="A"/>
    <n v="-68"/>
    <n v="-40"/>
    <n v="-40"/>
  </r>
  <r>
    <s v="2026"/>
    <x v="1"/>
    <x v="1"/>
    <x v="0"/>
    <x v="64"/>
    <x v="64"/>
    <x v="38"/>
    <x v="212"/>
    <x v="514"/>
    <x v="61"/>
    <x v="13"/>
    <s v="415"/>
    <s v="00"/>
    <s v="4472"/>
    <s v="Community Development Revolving Loan Fund"/>
    <s v="MAND "/>
    <s v=""/>
    <s v="412341"/>
    <s v="01"/>
    <s v="PROP"/>
    <s v="A"/>
    <n v="-1"/>
    <n v="-2"/>
    <n v="-2"/>
  </r>
  <r>
    <s v="2026"/>
    <x v="1"/>
    <x v="1"/>
    <x v="0"/>
    <x v="47"/>
    <x v="47"/>
    <x v="38"/>
    <x v="181"/>
    <x v="515"/>
    <x v="58"/>
    <x v="13"/>
    <s v="440"/>
    <s v="00"/>
    <s v="4020"/>
    <s v="Postal Service Fund"/>
    <s v="MAND "/>
    <s v=""/>
    <s v="412341"/>
    <s v="01"/>
    <s v="PROP"/>
    <s v="A"/>
    <n v="-78883"/>
    <n v="-80962"/>
    <n v="-83239"/>
  </r>
  <r>
    <s v="2026"/>
    <x v="1"/>
    <x v="1"/>
    <x v="0"/>
    <x v="49"/>
    <x v="49"/>
    <x v="38"/>
    <x v="183"/>
    <x v="964"/>
    <x v="39"/>
    <x v="13"/>
    <s v="446"/>
    <s v="00"/>
    <s v="8011"/>
    <s v="Rail Industry Pension Fund"/>
    <s v="MAND "/>
    <s v=""/>
    <s v="412341"/>
    <s v="01"/>
    <s v="PROP"/>
    <s v="A"/>
    <n v="-4"/>
    <n v="0"/>
    <n v="0"/>
  </r>
  <r>
    <s v="2026"/>
    <x v="1"/>
    <x v="1"/>
    <x v="0"/>
    <x v="49"/>
    <x v="49"/>
    <x v="38"/>
    <x v="183"/>
    <x v="965"/>
    <x v="37"/>
    <x v="13"/>
    <s v="446"/>
    <s v="00"/>
    <s v="8051"/>
    <s v="Railroad Unemployment Insurance Trust Fund"/>
    <s v="MAND "/>
    <s v=""/>
    <s v="412341"/>
    <s v="01"/>
    <s v="PROP"/>
    <s v="A"/>
    <n v="-18"/>
    <n v="-17"/>
    <n v="-16"/>
  </r>
  <r>
    <s v="2026"/>
    <x v="1"/>
    <x v="1"/>
    <x v="0"/>
    <x v="78"/>
    <x v="78"/>
    <x v="38"/>
    <x v="260"/>
    <x v="966"/>
    <x v="10"/>
    <x v="13"/>
    <s v="574"/>
    <s v="00"/>
    <s v="3744"/>
    <s v="Southeast Crescent Regional Commission"/>
    <s v="MAND "/>
    <s v=""/>
    <s v="412341"/>
    <s v="01"/>
    <s v="PROP"/>
    <s v="A"/>
    <n v="-1"/>
    <n v="-2"/>
    <n v="0"/>
  </r>
  <r>
    <s v="2026"/>
    <x v="1"/>
    <x v="1"/>
    <x v="0"/>
    <x v="65"/>
    <x v="65"/>
    <x v="38"/>
    <x v="213"/>
    <x v="516"/>
    <x v="19"/>
    <x v="13"/>
    <s v="455"/>
    <s v="00"/>
    <s v="4110"/>
    <s v="Tennessee Valley Authority Fund"/>
    <s v="MAND "/>
    <s v=""/>
    <s v="412341"/>
    <s v="01"/>
    <s v="PROP"/>
    <s v="A"/>
    <n v="-62695"/>
    <n v="-61562"/>
    <n v="-61752"/>
  </r>
  <r>
    <s v="2026"/>
    <x v="1"/>
    <x v="1"/>
    <x v="1"/>
    <x v="0"/>
    <x v="0"/>
    <x v="1"/>
    <x v="1"/>
    <x v="967"/>
    <x v="62"/>
    <x v="9"/>
    <s v="001"/>
    <s v="15"/>
    <s v="322000"/>
    <s v="All Other General Fund Proprietary Receipts Including Budget Clearing Accounts"/>
    <s v="MAND "/>
    <s v=""/>
    <s v="200403"/>
    <s v="01"/>
    <s v="PROP"/>
    <s v="R"/>
    <n v="-1"/>
    <n v="-2"/>
    <n v="0"/>
  </r>
  <r>
    <s v="2026"/>
    <x v="1"/>
    <x v="1"/>
    <x v="1"/>
    <x v="0"/>
    <x v="0"/>
    <x v="2"/>
    <x v="2"/>
    <x v="968"/>
    <x v="1"/>
    <x v="9"/>
    <s v="001"/>
    <s v="25"/>
    <s v="803110"/>
    <s v="Contributions, Library of Congress Gift Fund"/>
    <s v="MAND "/>
    <s v=""/>
    <s v="200403"/>
    <s v="01"/>
    <s v="PROP"/>
    <s v="R"/>
    <n v="-17"/>
    <n v="-50"/>
    <n v="-52"/>
  </r>
  <r>
    <s v="2026"/>
    <x v="1"/>
    <x v="1"/>
    <x v="1"/>
    <x v="0"/>
    <x v="0"/>
    <x v="2"/>
    <x v="2"/>
    <x v="969"/>
    <x v="1"/>
    <x v="9"/>
    <s v="001"/>
    <s v="25"/>
    <s v="803210"/>
    <s v="Contributions, Library of Congress Permanent Loan Account"/>
    <s v="MAND "/>
    <s v=""/>
    <s v="200403"/>
    <s v="01"/>
    <s v="PROP"/>
    <s v="R"/>
    <n v="-10"/>
    <n v="-10"/>
    <n v="-10"/>
  </r>
  <r>
    <s v="2026"/>
    <x v="1"/>
    <x v="1"/>
    <x v="1"/>
    <x v="0"/>
    <x v="0"/>
    <x v="2"/>
    <x v="2"/>
    <x v="970"/>
    <x v="63"/>
    <x v="9"/>
    <s v="001"/>
    <s v="25"/>
    <s v="803221"/>
    <s v="Income from Donated Securities, Library of Congress"/>
    <s v="MAND"/>
    <s v=""/>
    <s v="200403"/>
    <s v="01"/>
    <s v="PROP"/>
    <s v="R"/>
    <n v="-8"/>
    <n v="-4"/>
    <n v="-7"/>
  </r>
  <r>
    <s v="2026"/>
    <x v="1"/>
    <x v="1"/>
    <x v="1"/>
    <x v="0"/>
    <x v="0"/>
    <x v="4"/>
    <x v="4"/>
    <x v="971"/>
    <x v="0"/>
    <x v="9"/>
    <s v="001"/>
    <s v="45"/>
    <s v="550910"/>
    <s v="Gifts, Senate Preservation Fund"/>
    <s v="MAND "/>
    <s v=""/>
    <s v="200403"/>
    <s v="01"/>
    <s v="PROP"/>
    <s v="R"/>
    <n v="-2"/>
    <n v="-2"/>
    <n v="-2"/>
  </r>
  <r>
    <s v="2026"/>
    <x v="1"/>
    <x v="1"/>
    <x v="1"/>
    <x v="0"/>
    <x v="0"/>
    <x v="4"/>
    <x v="4"/>
    <x v="972"/>
    <x v="42"/>
    <x v="9"/>
    <s v="001"/>
    <s v="45"/>
    <s v="814810"/>
    <s v="Gifts and Donations, Open World Leadership Center Trust Fund"/>
    <s v="MAND "/>
    <s v=""/>
    <s v="200403"/>
    <s v="01"/>
    <s v="PROP"/>
    <s v="R"/>
    <n v="0"/>
    <n v="-1"/>
    <n v="-1"/>
  </r>
  <r>
    <s v="2026"/>
    <x v="1"/>
    <x v="1"/>
    <x v="1"/>
    <x v="1"/>
    <x v="1"/>
    <x v="2"/>
    <x v="5"/>
    <x v="973"/>
    <x v="62"/>
    <x v="9"/>
    <s v="002"/>
    <s v="25"/>
    <s v="322000"/>
    <s v="All Other General Fund Proprietary Receipts Including Budget Clearing Accounts"/>
    <s v="MAND "/>
    <s v=""/>
    <s v="200403"/>
    <s v="01"/>
    <s v="PROP"/>
    <s v="R"/>
    <n v="6"/>
    <n v="0"/>
    <n v="0"/>
  </r>
  <r>
    <s v="2026"/>
    <x v="1"/>
    <x v="1"/>
    <x v="1"/>
    <x v="1"/>
    <x v="1"/>
    <x v="36"/>
    <x v="217"/>
    <x v="974"/>
    <x v="4"/>
    <x v="12"/>
    <s v="002"/>
    <s v="00"/>
    <s v="511410"/>
    <s v="Proceeds from Sale of Property, Judiciary Information Technology Fund"/>
    <s v="MAND "/>
    <s v=""/>
    <s v="134003"/>
    <s v="01"/>
    <s v="PROP"/>
    <s v="R"/>
    <n v="-124"/>
    <n v="-142"/>
    <n v="-142"/>
  </r>
  <r>
    <s v="2026"/>
    <x v="1"/>
    <x v="1"/>
    <x v="1"/>
    <x v="2"/>
    <x v="2"/>
    <x v="39"/>
    <x v="218"/>
    <x v="975"/>
    <x v="8"/>
    <x v="9"/>
    <s v="005"/>
    <s v="00"/>
    <s v="181100"/>
    <s v="National Grasslands"/>
    <s v="MAND "/>
    <s v=""/>
    <s v="200403"/>
    <s v="01"/>
    <s v="PROP"/>
    <s v="R"/>
    <n v="-196"/>
    <n v="-216"/>
    <n v="-216"/>
  </r>
  <r>
    <s v="2026"/>
    <x v="1"/>
    <x v="1"/>
    <x v="1"/>
    <x v="2"/>
    <x v="2"/>
    <x v="39"/>
    <x v="218"/>
    <x v="976"/>
    <x v="8"/>
    <x v="9"/>
    <s v="005"/>
    <s v="00"/>
    <s v="222100"/>
    <s v="National Forest Fund"/>
    <s v="MAND "/>
    <s v=""/>
    <s v="200403"/>
    <s v="01"/>
    <s v="PROP"/>
    <s v="R"/>
    <n v="0"/>
    <n v="-1"/>
    <n v="-1"/>
  </r>
  <r>
    <s v="2026"/>
    <x v="1"/>
    <x v="1"/>
    <x v="1"/>
    <x v="2"/>
    <x v="2"/>
    <x v="39"/>
    <x v="218"/>
    <x v="977"/>
    <x v="7"/>
    <x v="9"/>
    <s v="005"/>
    <s v="00"/>
    <s v="267130"/>
    <s v="Food Supply Chain and Agriculture Pandemic Response Guaranteed Loan, Downward Reestimates of Subsidy"/>
    <s v="MAND "/>
    <s v=""/>
    <s v="200403"/>
    <s v="01"/>
    <s v="PROP"/>
    <s v="R"/>
    <n v="-6"/>
    <n v="-8"/>
    <n v="0"/>
  </r>
  <r>
    <s v="2026"/>
    <x v="1"/>
    <x v="1"/>
    <x v="1"/>
    <x v="2"/>
    <x v="2"/>
    <x v="39"/>
    <x v="218"/>
    <x v="978"/>
    <x v="10"/>
    <x v="9"/>
    <s v="005"/>
    <s v="00"/>
    <s v="267530"/>
    <s v="Biorefinery Assistance, Downward Reestimates of Subsidies"/>
    <s v="MAND "/>
    <s v=""/>
    <s v="200403"/>
    <s v="01"/>
    <s v="PROP"/>
    <s v="R"/>
    <n v="-9"/>
    <n v="-7"/>
    <n v="0"/>
  </r>
  <r>
    <s v="2026"/>
    <x v="1"/>
    <x v="1"/>
    <x v="1"/>
    <x v="2"/>
    <x v="2"/>
    <x v="39"/>
    <x v="218"/>
    <x v="827"/>
    <x v="7"/>
    <x v="9"/>
    <s v="005"/>
    <s v="00"/>
    <s v="270110"/>
    <s v="Agriculture Credit Insurance, Negative Subsidies"/>
    <s v="MAND "/>
    <s v=""/>
    <s v="200403"/>
    <s v="01"/>
    <s v="PROP"/>
    <s v="R"/>
    <n v="-31"/>
    <n v="-370"/>
    <n v="0"/>
  </r>
  <r>
    <s v="2026"/>
    <x v="1"/>
    <x v="1"/>
    <x v="1"/>
    <x v="2"/>
    <x v="2"/>
    <x v="39"/>
    <x v="218"/>
    <x v="979"/>
    <x v="7"/>
    <x v="9"/>
    <s v="005"/>
    <s v="00"/>
    <s v="270130"/>
    <s v="Agriculture Credit Insurance, Downward Reestimates of Subsidies"/>
    <s v="MAND "/>
    <s v=""/>
    <s v="200403"/>
    <s v="01"/>
    <s v="PROP"/>
    <s v="R"/>
    <n v="-473"/>
    <n v="-319"/>
    <n v="0"/>
  </r>
  <r>
    <s v="2026"/>
    <x v="1"/>
    <x v="1"/>
    <x v="1"/>
    <x v="2"/>
    <x v="2"/>
    <x v="39"/>
    <x v="218"/>
    <x v="980"/>
    <x v="19"/>
    <x v="9"/>
    <s v="005"/>
    <s v="00"/>
    <s v="270230"/>
    <s v="Rural Electrification and Telephone Loans, Downward Reestimates of Subsidies"/>
    <s v="MAND "/>
    <s v=""/>
    <s v="200403"/>
    <s v="01"/>
    <s v="PROP"/>
    <s v="R"/>
    <n v="-1659"/>
    <n v="-1102"/>
    <n v="0"/>
  </r>
  <r>
    <s v="2026"/>
    <x v="1"/>
    <x v="1"/>
    <x v="1"/>
    <x v="2"/>
    <x v="2"/>
    <x v="39"/>
    <x v="218"/>
    <x v="981"/>
    <x v="10"/>
    <x v="9"/>
    <s v="005"/>
    <s v="00"/>
    <s v="270330"/>
    <s v="Rural Water and Waste Disposal, Downward Reestimates of Subsidies"/>
    <s v="MAND "/>
    <s v=""/>
    <s v="200403"/>
    <s v="01"/>
    <s v="PROP"/>
    <s v="R"/>
    <n v="-26"/>
    <n v="-17"/>
    <n v="0"/>
  </r>
  <r>
    <s v="2026"/>
    <x v="1"/>
    <x v="1"/>
    <x v="1"/>
    <x v="2"/>
    <x v="2"/>
    <x v="39"/>
    <x v="218"/>
    <x v="982"/>
    <x v="10"/>
    <x v="9"/>
    <s v="005"/>
    <s v="00"/>
    <s v="270530"/>
    <s v="Rural Community Facility, Downward Reestimates of Subsidies"/>
    <s v="MAND "/>
    <s v=""/>
    <s v="200403"/>
    <s v="01"/>
    <s v="PROP"/>
    <s v="R"/>
    <n v="-81"/>
    <n v="-8"/>
    <n v="0"/>
  </r>
  <r>
    <s v="2026"/>
    <x v="1"/>
    <x v="1"/>
    <x v="1"/>
    <x v="2"/>
    <x v="2"/>
    <x v="39"/>
    <x v="218"/>
    <x v="983"/>
    <x v="29"/>
    <x v="9"/>
    <s v="005"/>
    <s v="00"/>
    <s v="270630"/>
    <s v="Rural Housing Insurance, Downward Reestimates of Subsidies"/>
    <s v="MAND "/>
    <s v=""/>
    <s v="200403"/>
    <s v="01"/>
    <s v="PROP"/>
    <s v="R"/>
    <n v="-770"/>
    <n v="-218"/>
    <n v="0"/>
  </r>
  <r>
    <s v="2026"/>
    <x v="1"/>
    <x v="1"/>
    <x v="1"/>
    <x v="2"/>
    <x v="2"/>
    <x v="39"/>
    <x v="218"/>
    <x v="984"/>
    <x v="10"/>
    <x v="9"/>
    <s v="005"/>
    <s v="00"/>
    <s v="270730"/>
    <s v="Rural Business and Industry, Downward Reestimates of Subsidies"/>
    <s v="MAND "/>
    <s v=""/>
    <s v="200403"/>
    <s v="01"/>
    <s v="PROP"/>
    <s v="R"/>
    <n v="-164"/>
    <n v="-37"/>
    <n v="0"/>
  </r>
  <r>
    <s v="2026"/>
    <x v="1"/>
    <x v="1"/>
    <x v="1"/>
    <x v="2"/>
    <x v="2"/>
    <x v="39"/>
    <x v="218"/>
    <x v="985"/>
    <x v="7"/>
    <x v="9"/>
    <s v="005"/>
    <s v="00"/>
    <s v="270830"/>
    <s v="P.L. 480 Loan Program, Downward Reestimates of Subsidies"/>
    <s v="MAND "/>
    <s v=""/>
    <s v="200403"/>
    <s v="01"/>
    <s v="PROP"/>
    <s v="R"/>
    <n v="-1"/>
    <n v="-2"/>
    <n v="0"/>
  </r>
  <r>
    <s v="2026"/>
    <x v="1"/>
    <x v="1"/>
    <x v="1"/>
    <x v="2"/>
    <x v="2"/>
    <x v="39"/>
    <x v="218"/>
    <x v="986"/>
    <x v="10"/>
    <x v="9"/>
    <s v="005"/>
    <s v="00"/>
    <s v="271030"/>
    <s v="Rural Development Loans, Downward Reestimates of Subsidies"/>
    <s v="MAND "/>
    <s v=""/>
    <s v="200403"/>
    <s v="01"/>
    <s v="PROP"/>
    <s v="R"/>
    <n v="-2"/>
    <n v="-6"/>
    <n v="0"/>
  </r>
  <r>
    <s v="2026"/>
    <x v="1"/>
    <x v="1"/>
    <x v="1"/>
    <x v="2"/>
    <x v="2"/>
    <x v="39"/>
    <x v="218"/>
    <x v="987"/>
    <x v="10"/>
    <x v="9"/>
    <s v="005"/>
    <s v="00"/>
    <s v="271330"/>
    <s v="Economic Development Loans, Downward Reestimates of Subsidies"/>
    <s v="MAND "/>
    <s v=""/>
    <s v="200403"/>
    <s v="01"/>
    <s v="PROP"/>
    <s v="R"/>
    <n v="-1"/>
    <n v="-1"/>
    <n v="0"/>
  </r>
  <r>
    <s v="2026"/>
    <x v="1"/>
    <x v="1"/>
    <x v="1"/>
    <x v="2"/>
    <x v="2"/>
    <x v="39"/>
    <x v="218"/>
    <x v="988"/>
    <x v="10"/>
    <x v="9"/>
    <s v="005"/>
    <s v="00"/>
    <s v="274630"/>
    <s v="Downward Reestimates, Distance Learning, Telemedicine, and Broadband Program"/>
    <s v="MAND "/>
    <s v=""/>
    <s v="200403"/>
    <s v="01"/>
    <s v="PROP"/>
    <s v="R"/>
    <n v="-28"/>
    <n v="-70"/>
    <n v="0"/>
  </r>
  <r>
    <s v="2026"/>
    <x v="1"/>
    <x v="1"/>
    <x v="1"/>
    <x v="2"/>
    <x v="2"/>
    <x v="39"/>
    <x v="218"/>
    <x v="989"/>
    <x v="7"/>
    <x v="9"/>
    <s v="005"/>
    <s v="00"/>
    <s v="275610"/>
    <s v="Negative Subsidies, Farm Storage Facility Loans"/>
    <s v="MAND "/>
    <s v=""/>
    <s v="200403"/>
    <s v="01"/>
    <s v="PROP"/>
    <s v="R"/>
    <n v="-3"/>
    <n v="-1"/>
    <n v="0"/>
  </r>
  <r>
    <s v="2026"/>
    <x v="1"/>
    <x v="1"/>
    <x v="1"/>
    <x v="2"/>
    <x v="2"/>
    <x v="39"/>
    <x v="218"/>
    <x v="990"/>
    <x v="7"/>
    <x v="9"/>
    <s v="005"/>
    <s v="00"/>
    <s v="275630"/>
    <s v="Farm Storage Facility Loans, Downward Reestimate of Subsidies"/>
    <s v="MAND "/>
    <s v=""/>
    <s v="200403"/>
    <s v="01"/>
    <s v="PROP"/>
    <s v="R"/>
    <n v="-7"/>
    <n v="-4"/>
    <n v="0"/>
  </r>
  <r>
    <s v="2026"/>
    <x v="1"/>
    <x v="1"/>
    <x v="1"/>
    <x v="2"/>
    <x v="2"/>
    <x v="39"/>
    <x v="218"/>
    <x v="991"/>
    <x v="7"/>
    <x v="9"/>
    <s v="005"/>
    <s v="00"/>
    <s v="275730"/>
    <s v="Commodity Credit Corporation Export Guarantee Financing, Downward Reestimate of Subsidies"/>
    <s v="MAND "/>
    <s v=""/>
    <s v="200403"/>
    <s v="01"/>
    <s v="PROP"/>
    <s v="R"/>
    <n v="-48"/>
    <n v="-17"/>
    <n v="0"/>
  </r>
  <r>
    <s v="2026"/>
    <x v="1"/>
    <x v="1"/>
    <x v="1"/>
    <x v="2"/>
    <x v="2"/>
    <x v="39"/>
    <x v="218"/>
    <x v="992"/>
    <x v="30"/>
    <x v="9"/>
    <s v="005"/>
    <s v="00"/>
    <s v="278630"/>
    <s v="Rural Energy for America Program, Downward Reestimates of Subsidies"/>
    <s v="MAND "/>
    <s v=""/>
    <s v="200403"/>
    <s v="01"/>
    <s v="PROP"/>
    <s v="R"/>
    <n v="-17"/>
    <n v="-14"/>
    <n v="0"/>
  </r>
  <r>
    <s v="2026"/>
    <x v="1"/>
    <x v="1"/>
    <x v="1"/>
    <x v="2"/>
    <x v="2"/>
    <x v="39"/>
    <x v="218"/>
    <x v="993"/>
    <x v="7"/>
    <x v="9"/>
    <s v="005"/>
    <s v="00"/>
    <s v="279310"/>
    <s v="Commodity Credit Corporation Export Guarantee Financing, Negative Subsidies"/>
    <s v="MAND "/>
    <s v=""/>
    <s v="200403"/>
    <s v="01"/>
    <s v="PROP"/>
    <s v="R"/>
    <n v="-10"/>
    <n v="-15"/>
    <n v="-18"/>
  </r>
  <r>
    <s v="2026"/>
    <x v="1"/>
    <x v="1"/>
    <x v="1"/>
    <x v="2"/>
    <x v="2"/>
    <x v="39"/>
    <x v="218"/>
    <x v="994"/>
    <x v="62"/>
    <x v="9"/>
    <s v="005"/>
    <s v="00"/>
    <s v="322000"/>
    <s v="All Other General Fund Proprietary Receipts Including Budget Clearing Accounts"/>
    <s v="MAND "/>
    <s v=""/>
    <s v="200403"/>
    <s v="01"/>
    <s v="PROP"/>
    <s v="R"/>
    <n v="-49"/>
    <n v="-20"/>
    <n v="-20"/>
  </r>
  <r>
    <s v="2026"/>
    <x v="1"/>
    <x v="1"/>
    <x v="1"/>
    <x v="2"/>
    <x v="2"/>
    <x v="39"/>
    <x v="218"/>
    <x v="995"/>
    <x v="8"/>
    <x v="9"/>
    <s v="005"/>
    <s v="00"/>
    <s v="500810"/>
    <s v="National Forests Fund"/>
    <s v="MAND "/>
    <s v=""/>
    <s v="200403"/>
    <s v="01"/>
    <s v="PROP"/>
    <s v="R"/>
    <n v="-8"/>
    <n v="-7"/>
    <n v="-6"/>
  </r>
  <r>
    <s v="2026"/>
    <x v="1"/>
    <x v="1"/>
    <x v="1"/>
    <x v="2"/>
    <x v="2"/>
    <x v="39"/>
    <x v="218"/>
    <x v="996"/>
    <x v="8"/>
    <x v="9"/>
    <s v="005"/>
    <s v="00"/>
    <s v="520110"/>
    <s v="National Forests Fund, Payments to States"/>
    <s v="MAND "/>
    <s v=""/>
    <s v="200403"/>
    <s v="01"/>
    <s v="PROP"/>
    <s v="R"/>
    <n v="-160"/>
    <n v="-70"/>
    <n v="-70"/>
  </r>
  <r>
    <s v="2026"/>
    <x v="1"/>
    <x v="1"/>
    <x v="1"/>
    <x v="2"/>
    <x v="2"/>
    <x v="39"/>
    <x v="218"/>
    <x v="997"/>
    <x v="8"/>
    <x v="9"/>
    <s v="005"/>
    <s v="00"/>
    <s v="520210"/>
    <s v="Timber Roads, Purchaser Elections"/>
    <s v="MAND "/>
    <s v=""/>
    <s v="200403"/>
    <s v="01"/>
    <s v="PROP"/>
    <s v="R"/>
    <n v="-2"/>
    <n v="-2"/>
    <n v="-2"/>
  </r>
  <r>
    <s v="2026"/>
    <x v="1"/>
    <x v="1"/>
    <x v="1"/>
    <x v="2"/>
    <x v="2"/>
    <x v="39"/>
    <x v="218"/>
    <x v="998"/>
    <x v="8"/>
    <x v="9"/>
    <s v="005"/>
    <s v="00"/>
    <s v="520310"/>
    <s v="National Forests Fund, Roads and Trails for States"/>
    <s v="MAND "/>
    <s v=""/>
    <s v="200403"/>
    <s v="01"/>
    <s v="PROP"/>
    <s v="R"/>
    <n v="-20"/>
    <n v="-21"/>
    <n v="-20"/>
  </r>
  <r>
    <s v="2026"/>
    <x v="1"/>
    <x v="1"/>
    <x v="1"/>
    <x v="2"/>
    <x v="2"/>
    <x v="39"/>
    <x v="218"/>
    <x v="999"/>
    <x v="8"/>
    <x v="9"/>
    <s v="005"/>
    <s v="00"/>
    <s v="520410"/>
    <s v="Timber Salvage Sales"/>
    <s v="MAND "/>
    <s v=""/>
    <s v="200403"/>
    <s v="01"/>
    <s v="PROP"/>
    <s v="R"/>
    <n v="-41"/>
    <n v="-40"/>
    <n v="-40"/>
  </r>
  <r>
    <s v="2026"/>
    <x v="1"/>
    <x v="1"/>
    <x v="1"/>
    <x v="2"/>
    <x v="2"/>
    <x v="39"/>
    <x v="218"/>
    <x v="1000"/>
    <x v="8"/>
    <x v="9"/>
    <s v="005"/>
    <s v="00"/>
    <s v="520610"/>
    <s v="Deposits, Brush Disposal"/>
    <s v="MAND "/>
    <s v=""/>
    <s v="200403"/>
    <s v="01"/>
    <s v="PROP"/>
    <s v="R"/>
    <n v="-7"/>
    <n v="-9"/>
    <n v="-9"/>
  </r>
  <r>
    <s v="2026"/>
    <x v="1"/>
    <x v="1"/>
    <x v="1"/>
    <x v="2"/>
    <x v="2"/>
    <x v="39"/>
    <x v="218"/>
    <x v="1001"/>
    <x v="8"/>
    <x v="9"/>
    <s v="005"/>
    <s v="00"/>
    <s v="520700"/>
    <s v="Receipts, Cooperative Range Improvements"/>
    <s v="MAND "/>
    <s v=""/>
    <s v="200403"/>
    <s v="01"/>
    <s v="PROP"/>
    <s v="R"/>
    <n v="-3"/>
    <n v="-3"/>
    <n v="-3"/>
  </r>
  <r>
    <s v="2026"/>
    <x v="1"/>
    <x v="1"/>
    <x v="1"/>
    <x v="2"/>
    <x v="2"/>
    <x v="39"/>
    <x v="218"/>
    <x v="1002"/>
    <x v="8"/>
    <x v="9"/>
    <s v="005"/>
    <s v="00"/>
    <s v="520810"/>
    <s v="Deposits, Acquisitions of Lands for National Forests, Special Acts"/>
    <s v="MAND "/>
    <s v=""/>
    <s v="200403"/>
    <s v="01"/>
    <s v="PROP"/>
    <s v="R"/>
    <n v="-1"/>
    <n v="-1"/>
    <n v="-1"/>
  </r>
  <r>
    <s v="2026"/>
    <x v="1"/>
    <x v="1"/>
    <x v="1"/>
    <x v="2"/>
    <x v="2"/>
    <x v="39"/>
    <x v="218"/>
    <x v="1003"/>
    <x v="63"/>
    <x v="9"/>
    <s v="005"/>
    <s v="00"/>
    <s v="521520"/>
    <s v="Earnings on Investments, Restoration of Forest Lands"/>
    <s v="MAND"/>
    <s v=""/>
    <s v="200403"/>
    <s v="01"/>
    <s v="PROP"/>
    <s v="R"/>
    <n v="0"/>
    <n v="-3"/>
    <n v="-1"/>
  </r>
  <r>
    <s v="2026"/>
    <x v="1"/>
    <x v="1"/>
    <x v="1"/>
    <x v="2"/>
    <x v="2"/>
    <x v="39"/>
    <x v="218"/>
    <x v="1004"/>
    <x v="8"/>
    <x v="9"/>
    <s v="005"/>
    <s v="00"/>
    <s v="521610"/>
    <s v="Land Acquisition Proceeds for Exchanges, Acquisition of Lands to Complete Land Exchanges"/>
    <s v="MAND "/>
    <s v=""/>
    <s v="200403"/>
    <s v="01"/>
    <s v="PROP"/>
    <s v="R"/>
    <n v="-12"/>
    <n v="-4"/>
    <n v="-4"/>
  </r>
  <r>
    <s v="2026"/>
    <x v="1"/>
    <x v="1"/>
    <x v="1"/>
    <x v="2"/>
    <x v="2"/>
    <x v="39"/>
    <x v="218"/>
    <x v="1005"/>
    <x v="8"/>
    <x v="9"/>
    <s v="005"/>
    <s v="00"/>
    <s v="521910"/>
    <s v="Rents and Charges for Quarters, Forest Service"/>
    <s v="MAND "/>
    <s v=""/>
    <s v="200403"/>
    <s v="01"/>
    <s v="PROP"/>
    <s v="R"/>
    <n v="-14"/>
    <n v="-13"/>
    <n v="-13"/>
  </r>
  <r>
    <s v="2026"/>
    <x v="1"/>
    <x v="1"/>
    <x v="1"/>
    <x v="2"/>
    <x v="2"/>
    <x v="39"/>
    <x v="218"/>
    <x v="1006"/>
    <x v="8"/>
    <x v="9"/>
    <s v="005"/>
    <s v="00"/>
    <s v="526410"/>
    <s v="Timber Sales Pipeline Restoration Fund"/>
    <s v="MAND "/>
    <s v=""/>
    <s v="200403"/>
    <s v="01"/>
    <s v="PROP"/>
    <s v="R"/>
    <n v="-6"/>
    <n v="-7"/>
    <n v="-7"/>
  </r>
  <r>
    <s v="2026"/>
    <x v="1"/>
    <x v="1"/>
    <x v="1"/>
    <x v="2"/>
    <x v="2"/>
    <x v="39"/>
    <x v="218"/>
    <x v="1007"/>
    <x v="32"/>
    <x v="9"/>
    <s v="005"/>
    <s v="00"/>
    <s v="526810"/>
    <s v="Recreation Enhancements Fees, Recreation Fee Demonstration Program"/>
    <s v="MAND "/>
    <s v=""/>
    <s v="200403"/>
    <s v="01"/>
    <s v="PROP"/>
    <s v="R"/>
    <n v="-143"/>
    <n v="-135"/>
    <n v="-135"/>
  </r>
  <r>
    <s v="2026"/>
    <x v="1"/>
    <x v="1"/>
    <x v="1"/>
    <x v="2"/>
    <x v="2"/>
    <x v="39"/>
    <x v="218"/>
    <x v="1008"/>
    <x v="8"/>
    <x v="9"/>
    <s v="005"/>
    <s v="00"/>
    <s v="527710"/>
    <s v="Midewin National Tallgrass Prairie Rental Fees"/>
    <s v="MAND "/>
    <s v=""/>
    <s v="200403"/>
    <s v="01"/>
    <s v="PROP"/>
    <s v="R"/>
    <n v="-1"/>
    <n v="-1"/>
    <n v="-1"/>
  </r>
  <r>
    <s v="2026"/>
    <x v="1"/>
    <x v="1"/>
    <x v="1"/>
    <x v="2"/>
    <x v="2"/>
    <x v="39"/>
    <x v="218"/>
    <x v="1009"/>
    <x v="8"/>
    <x v="9"/>
    <s v="005"/>
    <s v="00"/>
    <s v="536010"/>
    <s v="Charges, User Fees, and Natural Resource Utilization, Land between the Lakes, Forest Service"/>
    <s v="MAND "/>
    <s v=""/>
    <s v="200403"/>
    <s v="01"/>
    <s v="PROP"/>
    <s v="R"/>
    <n v="-7"/>
    <n v="-7"/>
    <n v="-7"/>
  </r>
  <r>
    <s v="2026"/>
    <x v="1"/>
    <x v="1"/>
    <x v="1"/>
    <x v="2"/>
    <x v="2"/>
    <x v="39"/>
    <x v="218"/>
    <x v="1010"/>
    <x v="8"/>
    <x v="9"/>
    <s v="005"/>
    <s v="00"/>
    <s v="536110"/>
    <s v="Administration of Rights-of-way and Other Land Uses"/>
    <s v="MAND "/>
    <s v=""/>
    <s v="200403"/>
    <s v="01"/>
    <s v="PROP"/>
    <s v="R"/>
    <n v="-2"/>
    <n v="-2"/>
    <n v="-2"/>
  </r>
  <r>
    <s v="2026"/>
    <x v="1"/>
    <x v="1"/>
    <x v="1"/>
    <x v="2"/>
    <x v="2"/>
    <x v="39"/>
    <x v="218"/>
    <x v="1011"/>
    <x v="8"/>
    <x v="9"/>
    <s v="005"/>
    <s v="00"/>
    <s v="554010"/>
    <s v="Funds Retained, Stewardship Contracting Product Sales"/>
    <s v="MAND "/>
    <s v=""/>
    <s v="200403"/>
    <s v="01"/>
    <s v="PROP"/>
    <s v="R"/>
    <n v="-27"/>
    <n v="-31"/>
    <n v="-31"/>
  </r>
  <r>
    <s v="2026"/>
    <x v="1"/>
    <x v="1"/>
    <x v="1"/>
    <x v="2"/>
    <x v="2"/>
    <x v="39"/>
    <x v="218"/>
    <x v="1012"/>
    <x v="32"/>
    <x v="9"/>
    <s v="005"/>
    <s v="00"/>
    <s v="564410"/>
    <s v="Cabin User and Transfer Fees, Recreation Residence Program"/>
    <s v="MAND "/>
    <s v=""/>
    <s v="200403"/>
    <s v="01"/>
    <s v="PROP"/>
    <s v="R"/>
    <n v="0"/>
    <n v="-34"/>
    <n v="-34"/>
  </r>
  <r>
    <s v="2026"/>
    <x v="1"/>
    <x v="1"/>
    <x v="1"/>
    <x v="2"/>
    <x v="2"/>
    <x v="39"/>
    <x v="218"/>
    <x v="1013"/>
    <x v="8"/>
    <x v="9"/>
    <s v="005"/>
    <s v="00"/>
    <s v="589610"/>
    <s v="National Grasslands"/>
    <s v="MAND "/>
    <s v=""/>
    <s v="200403"/>
    <s v="01"/>
    <s v="PROP"/>
    <s v="R"/>
    <n v="-89"/>
    <n v="-72"/>
    <n v="-72"/>
  </r>
  <r>
    <s v="2026"/>
    <x v="1"/>
    <x v="1"/>
    <x v="1"/>
    <x v="2"/>
    <x v="2"/>
    <x v="39"/>
    <x v="218"/>
    <x v="1014"/>
    <x v="5"/>
    <x v="9"/>
    <s v="005"/>
    <s v="00"/>
    <s v="801510"/>
    <s v="Deposits of Fees, Inspection and Grading of Farm Products, AMS"/>
    <s v="MAND "/>
    <s v=""/>
    <s v="200403"/>
    <s v="01"/>
    <s v="PROP"/>
    <s v="R"/>
    <n v="-210"/>
    <n v="-223"/>
    <n v="-223"/>
  </r>
  <r>
    <s v="2026"/>
    <x v="1"/>
    <x v="1"/>
    <x v="1"/>
    <x v="2"/>
    <x v="2"/>
    <x v="39"/>
    <x v="218"/>
    <x v="1015"/>
    <x v="8"/>
    <x v="9"/>
    <s v="005"/>
    <s v="00"/>
    <s v="802810"/>
    <s v="Forest Service Cooperative Fund"/>
    <s v="MAND "/>
    <s v=""/>
    <s v="200403"/>
    <s v="01"/>
    <s v="PROP"/>
    <s v="R"/>
    <n v="-85"/>
    <n v="-86"/>
    <n v="-86"/>
  </r>
  <r>
    <s v="2026"/>
    <x v="1"/>
    <x v="1"/>
    <x v="1"/>
    <x v="2"/>
    <x v="2"/>
    <x v="39"/>
    <x v="218"/>
    <x v="1016"/>
    <x v="5"/>
    <x v="9"/>
    <s v="005"/>
    <s v="00"/>
    <s v="813710"/>
    <s v="Deposits of Fees, Inspection and Grading of Farm Products, Food Safety and Quality Service"/>
    <s v="MAND "/>
    <s v=""/>
    <s v="200403"/>
    <s v="01"/>
    <s v="PROP"/>
    <s v="R"/>
    <n v="-18"/>
    <n v="-18"/>
    <n v="-18"/>
  </r>
  <r>
    <s v="2026"/>
    <x v="1"/>
    <x v="1"/>
    <x v="1"/>
    <x v="2"/>
    <x v="2"/>
    <x v="39"/>
    <x v="218"/>
    <x v="1017"/>
    <x v="5"/>
    <x v="9"/>
    <s v="005"/>
    <s v="00"/>
    <s v="820310"/>
    <s v="Gifts and Bequests, Departmental Administration"/>
    <s v="MAND "/>
    <s v=""/>
    <s v="200403"/>
    <s v="01"/>
    <s v="PROP"/>
    <s v="R"/>
    <n v="-1"/>
    <n v="-1"/>
    <n v="-1"/>
  </r>
  <r>
    <s v="2026"/>
    <x v="1"/>
    <x v="1"/>
    <x v="1"/>
    <x v="2"/>
    <x v="2"/>
    <x v="39"/>
    <x v="218"/>
    <x v="1018"/>
    <x v="5"/>
    <x v="9"/>
    <s v="005"/>
    <s v="00"/>
    <s v="821410"/>
    <s v="Deposits of Miscellaneous Contributed Funds, Science and Education Administration"/>
    <s v="MAND "/>
    <s v=""/>
    <s v="200403"/>
    <s v="01"/>
    <s v="PROP"/>
    <s v="R"/>
    <n v="-21"/>
    <n v="-21"/>
    <n v="-17"/>
  </r>
  <r>
    <s v="2026"/>
    <x v="1"/>
    <x v="1"/>
    <x v="1"/>
    <x v="2"/>
    <x v="2"/>
    <x v="39"/>
    <x v="218"/>
    <x v="1019"/>
    <x v="5"/>
    <x v="9"/>
    <s v="005"/>
    <s v="00"/>
    <s v="822610"/>
    <s v="Deposits of Miscellaneous Contributed Funds, APHIS"/>
    <s v="MAND "/>
    <s v=""/>
    <s v="200403"/>
    <s v="01"/>
    <s v="PROP"/>
    <s v="R"/>
    <n v="-13"/>
    <n v="-15"/>
    <n v="-15"/>
  </r>
  <r>
    <s v="2026"/>
    <x v="1"/>
    <x v="1"/>
    <x v="1"/>
    <x v="2"/>
    <x v="2"/>
    <x v="39"/>
    <x v="218"/>
    <x v="1020"/>
    <x v="8"/>
    <x v="9"/>
    <s v="005"/>
    <s v="00"/>
    <s v="972210"/>
    <s v="Miscellaneous Special Funds, Forest Service"/>
    <s v="MAND "/>
    <s v=""/>
    <s v="200403"/>
    <s v="01"/>
    <s v="PROP"/>
    <s v="R"/>
    <n v="-44"/>
    <n v="-50"/>
    <n v="-50"/>
  </r>
  <r>
    <s v="2026"/>
    <x v="1"/>
    <x v="1"/>
    <x v="1"/>
    <x v="3"/>
    <x v="3"/>
    <x v="42"/>
    <x v="219"/>
    <x v="1021"/>
    <x v="2"/>
    <x v="9"/>
    <s v="006"/>
    <s v="00"/>
    <s v="271730"/>
    <s v="Fisheries Finance, Downward Reestimates of Subsidies"/>
    <s v="MAND "/>
    <s v=""/>
    <s v="200403"/>
    <s v="01"/>
    <s v="PROP"/>
    <s v="R"/>
    <n v="-6"/>
    <n v="-14"/>
    <n v="0"/>
  </r>
  <r>
    <s v="2026"/>
    <x v="1"/>
    <x v="1"/>
    <x v="1"/>
    <x v="3"/>
    <x v="3"/>
    <x v="42"/>
    <x v="219"/>
    <x v="1022"/>
    <x v="2"/>
    <x v="9"/>
    <s v="006"/>
    <s v="00"/>
    <s v="278010"/>
    <s v="Creating Helpful Incentives to Produce Semiconductors (CHIPS), Negative Subsidies"/>
    <s v="MAND "/>
    <s v=""/>
    <s v="200403"/>
    <s v="01"/>
    <s v="PROP"/>
    <s v="R"/>
    <n v="0"/>
    <n v="-4"/>
    <n v="-4"/>
  </r>
  <r>
    <s v="2026"/>
    <x v="1"/>
    <x v="1"/>
    <x v="1"/>
    <x v="3"/>
    <x v="3"/>
    <x v="42"/>
    <x v="219"/>
    <x v="1023"/>
    <x v="62"/>
    <x v="9"/>
    <s v="006"/>
    <s v="00"/>
    <s v="322000"/>
    <s v="All Other General Fund Proprietary Receipts Including Budget Clearing Accounts"/>
    <s v="MAND "/>
    <s v=""/>
    <s v="200403"/>
    <s v="01"/>
    <s v="PROP"/>
    <s v="R"/>
    <n v="143"/>
    <n v="0"/>
    <n v="0"/>
  </r>
  <r>
    <s v="2026"/>
    <x v="1"/>
    <x v="1"/>
    <x v="1"/>
    <x v="3"/>
    <x v="3"/>
    <x v="42"/>
    <x v="219"/>
    <x v="1024"/>
    <x v="2"/>
    <x v="10"/>
    <s v="006"/>
    <s v="00"/>
    <s v="558310"/>
    <s v="Fisheries Enforcement Asset Forfeiture Fund, Deposits (PDF Account)"/>
    <s v="MAND "/>
    <s v=""/>
    <s v="200403"/>
    <s v="01"/>
    <s v="OG"/>
    <s v="R"/>
    <n v="-1"/>
    <n v="-2"/>
    <n v="-2"/>
  </r>
  <r>
    <s v="2026"/>
    <x v="1"/>
    <x v="1"/>
    <x v="1"/>
    <x v="3"/>
    <x v="3"/>
    <x v="42"/>
    <x v="219"/>
    <x v="1025"/>
    <x v="2"/>
    <x v="10"/>
    <s v="006"/>
    <s v="00"/>
    <s v="558410"/>
    <s v="Sanctuaries Enforcement Asset Forfeiture Fund, Deposits (PDF Account)"/>
    <s v="MAND "/>
    <s v=""/>
    <s v="200403"/>
    <s v="01"/>
    <s v="OG"/>
    <s v="R"/>
    <n v="0"/>
    <n v="-1"/>
    <n v="-1"/>
  </r>
  <r>
    <s v="2026"/>
    <x v="1"/>
    <x v="1"/>
    <x v="1"/>
    <x v="3"/>
    <x v="3"/>
    <x v="42"/>
    <x v="219"/>
    <x v="1026"/>
    <x v="2"/>
    <x v="9"/>
    <s v="006"/>
    <s v="00"/>
    <s v="850110"/>
    <s v="Gifts and Bequests"/>
    <s v="MAND "/>
    <s v=""/>
    <s v="200403"/>
    <s v="01"/>
    <s v="PROP"/>
    <s v="R"/>
    <n v="0"/>
    <n v="-1"/>
    <n v="-1"/>
  </r>
  <r>
    <s v="2026"/>
    <x v="1"/>
    <x v="1"/>
    <x v="1"/>
    <x v="4"/>
    <x v="4"/>
    <x v="22"/>
    <x v="220"/>
    <x v="1027"/>
    <x v="63"/>
    <x v="9"/>
    <s v="007"/>
    <s v="00"/>
    <s v="143517"/>
    <s v="General Fund Proprietary Interest Receipts, not Otherwise Classified, Navy"/>
    <s v="MAND"/>
    <s v=""/>
    <s v="200403"/>
    <s v="01"/>
    <s v="PROP"/>
    <s v="R"/>
    <n v="0"/>
    <n v="-1"/>
    <n v="-1"/>
  </r>
  <r>
    <s v="2026"/>
    <x v="1"/>
    <x v="1"/>
    <x v="1"/>
    <x v="4"/>
    <x v="4"/>
    <x v="22"/>
    <x v="220"/>
    <x v="1028"/>
    <x v="63"/>
    <x v="9"/>
    <s v="007"/>
    <s v="00"/>
    <s v="143557"/>
    <s v="General Fund Proprietary Interest Receipts, not Otherwise Classified, Air Force"/>
    <s v="MAND"/>
    <s v=""/>
    <s v="200403"/>
    <s v="01"/>
    <s v="PROP"/>
    <s v="R"/>
    <n v="-2"/>
    <n v="-2"/>
    <n v="-2"/>
  </r>
  <r>
    <s v="2026"/>
    <x v="1"/>
    <x v="1"/>
    <x v="1"/>
    <x v="4"/>
    <x v="4"/>
    <x v="22"/>
    <x v="220"/>
    <x v="1029"/>
    <x v="14"/>
    <x v="9"/>
    <s v="007"/>
    <s v="00"/>
    <s v="184000"/>
    <s v="Rent of Equipment and Other Personal Property"/>
    <s v="MAND "/>
    <s v=""/>
    <s v="200403"/>
    <s v="01"/>
    <s v="PROP"/>
    <s v="R"/>
    <n v="0"/>
    <n v="-1"/>
    <n v="-1"/>
  </r>
  <r>
    <s v="2026"/>
    <x v="1"/>
    <x v="1"/>
    <x v="1"/>
    <x v="4"/>
    <x v="4"/>
    <x v="22"/>
    <x v="220"/>
    <x v="1030"/>
    <x v="14"/>
    <x v="9"/>
    <s v="007"/>
    <s v="00"/>
    <s v="223600"/>
    <s v="Sale of Certain Materials in National Defense Stockpile"/>
    <s v="MAND "/>
    <s v=""/>
    <s v="200403"/>
    <s v="01"/>
    <s v="PROP"/>
    <s v="R"/>
    <n v="0"/>
    <n v="-1"/>
    <n v="-1"/>
  </r>
  <r>
    <s v="2026"/>
    <x v="1"/>
    <x v="1"/>
    <x v="1"/>
    <x v="4"/>
    <x v="4"/>
    <x v="22"/>
    <x v="220"/>
    <x v="1031"/>
    <x v="14"/>
    <x v="9"/>
    <s v="007"/>
    <s v="00"/>
    <s v="246200"/>
    <s v="Deposits for Survivor Annuity Benefits"/>
    <s v="MAND "/>
    <s v=""/>
    <s v="200403"/>
    <s v="01"/>
    <s v="PROP"/>
    <s v="R"/>
    <n v="-56"/>
    <n v="-30"/>
    <n v="-31"/>
  </r>
  <r>
    <s v="2026"/>
    <x v="1"/>
    <x v="1"/>
    <x v="1"/>
    <x v="4"/>
    <x v="4"/>
    <x v="22"/>
    <x v="220"/>
    <x v="1032"/>
    <x v="14"/>
    <x v="9"/>
    <s v="007"/>
    <s v="00"/>
    <s v="265197"/>
    <s v="Sale of Scrap and Salvage Materials"/>
    <s v="MAND "/>
    <s v=""/>
    <s v="200403"/>
    <s v="01"/>
    <s v="PROP"/>
    <s v="R"/>
    <n v="0"/>
    <n v="-1"/>
    <n v="-1"/>
  </r>
  <r>
    <s v="2026"/>
    <x v="1"/>
    <x v="1"/>
    <x v="1"/>
    <x v="4"/>
    <x v="4"/>
    <x v="22"/>
    <x v="220"/>
    <x v="1033"/>
    <x v="14"/>
    <x v="9"/>
    <s v="007"/>
    <s v="00"/>
    <s v="269230"/>
    <s v="Defense Production Act, Downward Reestimates of Subsidies"/>
    <s v="MAND "/>
    <s v=""/>
    <s v="200403"/>
    <s v="01"/>
    <s v="PROP"/>
    <s v="R"/>
    <n v="0"/>
    <n v="-52"/>
    <n v="0"/>
  </r>
  <r>
    <s v="2026"/>
    <x v="1"/>
    <x v="1"/>
    <x v="1"/>
    <x v="4"/>
    <x v="4"/>
    <x v="22"/>
    <x v="220"/>
    <x v="1034"/>
    <x v="14"/>
    <x v="9"/>
    <s v="007"/>
    <s v="00"/>
    <s v="276130"/>
    <s v="Family Housing Improvement Fund, Downward Reestimates of Subsidies"/>
    <s v="MAND "/>
    <s v=""/>
    <s v="200403"/>
    <s v="01"/>
    <s v="PROP"/>
    <s v="R"/>
    <n v="-152"/>
    <n v="-35"/>
    <n v="0"/>
  </r>
  <r>
    <s v="2026"/>
    <x v="1"/>
    <x v="1"/>
    <x v="1"/>
    <x v="4"/>
    <x v="4"/>
    <x v="22"/>
    <x v="220"/>
    <x v="1035"/>
    <x v="14"/>
    <x v="9"/>
    <s v="007"/>
    <s v="00"/>
    <s v="301900"/>
    <s v="Recoveries for Government Property Lost or Damaged"/>
    <s v="MAND "/>
    <s v=""/>
    <s v="200403"/>
    <s v="01"/>
    <s v="PROP"/>
    <s v="R"/>
    <n v="-25"/>
    <n v="-25"/>
    <n v="-25"/>
  </r>
  <r>
    <s v="2026"/>
    <x v="1"/>
    <x v="1"/>
    <x v="1"/>
    <x v="4"/>
    <x v="4"/>
    <x v="22"/>
    <x v="220"/>
    <x v="1036"/>
    <x v="14"/>
    <x v="9"/>
    <s v="007"/>
    <s v="00"/>
    <s v="304117"/>
    <s v="Recoveries under the Foreign Military Sales Program, Navy"/>
    <s v="MAND "/>
    <s v=""/>
    <s v="200403"/>
    <s v="01"/>
    <s v="PROP"/>
    <s v="R"/>
    <n v="-5"/>
    <n v="-5"/>
    <n v="-5"/>
  </r>
  <r>
    <s v="2026"/>
    <x v="1"/>
    <x v="1"/>
    <x v="1"/>
    <x v="4"/>
    <x v="4"/>
    <x v="22"/>
    <x v="220"/>
    <x v="1037"/>
    <x v="14"/>
    <x v="9"/>
    <s v="007"/>
    <s v="00"/>
    <s v="304121"/>
    <s v="Recoveries under the Foreign Military Sales Program, Army"/>
    <s v="MAND "/>
    <s v=""/>
    <s v="200403"/>
    <s v="01"/>
    <s v="PROP"/>
    <s v="R"/>
    <n v="-20"/>
    <n v="-20"/>
    <n v="-20"/>
  </r>
  <r>
    <s v="2026"/>
    <x v="1"/>
    <x v="1"/>
    <x v="1"/>
    <x v="4"/>
    <x v="4"/>
    <x v="22"/>
    <x v="220"/>
    <x v="1038"/>
    <x v="14"/>
    <x v="9"/>
    <s v="007"/>
    <s v="00"/>
    <s v="304157"/>
    <s v="Recoveries under the Foreign Military Sales Program, Air Force"/>
    <s v="MAND "/>
    <s v=""/>
    <s v="200403"/>
    <s v="01"/>
    <s v="PROP"/>
    <s v="R"/>
    <n v="-55"/>
    <n v="-50"/>
    <n v="-50"/>
  </r>
  <r>
    <s v="2026"/>
    <x v="1"/>
    <x v="1"/>
    <x v="1"/>
    <x v="4"/>
    <x v="4"/>
    <x v="22"/>
    <x v="220"/>
    <x v="1039"/>
    <x v="14"/>
    <x v="9"/>
    <s v="007"/>
    <s v="00"/>
    <s v="304197"/>
    <s v="Recoveries under the Foreign Military Sales Program, Defense Agencies"/>
    <s v="MAND "/>
    <s v=""/>
    <s v="200403"/>
    <s v="01"/>
    <s v="PROP"/>
    <s v="R"/>
    <n v="-82"/>
    <n v="-80"/>
    <n v="-80"/>
  </r>
  <r>
    <s v="2026"/>
    <x v="1"/>
    <x v="1"/>
    <x v="1"/>
    <x v="4"/>
    <x v="4"/>
    <x v="22"/>
    <x v="220"/>
    <x v="1040"/>
    <x v="14"/>
    <x v="9"/>
    <s v="007"/>
    <s v="00"/>
    <s v="321017"/>
    <s v="General Fund Proprietary Receipts, not Otherwise Classified, Navy"/>
    <s v="MAND "/>
    <s v=""/>
    <s v="200403"/>
    <s v="01"/>
    <s v="PROP"/>
    <s v="R"/>
    <n v="-136"/>
    <n v="-136"/>
    <n v="-137"/>
  </r>
  <r>
    <s v="2026"/>
    <x v="1"/>
    <x v="1"/>
    <x v="1"/>
    <x v="4"/>
    <x v="4"/>
    <x v="22"/>
    <x v="220"/>
    <x v="1041"/>
    <x v="14"/>
    <x v="9"/>
    <s v="007"/>
    <s v="00"/>
    <s v="321021"/>
    <s v="General Fund Proprietary Receipts, not Otherwise Classified, Army"/>
    <s v="MAND "/>
    <s v=""/>
    <s v="200403"/>
    <s v="01"/>
    <s v="PROP"/>
    <s v="R"/>
    <n v="-251"/>
    <n v="-252"/>
    <n v="-252"/>
  </r>
  <r>
    <s v="2026"/>
    <x v="1"/>
    <x v="1"/>
    <x v="1"/>
    <x v="4"/>
    <x v="4"/>
    <x v="22"/>
    <x v="220"/>
    <x v="1042"/>
    <x v="14"/>
    <x v="9"/>
    <s v="007"/>
    <s v="00"/>
    <s v="321057"/>
    <s v="General Fund Proprietary Receipts, not Otherwise Classified, Air Force"/>
    <s v="MAND "/>
    <s v=""/>
    <s v="200403"/>
    <s v="01"/>
    <s v="PROP"/>
    <s v="R"/>
    <n v="-109"/>
    <n v="-110"/>
    <n v="-111"/>
  </r>
  <r>
    <s v="2026"/>
    <x v="1"/>
    <x v="1"/>
    <x v="1"/>
    <x v="4"/>
    <x v="4"/>
    <x v="22"/>
    <x v="220"/>
    <x v="1043"/>
    <x v="14"/>
    <x v="9"/>
    <s v="007"/>
    <s v="00"/>
    <s v="321097"/>
    <s v="General Fund Proprietary Receipts, not Otherwise Classified, Defense Agencies"/>
    <s v="MAND "/>
    <s v=""/>
    <s v="200403"/>
    <s v="01"/>
    <s v="PROP"/>
    <s v="R"/>
    <n v="-402"/>
    <n v="-402"/>
    <n v="-403"/>
  </r>
  <r>
    <s v="2026"/>
    <x v="1"/>
    <x v="1"/>
    <x v="1"/>
    <x v="4"/>
    <x v="4"/>
    <x v="22"/>
    <x v="220"/>
    <x v="1044"/>
    <x v="14"/>
    <x v="10"/>
    <s v="007"/>
    <s v="00"/>
    <s v="509810"/>
    <s v="Restoration of the Rocky Mountain Arsenal, Army"/>
    <s v="MAND "/>
    <s v=""/>
    <s v="200403"/>
    <s v="01"/>
    <s v="OG"/>
    <s v="R"/>
    <n v="-1"/>
    <n v="-2"/>
    <n v="-2"/>
  </r>
  <r>
    <s v="2026"/>
    <x v="1"/>
    <x v="1"/>
    <x v="1"/>
    <x v="4"/>
    <x v="4"/>
    <x v="22"/>
    <x v="220"/>
    <x v="1045"/>
    <x v="14"/>
    <x v="12"/>
    <s v="007"/>
    <s v="00"/>
    <s v="519530"/>
    <s v="Proceeds from the Transfer or Disposition of Commissary Facilities"/>
    <s v="MAND "/>
    <s v=""/>
    <s v="134003"/>
    <s v="01"/>
    <s v="PROP"/>
    <s v="R"/>
    <n v="0"/>
    <n v="-1"/>
    <n v="-1"/>
  </r>
  <r>
    <s v="2026"/>
    <x v="1"/>
    <x v="1"/>
    <x v="1"/>
    <x v="4"/>
    <x v="4"/>
    <x v="22"/>
    <x v="220"/>
    <x v="1046"/>
    <x v="14"/>
    <x v="9"/>
    <s v="007"/>
    <s v="00"/>
    <s v="544110"/>
    <s v="Contributions for Burdensharing and Other Cooperative Activities (Kuwait)"/>
    <s v="MAND "/>
    <s v=""/>
    <s v="200403"/>
    <s v="01"/>
    <s v="PROP"/>
    <s v="R"/>
    <n v="-136"/>
    <n v="-84"/>
    <n v="-86"/>
  </r>
  <r>
    <s v="2026"/>
    <x v="1"/>
    <x v="1"/>
    <x v="1"/>
    <x v="4"/>
    <x v="4"/>
    <x v="22"/>
    <x v="220"/>
    <x v="1047"/>
    <x v="14"/>
    <x v="9"/>
    <s v="007"/>
    <s v="00"/>
    <s v="544130"/>
    <s v="Contributions for Burdensharing and Other Cooperative Activities (Japan)"/>
    <s v="MAND "/>
    <s v=""/>
    <s v="200403"/>
    <s v="01"/>
    <s v="PROP"/>
    <s v="R"/>
    <n v="-190"/>
    <n v="-194"/>
    <n v="-198"/>
  </r>
  <r>
    <s v="2026"/>
    <x v="1"/>
    <x v="1"/>
    <x v="1"/>
    <x v="4"/>
    <x v="4"/>
    <x v="22"/>
    <x v="220"/>
    <x v="1048"/>
    <x v="14"/>
    <x v="9"/>
    <s v="007"/>
    <s v="00"/>
    <s v="544140"/>
    <s v="Contributions for Burdensharing and Other Cooperative Activities (So. Korea)"/>
    <s v="MAND "/>
    <s v=""/>
    <s v="200403"/>
    <s v="01"/>
    <s v="PROP"/>
    <s v="R"/>
    <n v="-463"/>
    <n v="-473"/>
    <n v="-483"/>
  </r>
  <r>
    <s v="2026"/>
    <x v="1"/>
    <x v="1"/>
    <x v="1"/>
    <x v="4"/>
    <x v="4"/>
    <x v="22"/>
    <x v="220"/>
    <x v="1049"/>
    <x v="14"/>
    <x v="9"/>
    <s v="007"/>
    <s v="00"/>
    <s v="544150"/>
    <s v="Contributions for Burdensharing and Other Cooperative Activities (Qatar)"/>
    <s v="MAND "/>
    <s v=""/>
    <s v="200403"/>
    <s v="01"/>
    <s v="PROP"/>
    <s v="R"/>
    <n v="-450"/>
    <n v="-450"/>
    <n v="-300"/>
  </r>
  <r>
    <s v="2026"/>
    <x v="1"/>
    <x v="1"/>
    <x v="1"/>
    <x v="4"/>
    <x v="4"/>
    <x v="22"/>
    <x v="220"/>
    <x v="1050"/>
    <x v="14"/>
    <x v="9"/>
    <s v="007"/>
    <s v="00"/>
    <s v="561640"/>
    <s v="Proceeds, Support of Athletic Programs"/>
    <s v="MAND "/>
    <s v=""/>
    <s v="200403"/>
    <s v="01"/>
    <s v="PROP"/>
    <s v="R"/>
    <n v="-6"/>
    <n v="-1"/>
    <n v="-1"/>
  </r>
  <r>
    <s v="2026"/>
    <x v="1"/>
    <x v="1"/>
    <x v="1"/>
    <x v="4"/>
    <x v="4"/>
    <x v="22"/>
    <x v="220"/>
    <x v="1051"/>
    <x v="14"/>
    <x v="9"/>
    <s v="007"/>
    <s v="00"/>
    <s v="575110"/>
    <s v="Collections, Contributions to the Cooperative Threat Reduction Program"/>
    <s v="MAND "/>
    <s v=""/>
    <s v="200403"/>
    <s v="01"/>
    <s v="PROP"/>
    <s v="R"/>
    <n v="0"/>
    <n v="-1"/>
    <n v="-1"/>
  </r>
  <r>
    <s v="2026"/>
    <x v="1"/>
    <x v="1"/>
    <x v="1"/>
    <x v="4"/>
    <x v="4"/>
    <x v="22"/>
    <x v="220"/>
    <x v="1052"/>
    <x v="14"/>
    <x v="9"/>
    <s v="007"/>
    <s v="00"/>
    <s v="575310"/>
    <s v="Contributions from Applicants, Renewable Energy Impact Assessments and Mitigation, Defense"/>
    <s v="MAND "/>
    <s v=""/>
    <s v="200403"/>
    <s v="01"/>
    <s v="PROP"/>
    <s v="R"/>
    <n v="-1"/>
    <n v="-1"/>
    <n v="-1"/>
  </r>
  <r>
    <s v="2026"/>
    <x v="1"/>
    <x v="1"/>
    <x v="1"/>
    <x v="4"/>
    <x v="4"/>
    <x v="22"/>
    <x v="220"/>
    <x v="1053"/>
    <x v="14"/>
    <x v="9"/>
    <s v="007"/>
    <s v="00"/>
    <s v="575610"/>
    <s v="Proceeds from the Sale of Land, Natick Land Conveyance"/>
    <s v="MAND "/>
    <s v=""/>
    <s v="200403"/>
    <s v="01"/>
    <s v="PROP"/>
    <s v="R"/>
    <n v="-10"/>
    <n v="-6"/>
    <n v="0"/>
  </r>
  <r>
    <s v="2026"/>
    <x v="1"/>
    <x v="1"/>
    <x v="1"/>
    <x v="4"/>
    <x v="4"/>
    <x v="22"/>
    <x v="220"/>
    <x v="1054"/>
    <x v="14"/>
    <x v="9"/>
    <s v="007"/>
    <s v="00"/>
    <s v="816310"/>
    <s v="Contributions, Department of Defense General Gift Fund Deposits, Department"/>
    <s v="MAND "/>
    <s v=""/>
    <s v="200403"/>
    <s v="01"/>
    <s v="PROP"/>
    <s v="R"/>
    <n v="0"/>
    <n v="-1"/>
    <n v="-1"/>
  </r>
  <r>
    <s v="2026"/>
    <x v="1"/>
    <x v="1"/>
    <x v="1"/>
    <x v="4"/>
    <x v="4"/>
    <x v="22"/>
    <x v="220"/>
    <x v="1055"/>
    <x v="14"/>
    <x v="9"/>
    <s v="007"/>
    <s v="00"/>
    <s v="872110"/>
    <s v="Payments from Lessee, Heritage Center for the National Museum of the United States Army"/>
    <s v="MAND "/>
    <s v=""/>
    <s v="200403"/>
    <s v="01"/>
    <s v="PROP"/>
    <s v="R"/>
    <n v="0"/>
    <n v="-1"/>
    <n v="-1"/>
  </r>
  <r>
    <s v="2026"/>
    <x v="1"/>
    <x v="1"/>
    <x v="1"/>
    <x v="4"/>
    <x v="4"/>
    <x v="22"/>
    <x v="220"/>
    <x v="1056"/>
    <x v="14"/>
    <x v="12"/>
    <s v="007"/>
    <s v="00"/>
    <s v="992310"/>
    <s v="Disposal of Department of Defense Real Property"/>
    <s v="MAND "/>
    <s v=""/>
    <s v="134003"/>
    <s v="01"/>
    <s v="PROP"/>
    <s v="R"/>
    <n v="-8"/>
    <n v="-7"/>
    <n v="-7"/>
  </r>
  <r>
    <s v="2026"/>
    <x v="1"/>
    <x v="1"/>
    <x v="1"/>
    <x v="4"/>
    <x v="4"/>
    <x v="22"/>
    <x v="220"/>
    <x v="1057"/>
    <x v="14"/>
    <x v="12"/>
    <s v="007"/>
    <s v="00"/>
    <s v="992410"/>
    <s v="Lease of Department of Defense Real Property"/>
    <s v="MAND "/>
    <s v=""/>
    <s v="134003"/>
    <s v="01"/>
    <s v="PROP"/>
    <s v="R"/>
    <n v="-30"/>
    <n v="-34"/>
    <n v="-33"/>
  </r>
  <r>
    <s v="2026"/>
    <x v="1"/>
    <x v="1"/>
    <x v="1"/>
    <x v="4"/>
    <x v="4"/>
    <x v="22"/>
    <x v="220"/>
    <x v="1058"/>
    <x v="14"/>
    <x v="9"/>
    <s v="007"/>
    <s v="00"/>
    <s v="997110"/>
    <s v="Deposits, Other DOD Trust Funds"/>
    <s v="MAND "/>
    <s v=""/>
    <s v="200403"/>
    <s v="01"/>
    <s v="PROP"/>
    <s v="R"/>
    <n v="-38"/>
    <n v="-65"/>
    <n v="-67"/>
  </r>
  <r>
    <s v="2026"/>
    <x v="1"/>
    <x v="1"/>
    <x v="1"/>
    <x v="5"/>
    <x v="5"/>
    <x v="39"/>
    <x v="221"/>
    <x v="1059"/>
    <x v="63"/>
    <x v="9"/>
    <s v="018"/>
    <s v="00"/>
    <s v="143500"/>
    <s v="General Fund Proprietary Interest Receipts, not Otherwise Classified"/>
    <s v="MAND"/>
    <s v=""/>
    <s v="200403"/>
    <s v="01"/>
    <s v="PROP"/>
    <s v="R"/>
    <n v="-1"/>
    <n v="-2"/>
    <n v="-2"/>
  </r>
  <r>
    <s v="2026"/>
    <x v="1"/>
    <x v="1"/>
    <x v="1"/>
    <x v="5"/>
    <x v="5"/>
    <x v="39"/>
    <x v="221"/>
    <x v="1060"/>
    <x v="16"/>
    <x v="15"/>
    <s v="018"/>
    <s v="00"/>
    <s v="271810"/>
    <s v="Federal Family Education Loan Program, Negative Subsidies"/>
    <s v="MAND "/>
    <s v=""/>
    <s v="151203"/>
    <s v="01"/>
    <s v="PROP"/>
    <s v="R"/>
    <n v="0"/>
    <n v="-706"/>
    <n v="0"/>
  </r>
  <r>
    <s v="2026"/>
    <x v="1"/>
    <x v="1"/>
    <x v="1"/>
    <x v="5"/>
    <x v="5"/>
    <x v="39"/>
    <x v="221"/>
    <x v="1061"/>
    <x v="16"/>
    <x v="15"/>
    <s v="018"/>
    <s v="00"/>
    <s v="271830"/>
    <s v="Federal Family Education Loan Program, Downward Reestimates of Subsidies"/>
    <s v="MAND "/>
    <s v=""/>
    <s v="151203"/>
    <s v="01"/>
    <s v="PROP"/>
    <s v="R"/>
    <n v="-2339"/>
    <n v="-9073"/>
    <n v="0"/>
  </r>
  <r>
    <s v="2026"/>
    <x v="1"/>
    <x v="1"/>
    <x v="1"/>
    <x v="5"/>
    <x v="5"/>
    <x v="39"/>
    <x v="221"/>
    <x v="1062"/>
    <x v="16"/>
    <x v="15"/>
    <s v="018"/>
    <s v="00"/>
    <s v="274130"/>
    <s v="College Housing and Academic Facilities Loan, Downward Reestimates of Subsidies"/>
    <s v="MAND "/>
    <s v=""/>
    <s v="151203"/>
    <s v="01"/>
    <s v="PROP"/>
    <s v="R"/>
    <n v="-42"/>
    <n v="-117"/>
    <n v="0"/>
  </r>
  <r>
    <s v="2026"/>
    <x v="1"/>
    <x v="1"/>
    <x v="1"/>
    <x v="5"/>
    <x v="5"/>
    <x v="39"/>
    <x v="221"/>
    <x v="1063"/>
    <x v="16"/>
    <x v="15"/>
    <s v="018"/>
    <s v="00"/>
    <s v="278110"/>
    <s v="Federal Direct Student Loan Program, Negative Subsidies"/>
    <s v="MAND "/>
    <s v=""/>
    <s v="151203"/>
    <s v="01"/>
    <s v="PROP"/>
    <s v="R"/>
    <n v="-885"/>
    <n v="-1398"/>
    <n v="-1892"/>
  </r>
  <r>
    <s v="2026"/>
    <x v="1"/>
    <x v="1"/>
    <x v="1"/>
    <x v="5"/>
    <x v="5"/>
    <x v="39"/>
    <x v="221"/>
    <x v="1064"/>
    <x v="16"/>
    <x v="15"/>
    <s v="018"/>
    <s v="00"/>
    <s v="278130"/>
    <s v="Federal Direct Student Loan Program, Downward Reestimates of Subsidies"/>
    <s v="MAND "/>
    <s v=""/>
    <s v="151203"/>
    <s v="01"/>
    <s v="PROP"/>
    <s v="R"/>
    <n v="-1683"/>
    <n v="-10439"/>
    <n v="0"/>
  </r>
  <r>
    <s v="2026"/>
    <x v="1"/>
    <x v="1"/>
    <x v="1"/>
    <x v="5"/>
    <x v="5"/>
    <x v="39"/>
    <x v="221"/>
    <x v="1065"/>
    <x v="16"/>
    <x v="15"/>
    <s v="018"/>
    <s v="00"/>
    <s v="279430"/>
    <s v="TEACH Grant Program, Downward Reestimates of Subsidies"/>
    <s v="MAND "/>
    <s v=""/>
    <s v="151203"/>
    <s v="01"/>
    <s v="PROP"/>
    <s v="R"/>
    <n v="-15"/>
    <n v="-23"/>
    <n v="0"/>
  </r>
  <r>
    <s v="2026"/>
    <x v="1"/>
    <x v="1"/>
    <x v="1"/>
    <x v="5"/>
    <x v="5"/>
    <x v="39"/>
    <x v="221"/>
    <x v="1066"/>
    <x v="16"/>
    <x v="15"/>
    <s v="018"/>
    <s v="00"/>
    <s v="279830"/>
    <s v="Health Education Assistance Loans, Downward Reestimates of Subsidies"/>
    <s v="MAND "/>
    <s v=""/>
    <s v="151203"/>
    <s v="01"/>
    <s v="PROP"/>
    <s v="R"/>
    <n v="-13"/>
    <n v="-2"/>
    <n v="0"/>
  </r>
  <r>
    <s v="2026"/>
    <x v="1"/>
    <x v="1"/>
    <x v="1"/>
    <x v="5"/>
    <x v="5"/>
    <x v="39"/>
    <x v="221"/>
    <x v="1067"/>
    <x v="16"/>
    <x v="9"/>
    <s v="018"/>
    <s v="00"/>
    <s v="291500"/>
    <s v="Repayment of Loans, Capital Contributions, Higher Education Activities"/>
    <s v="MAND "/>
    <s v=""/>
    <s v="200403"/>
    <s v="01"/>
    <s v="PROP"/>
    <s v="R"/>
    <n v="-520"/>
    <n v="-285"/>
    <n v="-155"/>
  </r>
  <r>
    <s v="2026"/>
    <x v="1"/>
    <x v="1"/>
    <x v="1"/>
    <x v="5"/>
    <x v="5"/>
    <x v="39"/>
    <x v="221"/>
    <x v="1068"/>
    <x v="62"/>
    <x v="9"/>
    <s v="018"/>
    <s v="00"/>
    <s v="322000"/>
    <s v="All Other General Fund Proprietary Receipts Including Budget Clearing Accounts"/>
    <s v="MAND "/>
    <s v=""/>
    <s v="200403"/>
    <s v="01"/>
    <s v="PROP"/>
    <s v="R"/>
    <n v="346"/>
    <n v="-8"/>
    <n v="-8"/>
  </r>
  <r>
    <s v="2026"/>
    <x v="1"/>
    <x v="1"/>
    <x v="1"/>
    <x v="5"/>
    <x v="5"/>
    <x v="39"/>
    <x v="221"/>
    <x v="1069"/>
    <x v="16"/>
    <x v="15"/>
    <s v="018"/>
    <s v="00"/>
    <s v="555710"/>
    <s v="Student Financial Assistance Debt Collection"/>
    <s v="MAND "/>
    <s v=""/>
    <s v="151203"/>
    <s v="01"/>
    <s v="PROP"/>
    <s v="R"/>
    <n v="-3"/>
    <n v="-16"/>
    <n v="-16"/>
  </r>
  <r>
    <s v="2026"/>
    <x v="1"/>
    <x v="1"/>
    <x v="1"/>
    <x v="5"/>
    <x v="5"/>
    <x v="39"/>
    <x v="221"/>
    <x v="1070"/>
    <x v="1"/>
    <x v="9"/>
    <s v="018"/>
    <s v="00"/>
    <s v="825810"/>
    <s v="Contributions"/>
    <s v="MAND "/>
    <s v=""/>
    <s v="200403"/>
    <s v="01"/>
    <s v="PROP"/>
    <s v="R"/>
    <n v="0"/>
    <n v="-1"/>
    <n v="-1"/>
  </r>
  <r>
    <s v="2026"/>
    <x v="1"/>
    <x v="1"/>
    <x v="1"/>
    <x v="6"/>
    <x v="6"/>
    <x v="39"/>
    <x v="187"/>
    <x v="1071"/>
    <x v="63"/>
    <x v="9"/>
    <s v="019"/>
    <s v="00"/>
    <s v="143500"/>
    <s v="General Fund Proprietary Interest Receipts, not Otherwise Classified"/>
    <s v="MAND"/>
    <s v=""/>
    <s v="200403"/>
    <s v="01"/>
    <s v="PROP"/>
    <s v="R"/>
    <n v="0"/>
    <n v="-4"/>
    <n v="-4"/>
  </r>
  <r>
    <s v="2026"/>
    <x v="1"/>
    <x v="1"/>
    <x v="1"/>
    <x v="6"/>
    <x v="6"/>
    <x v="39"/>
    <x v="187"/>
    <x v="835"/>
    <x v="68"/>
    <x v="11"/>
    <s v="019"/>
    <s v="00"/>
    <s v="223400"/>
    <s v="Sale of Strategic Petroleum Reserve Oil"/>
    <s v="MAND "/>
    <s v=""/>
    <s v="133003"/>
    <s v="01"/>
    <s v="PROP"/>
    <s v="R"/>
    <n v="-98"/>
    <n v="0"/>
    <n v="0"/>
  </r>
  <r>
    <s v="2026"/>
    <x v="1"/>
    <x v="1"/>
    <x v="1"/>
    <x v="6"/>
    <x v="6"/>
    <x v="39"/>
    <x v="187"/>
    <x v="1072"/>
    <x v="19"/>
    <x v="9"/>
    <s v="019"/>
    <s v="00"/>
    <s v="224500"/>
    <s v="Sale and Transmission of Electric Energy, Falcon Dam"/>
    <s v="MAND "/>
    <s v=""/>
    <s v="200403"/>
    <s v="01"/>
    <s v="PROP"/>
    <s v="R"/>
    <n v="-1"/>
    <n v="-1"/>
    <n v="-1"/>
  </r>
  <r>
    <s v="2026"/>
    <x v="1"/>
    <x v="1"/>
    <x v="1"/>
    <x v="6"/>
    <x v="6"/>
    <x v="39"/>
    <x v="187"/>
    <x v="1073"/>
    <x v="19"/>
    <x v="9"/>
    <s v="019"/>
    <s v="00"/>
    <s v="224700"/>
    <s v="Sale and Transmission of Electric Energy, Southwestern Power Administration"/>
    <s v="MAND "/>
    <s v=""/>
    <s v="200403"/>
    <s v="01"/>
    <s v="PROP"/>
    <s v="R"/>
    <n v="0"/>
    <n v="-17"/>
    <n v="-10"/>
  </r>
  <r>
    <s v="2026"/>
    <x v="1"/>
    <x v="1"/>
    <x v="1"/>
    <x v="6"/>
    <x v="6"/>
    <x v="39"/>
    <x v="187"/>
    <x v="1074"/>
    <x v="19"/>
    <x v="9"/>
    <s v="019"/>
    <s v="00"/>
    <s v="224800"/>
    <s v="Sale and Transmission of Electric Energy, Southeastern Power Administration"/>
    <s v="MAND "/>
    <s v=""/>
    <s v="200403"/>
    <s v="01"/>
    <s v="PROP"/>
    <s v="R"/>
    <n v="-165"/>
    <n v="-155"/>
    <n v="-174"/>
  </r>
  <r>
    <s v="2026"/>
    <x v="1"/>
    <x v="1"/>
    <x v="1"/>
    <x v="6"/>
    <x v="6"/>
    <x v="39"/>
    <x v="187"/>
    <x v="1075"/>
    <x v="19"/>
    <x v="9"/>
    <s v="019"/>
    <s v="00"/>
    <s v="224900"/>
    <s v="Sale of Power and Other Utilities, not Otherwise Classified"/>
    <s v="MAND "/>
    <s v=""/>
    <s v="200403"/>
    <s v="01"/>
    <s v="PROP"/>
    <s v="R"/>
    <n v="-15"/>
    <n v="0"/>
    <n v="0"/>
  </r>
  <r>
    <s v="2026"/>
    <x v="1"/>
    <x v="1"/>
    <x v="1"/>
    <x v="6"/>
    <x v="6"/>
    <x v="39"/>
    <x v="187"/>
    <x v="1076"/>
    <x v="70"/>
    <x v="9"/>
    <s v="019"/>
    <s v="00"/>
    <s v="279530"/>
    <s v="DOE ATVM Direct Loans Downward Reestimate Account"/>
    <s v="MAND "/>
    <s v=""/>
    <s v="200403"/>
    <s v="01"/>
    <s v="PROP"/>
    <s v="R"/>
    <n v="-162"/>
    <n v="-128"/>
    <n v="0"/>
  </r>
  <r>
    <s v="2026"/>
    <x v="1"/>
    <x v="1"/>
    <x v="1"/>
    <x v="6"/>
    <x v="6"/>
    <x v="39"/>
    <x v="187"/>
    <x v="1077"/>
    <x v="19"/>
    <x v="9"/>
    <s v="019"/>
    <s v="00"/>
    <s v="279730"/>
    <s v="DOE Loan Guarantees Downward Reestimate Account"/>
    <s v="MAND "/>
    <s v=""/>
    <s v="200403"/>
    <s v="01"/>
    <s v="PROP"/>
    <s v="R"/>
    <n v="-171"/>
    <n v="-168"/>
    <n v="0"/>
  </r>
  <r>
    <s v="2026"/>
    <x v="1"/>
    <x v="1"/>
    <x v="1"/>
    <x v="6"/>
    <x v="6"/>
    <x v="39"/>
    <x v="187"/>
    <x v="1078"/>
    <x v="19"/>
    <x v="9"/>
    <s v="019"/>
    <s v="00"/>
    <s v="288900"/>
    <s v="Repayments on Miscellaneous Recoverable Costs, not Otherwise Classified"/>
    <s v="MAND "/>
    <s v=""/>
    <s v="200403"/>
    <s v="01"/>
    <s v="PROP"/>
    <s v="R"/>
    <n v="-52"/>
    <n v="-37"/>
    <n v="-42"/>
  </r>
  <r>
    <s v="2026"/>
    <x v="1"/>
    <x v="1"/>
    <x v="1"/>
    <x v="6"/>
    <x v="6"/>
    <x v="39"/>
    <x v="187"/>
    <x v="1079"/>
    <x v="62"/>
    <x v="9"/>
    <s v="019"/>
    <s v="00"/>
    <s v="309900"/>
    <s v="Miscellaneous Recoveries and Refunds, Not Otherwise Classified"/>
    <s v="MAND "/>
    <s v=""/>
    <s v="200403"/>
    <s v="01"/>
    <s v="PROP"/>
    <s v="R"/>
    <n v="-6"/>
    <n v="-35"/>
    <n v="-35"/>
  </r>
  <r>
    <s v="2026"/>
    <x v="1"/>
    <x v="1"/>
    <x v="1"/>
    <x v="6"/>
    <x v="6"/>
    <x v="39"/>
    <x v="187"/>
    <x v="1080"/>
    <x v="62"/>
    <x v="9"/>
    <s v="019"/>
    <s v="00"/>
    <s v="322000"/>
    <s v="All Other General Fund Proprietary Receipts Including Budget Clearing Accounts"/>
    <s v="MAND "/>
    <s v=""/>
    <s v="200403"/>
    <s v="01"/>
    <s v="PROP"/>
    <s v="R"/>
    <n v="-77"/>
    <n v="-14"/>
    <n v="-14"/>
  </r>
  <r>
    <s v="2026"/>
    <x v="1"/>
    <x v="1"/>
    <x v="1"/>
    <x v="6"/>
    <x v="6"/>
    <x v="39"/>
    <x v="187"/>
    <x v="1081"/>
    <x v="19"/>
    <x v="9"/>
    <s v="019"/>
    <s v="00"/>
    <s v="500026"/>
    <s v="Reclamation Fund, All Other, Sale of Electric Energy, Bonneville Power Administration"/>
    <s v="MAND "/>
    <s v=""/>
    <s v="200403"/>
    <s v="01"/>
    <s v="PROP"/>
    <s v="R"/>
    <n v="-1"/>
    <n v="-2"/>
    <n v="-10"/>
  </r>
  <r>
    <s v="2026"/>
    <x v="1"/>
    <x v="1"/>
    <x v="1"/>
    <x v="6"/>
    <x v="6"/>
    <x v="39"/>
    <x v="187"/>
    <x v="1082"/>
    <x v="19"/>
    <x v="9"/>
    <s v="019"/>
    <s v="00"/>
    <s v="500027"/>
    <s v="Reclamation Fund, All Other, Sale of Power and Other Utilities (WAPA)"/>
    <s v="MAND "/>
    <s v=""/>
    <s v="200403"/>
    <s v="01"/>
    <s v="PROP"/>
    <s v="R"/>
    <n v="-9"/>
    <n v="-85"/>
    <n v="-85"/>
  </r>
  <r>
    <s v="2026"/>
    <x v="1"/>
    <x v="1"/>
    <x v="1"/>
    <x v="6"/>
    <x v="6"/>
    <x v="39"/>
    <x v="187"/>
    <x v="1083"/>
    <x v="19"/>
    <x v="9"/>
    <s v="019"/>
    <s v="00"/>
    <s v="517810"/>
    <s v="Falcon and Amistad Operating and Maintenance Fund Receipts"/>
    <s v="MAND "/>
    <s v=""/>
    <s v="200403"/>
    <s v="01"/>
    <s v="PROP"/>
    <s v="R"/>
    <n v="-3"/>
    <n v="0"/>
    <n v="0"/>
  </r>
  <r>
    <s v="2026"/>
    <x v="1"/>
    <x v="1"/>
    <x v="1"/>
    <x v="6"/>
    <x v="6"/>
    <x v="39"/>
    <x v="187"/>
    <x v="1084"/>
    <x v="19"/>
    <x v="9"/>
    <s v="019"/>
    <s v="00"/>
    <s v="522710"/>
    <s v="Nuclear Waste Disposal Fund"/>
    <s v="MAND "/>
    <s v=""/>
    <s v="200403"/>
    <s v="01"/>
    <s v="PROP"/>
    <s v="R"/>
    <n v="0"/>
    <n v="-376"/>
    <n v="-381"/>
  </r>
  <r>
    <s v="2026"/>
    <x v="1"/>
    <x v="1"/>
    <x v="1"/>
    <x v="7"/>
    <x v="7"/>
    <x v="16"/>
    <x v="222"/>
    <x v="1085"/>
    <x v="63"/>
    <x v="9"/>
    <s v="009"/>
    <s v="00"/>
    <s v="143500"/>
    <s v="General Fund Proprietary Interest Receipts, not Otherwise Classified"/>
    <s v="MAND"/>
    <s v=""/>
    <s v="200403"/>
    <s v="01"/>
    <s v="PROP"/>
    <s v="R"/>
    <n v="-410"/>
    <n v="-410"/>
    <n v="-410"/>
  </r>
  <r>
    <s v="2026"/>
    <x v="1"/>
    <x v="1"/>
    <x v="1"/>
    <x v="7"/>
    <x v="7"/>
    <x v="16"/>
    <x v="222"/>
    <x v="1086"/>
    <x v="21"/>
    <x v="9"/>
    <s v="009"/>
    <s v="00"/>
    <s v="267403"/>
    <s v="Consumer Operated and Oriented Plan Direct Loan Program, Downward Reestimate of Subsidies"/>
    <s v="MAND "/>
    <s v=""/>
    <s v="200403"/>
    <s v="01"/>
    <s v="PROP"/>
    <s v="R"/>
    <n v="-87"/>
    <n v="-2"/>
    <n v="0"/>
  </r>
  <r>
    <s v="2026"/>
    <x v="1"/>
    <x v="1"/>
    <x v="1"/>
    <x v="7"/>
    <x v="7"/>
    <x v="16"/>
    <x v="222"/>
    <x v="1087"/>
    <x v="59"/>
    <x v="9"/>
    <s v="009"/>
    <s v="00"/>
    <s v="310700"/>
    <s v="Federal Share of Child Support Collections"/>
    <s v="MAND "/>
    <s v=""/>
    <s v="200403"/>
    <s v="01"/>
    <s v="PROP"/>
    <s v="R"/>
    <n v="-451"/>
    <n v="-442"/>
    <n v="-433"/>
  </r>
  <r>
    <s v="2026"/>
    <x v="1"/>
    <x v="1"/>
    <x v="1"/>
    <x v="7"/>
    <x v="7"/>
    <x v="16"/>
    <x v="222"/>
    <x v="1088"/>
    <x v="62"/>
    <x v="9"/>
    <s v="009"/>
    <s v="00"/>
    <s v="322000"/>
    <s v="All Other General Fund Proprietary Receipts Including Budget Clearing Accounts"/>
    <s v="MAND "/>
    <s v=""/>
    <s v="200403"/>
    <s v="01"/>
    <s v="PROP"/>
    <s v="R"/>
    <n v="-554"/>
    <n v="0"/>
    <n v="0"/>
  </r>
  <r>
    <s v="2026"/>
    <x v="1"/>
    <x v="1"/>
    <x v="1"/>
    <x v="7"/>
    <x v="7"/>
    <x v="16"/>
    <x v="222"/>
    <x v="1089"/>
    <x v="21"/>
    <x v="9"/>
    <s v="009"/>
    <s v="00"/>
    <s v="507110"/>
    <s v="Rent and Charges for Quarters, Indian Health Service"/>
    <s v="MAND "/>
    <s v=""/>
    <s v="200403"/>
    <s v="01"/>
    <s v="PROP"/>
    <s v="R"/>
    <n v="-10"/>
    <n v="-12"/>
    <n v="-12"/>
  </r>
  <r>
    <s v="2026"/>
    <x v="1"/>
    <x v="1"/>
    <x v="1"/>
    <x v="7"/>
    <x v="7"/>
    <x v="16"/>
    <x v="222"/>
    <x v="1090"/>
    <x v="22"/>
    <x v="9"/>
    <s v="009"/>
    <s v="00"/>
    <s v="514510"/>
    <s v="Cooperative Research and Development Agreements, NIH"/>
    <s v="MAND "/>
    <s v=""/>
    <s v="200403"/>
    <s v="01"/>
    <s v="PROP"/>
    <s v="R"/>
    <n v="-49"/>
    <n v="-66"/>
    <n v="-66"/>
  </r>
  <r>
    <s v="2026"/>
    <x v="1"/>
    <x v="1"/>
    <x v="1"/>
    <x v="7"/>
    <x v="7"/>
    <x v="16"/>
    <x v="222"/>
    <x v="1091"/>
    <x v="22"/>
    <x v="9"/>
    <s v="009"/>
    <s v="00"/>
    <s v="514610"/>
    <s v="Cooperative Research and Development Agreements, Centers for Disease Control"/>
    <s v="MAND "/>
    <s v=""/>
    <s v="200403"/>
    <s v="01"/>
    <s v="PROP"/>
    <s v="R"/>
    <n v="-3"/>
    <n v="-2"/>
    <n v="-2"/>
  </r>
  <r>
    <s v="2026"/>
    <x v="1"/>
    <x v="1"/>
    <x v="1"/>
    <x v="7"/>
    <x v="7"/>
    <x v="16"/>
    <x v="222"/>
    <x v="1092"/>
    <x v="6"/>
    <x v="9"/>
    <s v="009"/>
    <s v="00"/>
    <s v="514810"/>
    <s v="Cooperative Research and Development Agreements, FDA"/>
    <s v="MAND "/>
    <s v=""/>
    <s v="200403"/>
    <s v="01"/>
    <s v="PROP"/>
    <s v="R"/>
    <n v="-3"/>
    <n v="-3"/>
    <n v="-3"/>
  </r>
  <r>
    <s v="2026"/>
    <x v="1"/>
    <x v="1"/>
    <x v="1"/>
    <x v="7"/>
    <x v="7"/>
    <x v="16"/>
    <x v="222"/>
    <x v="1093"/>
    <x v="63"/>
    <x v="9"/>
    <s v="009"/>
    <s v="00"/>
    <s v="800429"/>
    <s v="Other Proprietary Interest from the Public, FSMI Fund"/>
    <s v="MAND"/>
    <s v=""/>
    <s v="200403"/>
    <s v="01"/>
    <s v="PROP"/>
    <s v="R"/>
    <n v="0"/>
    <n v="-3"/>
    <n v="-3"/>
  </r>
  <r>
    <s v="2026"/>
    <x v="1"/>
    <x v="1"/>
    <x v="1"/>
    <x v="7"/>
    <x v="7"/>
    <x v="16"/>
    <x v="222"/>
    <x v="1094"/>
    <x v="3"/>
    <x v="9"/>
    <s v="009"/>
    <s v="00"/>
    <s v="800432"/>
    <s v="Gifts, Medicare Prescription Drug Accounts, FSMI"/>
    <s v="MAND "/>
    <s v=""/>
    <s v="200403"/>
    <s v="01"/>
    <s v="PROP"/>
    <s v="R"/>
    <n v="0"/>
    <n v="-275"/>
    <n v="-298"/>
  </r>
  <r>
    <s v="2026"/>
    <x v="1"/>
    <x v="1"/>
    <x v="1"/>
    <x v="7"/>
    <x v="7"/>
    <x v="16"/>
    <x v="222"/>
    <x v="1095"/>
    <x v="3"/>
    <x v="9"/>
    <s v="009"/>
    <s v="00"/>
    <s v="800435"/>
    <s v="Premiums Collected for Medicare Prescription Drug Account, FSMI"/>
    <s v="MAND "/>
    <s v=""/>
    <s v="200403"/>
    <s v="01"/>
    <s v="PROP"/>
    <s v="R"/>
    <n v="-5895"/>
    <n v="-5318"/>
    <n v="-6450"/>
  </r>
  <r>
    <s v="2026"/>
    <x v="1"/>
    <x v="1"/>
    <x v="1"/>
    <x v="7"/>
    <x v="7"/>
    <x v="16"/>
    <x v="222"/>
    <x v="1096"/>
    <x v="3"/>
    <x v="9"/>
    <s v="009"/>
    <s v="00"/>
    <s v="800436"/>
    <s v="Payments from States, Medicare Prescription Drug Account, FSMI"/>
    <s v="MAND "/>
    <s v=""/>
    <s v="200403"/>
    <s v="01"/>
    <s v="PROP"/>
    <s v="R"/>
    <n v="-17758"/>
    <n v="-18236"/>
    <n v="-18931"/>
  </r>
  <r>
    <s v="2026"/>
    <x v="1"/>
    <x v="1"/>
    <x v="1"/>
    <x v="7"/>
    <x v="7"/>
    <x v="16"/>
    <x v="222"/>
    <x v="1097"/>
    <x v="3"/>
    <x v="9"/>
    <s v="009"/>
    <s v="00"/>
    <s v="800440"/>
    <s v="Basic Premium, Medicare Advantage, FSMI Trust Fund"/>
    <s v="MAND "/>
    <s v=""/>
    <s v="200403"/>
    <s v="01"/>
    <s v="PROP"/>
    <s v="R"/>
    <n v="-334"/>
    <n v="-330"/>
    <n v="-363"/>
  </r>
  <r>
    <s v="2026"/>
    <x v="1"/>
    <x v="1"/>
    <x v="1"/>
    <x v="7"/>
    <x v="7"/>
    <x v="16"/>
    <x v="222"/>
    <x v="1098"/>
    <x v="3"/>
    <x v="9"/>
    <s v="009"/>
    <s v="00"/>
    <s v="800442"/>
    <s v="Gifts, FSMI Fund"/>
    <s v="MAND "/>
    <s v=""/>
    <s v="200403"/>
    <s v="01"/>
    <s v="PROP"/>
    <s v="R"/>
    <n v="0"/>
    <n v="-1"/>
    <n v="-1"/>
  </r>
  <r>
    <s v="2026"/>
    <x v="1"/>
    <x v="1"/>
    <x v="1"/>
    <x v="7"/>
    <x v="7"/>
    <x v="16"/>
    <x v="222"/>
    <x v="1099"/>
    <x v="3"/>
    <x v="9"/>
    <s v="009"/>
    <s v="00"/>
    <s v="800445"/>
    <s v="Medicare Refunds, SMI"/>
    <s v="MAND "/>
    <s v=""/>
    <s v="200403"/>
    <s v="01"/>
    <s v="PROP"/>
    <s v="R"/>
    <n v="-3482"/>
    <n v="-4000"/>
    <n v="-4500"/>
  </r>
  <r>
    <s v="2026"/>
    <x v="1"/>
    <x v="1"/>
    <x v="1"/>
    <x v="7"/>
    <x v="7"/>
    <x v="16"/>
    <x v="222"/>
    <x v="1100"/>
    <x v="3"/>
    <x v="9"/>
    <s v="009"/>
    <s v="00"/>
    <s v="800448"/>
    <s v="Affordable Care Act Medicare Shared Savings Models, SMI"/>
    <s v="MAND "/>
    <s v=""/>
    <s v="200403"/>
    <s v="01"/>
    <s v="PROP"/>
    <s v="R"/>
    <n v="-490"/>
    <n v="-100"/>
    <n v="-100"/>
  </r>
  <r>
    <s v="2026"/>
    <x v="1"/>
    <x v="1"/>
    <x v="1"/>
    <x v="7"/>
    <x v="7"/>
    <x v="16"/>
    <x v="222"/>
    <x v="1101"/>
    <x v="3"/>
    <x v="9"/>
    <s v="009"/>
    <s v="00"/>
    <s v="800450"/>
    <s v="Premiums Collected for the Aged, FSMI Fund"/>
    <s v="MAND "/>
    <s v=""/>
    <s v="200403"/>
    <s v="01"/>
    <s v="PROP"/>
    <s v="R"/>
    <n v="-124092"/>
    <n v="-137518"/>
    <n v="-156612"/>
  </r>
  <r>
    <s v="2026"/>
    <x v="1"/>
    <x v="1"/>
    <x v="1"/>
    <x v="7"/>
    <x v="7"/>
    <x v="16"/>
    <x v="222"/>
    <x v="1102"/>
    <x v="3"/>
    <x v="9"/>
    <s v="009"/>
    <s v="00"/>
    <s v="800470"/>
    <s v="Premiums Collected for the Disabled, FSMI Fund"/>
    <s v="MAND "/>
    <s v=""/>
    <s v="200403"/>
    <s v="01"/>
    <s v="PROP"/>
    <s v="R"/>
    <n v="-13640"/>
    <n v="-14362"/>
    <n v="-15406"/>
  </r>
  <r>
    <s v="2026"/>
    <x v="1"/>
    <x v="1"/>
    <x v="1"/>
    <x v="7"/>
    <x v="7"/>
    <x v="16"/>
    <x v="222"/>
    <x v="1103"/>
    <x v="3"/>
    <x v="9"/>
    <s v="009"/>
    <s v="00"/>
    <s v="800490"/>
    <s v="Part D Inflation Rebate, FSMI"/>
    <s v="MAND "/>
    <s v=""/>
    <s v="200403"/>
    <s v="01"/>
    <s v="PROP"/>
    <s v="R"/>
    <n v="0"/>
    <n v="0"/>
    <n v="-1739"/>
  </r>
  <r>
    <s v="2026"/>
    <x v="1"/>
    <x v="1"/>
    <x v="1"/>
    <x v="7"/>
    <x v="7"/>
    <x v="16"/>
    <x v="222"/>
    <x v="1104"/>
    <x v="63"/>
    <x v="9"/>
    <s v="009"/>
    <s v="00"/>
    <s v="800529"/>
    <s v="FHI Trust Fund, Other Proprietary Interest from the Public"/>
    <s v="MAND"/>
    <s v=""/>
    <s v="200403"/>
    <s v="01"/>
    <s v="PROP"/>
    <s v="R"/>
    <n v="0"/>
    <n v="-2"/>
    <n v="-2"/>
  </r>
  <r>
    <s v="2026"/>
    <x v="1"/>
    <x v="1"/>
    <x v="1"/>
    <x v="7"/>
    <x v="7"/>
    <x v="16"/>
    <x v="222"/>
    <x v="1105"/>
    <x v="3"/>
    <x v="9"/>
    <s v="009"/>
    <s v="00"/>
    <s v="800540"/>
    <s v="FHI Trust Fund, Basic Premium, Medicare Advantage"/>
    <s v="MAND "/>
    <s v=""/>
    <s v="200403"/>
    <s v="01"/>
    <s v="PROP"/>
    <s v="R"/>
    <n v="-228"/>
    <n v="-221"/>
    <n v="-242"/>
  </r>
  <r>
    <s v="2026"/>
    <x v="1"/>
    <x v="1"/>
    <x v="1"/>
    <x v="7"/>
    <x v="7"/>
    <x v="16"/>
    <x v="222"/>
    <x v="1106"/>
    <x v="3"/>
    <x v="9"/>
    <s v="009"/>
    <s v="00"/>
    <s v="800553"/>
    <s v="FHI Trust Fund, Medicare Refunds"/>
    <s v="MAND "/>
    <s v=""/>
    <s v="200403"/>
    <s v="01"/>
    <s v="PROP"/>
    <s v="R"/>
    <n v="-7499"/>
    <n v="-5500"/>
    <n v="-6000"/>
  </r>
  <r>
    <s v="2026"/>
    <x v="1"/>
    <x v="1"/>
    <x v="1"/>
    <x v="7"/>
    <x v="7"/>
    <x v="16"/>
    <x v="222"/>
    <x v="1107"/>
    <x v="3"/>
    <x v="9"/>
    <s v="009"/>
    <s v="00"/>
    <s v="800580"/>
    <s v="Affordable Care Act Medicare Shared Savings Models (HI)"/>
    <s v="MAND "/>
    <s v=""/>
    <s v="200403"/>
    <s v="01"/>
    <s v="PROP"/>
    <s v="R"/>
    <n v="-379"/>
    <n v="-100"/>
    <n v="-100"/>
  </r>
  <r>
    <s v="2026"/>
    <x v="1"/>
    <x v="1"/>
    <x v="1"/>
    <x v="7"/>
    <x v="7"/>
    <x v="16"/>
    <x v="222"/>
    <x v="1108"/>
    <x v="3"/>
    <x v="9"/>
    <s v="009"/>
    <s v="00"/>
    <s v="800590"/>
    <s v="FHI Trust Fund, Premiums Collected for Uninsured Individuals not Otherwise Eligible"/>
    <s v="MAND "/>
    <s v=""/>
    <s v="200403"/>
    <s v="01"/>
    <s v="PROP"/>
    <s v="R"/>
    <n v="-4737"/>
    <n v="-5195"/>
    <n v="-5759"/>
  </r>
  <r>
    <s v="2026"/>
    <x v="1"/>
    <x v="1"/>
    <x v="1"/>
    <x v="7"/>
    <x v="7"/>
    <x v="16"/>
    <x v="222"/>
    <x v="1109"/>
    <x v="21"/>
    <x v="9"/>
    <s v="009"/>
    <s v="00"/>
    <s v="807310"/>
    <s v="Contributions, Indian Health Facilities"/>
    <s v="MAND "/>
    <s v=""/>
    <s v="200403"/>
    <s v="01"/>
    <s v="PROP"/>
    <s v="R"/>
    <n v="-10"/>
    <n v="-3"/>
    <n v="-3"/>
  </r>
  <r>
    <s v="2026"/>
    <x v="1"/>
    <x v="1"/>
    <x v="1"/>
    <x v="7"/>
    <x v="7"/>
    <x v="16"/>
    <x v="222"/>
    <x v="1110"/>
    <x v="22"/>
    <x v="9"/>
    <s v="009"/>
    <s v="00"/>
    <s v="824810"/>
    <s v="Contributions, N.I.H., Unconditional Gift Fund"/>
    <s v="MAND "/>
    <s v=""/>
    <s v="200403"/>
    <s v="01"/>
    <s v="PROP"/>
    <s v="R"/>
    <n v="-22"/>
    <n v="-3"/>
    <n v="-3"/>
  </r>
  <r>
    <s v="2026"/>
    <x v="1"/>
    <x v="1"/>
    <x v="1"/>
    <x v="7"/>
    <x v="7"/>
    <x v="16"/>
    <x v="222"/>
    <x v="1111"/>
    <x v="22"/>
    <x v="9"/>
    <s v="009"/>
    <s v="00"/>
    <s v="825010"/>
    <s v="Centers for Disease Control, Gifts and Donations"/>
    <s v="MAND "/>
    <s v=""/>
    <s v="200403"/>
    <s v="01"/>
    <s v="PROP"/>
    <s v="R"/>
    <n v="-13"/>
    <n v="-26"/>
    <n v="-26"/>
  </r>
  <r>
    <s v="2026"/>
    <x v="1"/>
    <x v="1"/>
    <x v="1"/>
    <x v="7"/>
    <x v="7"/>
    <x v="16"/>
    <x v="222"/>
    <x v="1112"/>
    <x v="22"/>
    <x v="9"/>
    <s v="009"/>
    <s v="00"/>
    <s v="825310"/>
    <s v="Contributions, N.I.H., Conditional Gift Fund"/>
    <s v="MAND "/>
    <s v=""/>
    <s v="200403"/>
    <s v="01"/>
    <s v="PROP"/>
    <s v="R"/>
    <n v="-49"/>
    <n v="-46"/>
    <n v="-46"/>
  </r>
  <r>
    <s v="2026"/>
    <x v="1"/>
    <x v="1"/>
    <x v="1"/>
    <x v="7"/>
    <x v="7"/>
    <x v="16"/>
    <x v="222"/>
    <x v="1113"/>
    <x v="21"/>
    <x v="9"/>
    <s v="009"/>
    <s v="00"/>
    <s v="851110"/>
    <s v="Contributions to the Indian Health Service Gift Fund"/>
    <s v="MAND "/>
    <s v=""/>
    <s v="200403"/>
    <s v="01"/>
    <s v="PROP"/>
    <s v="R"/>
    <n v="0"/>
    <n v="-1"/>
    <n v="-1"/>
  </r>
  <r>
    <s v="2026"/>
    <x v="1"/>
    <x v="1"/>
    <x v="1"/>
    <x v="8"/>
    <x v="8"/>
    <x v="39"/>
    <x v="223"/>
    <x v="1114"/>
    <x v="27"/>
    <x v="10"/>
    <s v="024"/>
    <s v="00"/>
    <s v="031100"/>
    <s v="Tonnage Duty Increases"/>
    <s v="MAND "/>
    <s v=""/>
    <s v="200403"/>
    <s v="01"/>
    <s v="OG"/>
    <s v="R"/>
    <n v="-33"/>
    <n v="-33"/>
    <n v="-34"/>
  </r>
  <r>
    <s v="2026"/>
    <x v="1"/>
    <x v="1"/>
    <x v="1"/>
    <x v="8"/>
    <x v="8"/>
    <x v="39"/>
    <x v="223"/>
    <x v="1115"/>
    <x v="26"/>
    <x v="10"/>
    <s v="024"/>
    <s v="00"/>
    <s v="090000"/>
    <s v="Passenger Security Fees Returned to the General Fund"/>
    <s v="MAND "/>
    <s v=""/>
    <s v="200403"/>
    <s v="01"/>
    <s v="OG"/>
    <s v="R"/>
    <n v="-760"/>
    <n v="-1600"/>
    <n v="0"/>
  </r>
  <r>
    <s v="2026"/>
    <x v="1"/>
    <x v="1"/>
    <x v="1"/>
    <x v="8"/>
    <x v="8"/>
    <x v="39"/>
    <x v="223"/>
    <x v="1116"/>
    <x v="63"/>
    <x v="9"/>
    <s v="024"/>
    <s v="00"/>
    <s v="143500"/>
    <s v="General Fund Proprietary Interest Receipts, not Otherwise Classified"/>
    <s v="MAND"/>
    <s v=""/>
    <s v="200403"/>
    <s v="01"/>
    <s v="PROP"/>
    <s v="R"/>
    <n v="-121"/>
    <n v="-22"/>
    <n v="-22"/>
  </r>
  <r>
    <s v="2026"/>
    <x v="1"/>
    <x v="1"/>
    <x v="1"/>
    <x v="8"/>
    <x v="8"/>
    <x v="39"/>
    <x v="223"/>
    <x v="1117"/>
    <x v="27"/>
    <x v="10"/>
    <s v="024"/>
    <s v="00"/>
    <s v="242100"/>
    <s v="Marine Safety Fees"/>
    <s v="MAND "/>
    <s v=""/>
    <s v="200403"/>
    <s v="01"/>
    <s v="OG"/>
    <s v="R"/>
    <n v="-24"/>
    <n v="-27"/>
    <n v="-27"/>
  </r>
  <r>
    <s v="2026"/>
    <x v="1"/>
    <x v="1"/>
    <x v="1"/>
    <x v="8"/>
    <x v="8"/>
    <x v="39"/>
    <x v="223"/>
    <x v="1118"/>
    <x v="62"/>
    <x v="9"/>
    <s v="024"/>
    <s v="00"/>
    <s v="322000"/>
    <s v="All Other General Fund Proprietary Receipts Including Budget Clearing Accounts"/>
    <s v="MAND "/>
    <s v=""/>
    <s v="200403"/>
    <s v="01"/>
    <s v="PROP"/>
    <s v="R"/>
    <n v="-184"/>
    <n v="0"/>
    <n v="0"/>
  </r>
  <r>
    <s v="2026"/>
    <x v="1"/>
    <x v="1"/>
    <x v="1"/>
    <x v="8"/>
    <x v="8"/>
    <x v="39"/>
    <x v="223"/>
    <x v="1119"/>
    <x v="24"/>
    <x v="10"/>
    <s v="024"/>
    <s v="00"/>
    <s v="508730"/>
    <s v="Immigration User Fee"/>
    <s v="MAND "/>
    <s v=""/>
    <s v="200403"/>
    <s v="01"/>
    <s v="OG"/>
    <s v="R"/>
    <n v="-1009"/>
    <n v="-1106"/>
    <n v="-1213"/>
  </r>
  <r>
    <s v="2026"/>
    <x v="1"/>
    <x v="1"/>
    <x v="1"/>
    <x v="8"/>
    <x v="8"/>
    <x v="39"/>
    <x v="223"/>
    <x v="1120"/>
    <x v="24"/>
    <x v="10"/>
    <s v="024"/>
    <s v="00"/>
    <s v="508810"/>
    <s v="Immigration Examination Fee"/>
    <s v="MAND "/>
    <s v=""/>
    <s v="200403"/>
    <s v="01"/>
    <s v="OG"/>
    <s v="R"/>
    <n v="-6218"/>
    <n v="-7013"/>
    <n v="-6743"/>
  </r>
  <r>
    <s v="2026"/>
    <x v="1"/>
    <x v="1"/>
    <x v="1"/>
    <x v="8"/>
    <x v="8"/>
    <x v="39"/>
    <x v="223"/>
    <x v="1121"/>
    <x v="24"/>
    <x v="10"/>
    <s v="024"/>
    <s v="00"/>
    <s v="508910"/>
    <s v="Land Border Inspection Fee"/>
    <s v="MAND "/>
    <s v=""/>
    <s v="200403"/>
    <s v="01"/>
    <s v="OG"/>
    <s v="R"/>
    <n v="-78"/>
    <n v="-86"/>
    <n v="-92"/>
  </r>
  <r>
    <s v="2026"/>
    <x v="1"/>
    <x v="1"/>
    <x v="1"/>
    <x v="8"/>
    <x v="8"/>
    <x v="39"/>
    <x v="223"/>
    <x v="1122"/>
    <x v="24"/>
    <x v="10"/>
    <s v="024"/>
    <s v="00"/>
    <s v="510610"/>
    <s v="H-1B Nonimmigrant Petitioner Account"/>
    <s v="MAND "/>
    <s v=""/>
    <s v="200403"/>
    <s v="01"/>
    <s v="OG"/>
    <s v="R"/>
    <n v="-397"/>
    <n v="-379"/>
    <n v="-376"/>
  </r>
  <r>
    <s v="2026"/>
    <x v="1"/>
    <x v="1"/>
    <x v="1"/>
    <x v="8"/>
    <x v="8"/>
    <x v="39"/>
    <x v="223"/>
    <x v="1123"/>
    <x v="24"/>
    <x v="10"/>
    <s v="024"/>
    <s v="00"/>
    <s v="512610"/>
    <s v="Breached Bond Penalties Greater Than $8M, Breached Bond Detention Fund"/>
    <s v="MAND "/>
    <s v=""/>
    <s v="200403"/>
    <s v="01"/>
    <s v="OG"/>
    <s v="R"/>
    <n v="-33"/>
    <n v="-49"/>
    <n v="-55"/>
  </r>
  <r>
    <s v="2026"/>
    <x v="1"/>
    <x v="1"/>
    <x v="1"/>
    <x v="8"/>
    <x v="8"/>
    <x v="39"/>
    <x v="223"/>
    <x v="1124"/>
    <x v="24"/>
    <x v="10"/>
    <s v="024"/>
    <s v="00"/>
    <s v="537810"/>
    <s v="Student and Exchange Visitor Fee"/>
    <s v="MAND "/>
    <s v=""/>
    <s v="200403"/>
    <s v="01"/>
    <s v="OG"/>
    <s v="R"/>
    <n v="-243"/>
    <n v="-241"/>
    <n v="-215"/>
  </r>
  <r>
    <s v="2026"/>
    <x v="1"/>
    <x v="1"/>
    <x v="1"/>
    <x v="8"/>
    <x v="8"/>
    <x v="39"/>
    <x v="223"/>
    <x v="1125"/>
    <x v="26"/>
    <x v="10"/>
    <s v="024"/>
    <s v="00"/>
    <s v="538510"/>
    <s v="Fees, Aviation Security Capital Fund"/>
    <s v="MAND "/>
    <s v=""/>
    <s v="200403"/>
    <s v="01"/>
    <s v="OG"/>
    <s v="R"/>
    <n v="-250"/>
    <n v="-250"/>
    <n v="-250"/>
  </r>
  <r>
    <s v="2026"/>
    <x v="1"/>
    <x v="1"/>
    <x v="1"/>
    <x v="8"/>
    <x v="8"/>
    <x v="39"/>
    <x v="223"/>
    <x v="1126"/>
    <x v="24"/>
    <x v="10"/>
    <s v="024"/>
    <s v="00"/>
    <s v="538910"/>
    <s v="H-1B and L Fraud Prevention and Detection Account"/>
    <s v="MAND "/>
    <s v=""/>
    <s v="200403"/>
    <s v="01"/>
    <s v="OG"/>
    <s v="R"/>
    <n v="-148"/>
    <n v="-138"/>
    <n v="-138"/>
  </r>
  <r>
    <s v="2026"/>
    <x v="1"/>
    <x v="1"/>
    <x v="1"/>
    <x v="8"/>
    <x v="8"/>
    <x v="39"/>
    <x v="223"/>
    <x v="1127"/>
    <x v="24"/>
    <x v="10"/>
    <s v="024"/>
    <s v="00"/>
    <s v="545110"/>
    <s v="Fines and Penalties, Immigration Enforcement Account"/>
    <s v="MAND "/>
    <s v=""/>
    <s v="200403"/>
    <s v="01"/>
    <s v="OG"/>
    <s v="R"/>
    <n v="-1"/>
    <n v="-1"/>
    <n v="-1"/>
  </r>
  <r>
    <s v="2026"/>
    <x v="1"/>
    <x v="1"/>
    <x v="1"/>
    <x v="8"/>
    <x v="8"/>
    <x v="39"/>
    <x v="223"/>
    <x v="1128"/>
    <x v="24"/>
    <x v="10"/>
    <s v="024"/>
    <s v="00"/>
    <s v="554210"/>
    <s v="Detention and Removal Operations Fees"/>
    <s v="MAND "/>
    <s v=""/>
    <s v="200403"/>
    <s v="01"/>
    <s v="OG"/>
    <s v="R"/>
    <n v="0"/>
    <n v="0"/>
    <n v="-3"/>
  </r>
  <r>
    <s v="2026"/>
    <x v="1"/>
    <x v="1"/>
    <x v="1"/>
    <x v="8"/>
    <x v="8"/>
    <x v="39"/>
    <x v="223"/>
    <x v="1129"/>
    <x v="24"/>
    <x v="9"/>
    <s v="024"/>
    <s v="00"/>
    <s v="556910"/>
    <s v="Fees, APEC Business Travel Card"/>
    <s v="MAND "/>
    <s v=""/>
    <s v="200403"/>
    <s v="01"/>
    <s v="PROP"/>
    <s v="R"/>
    <n v="-2"/>
    <n v="-2"/>
    <n v="-2"/>
  </r>
  <r>
    <s v="2026"/>
    <x v="1"/>
    <x v="1"/>
    <x v="1"/>
    <x v="8"/>
    <x v="8"/>
    <x v="39"/>
    <x v="223"/>
    <x v="1130"/>
    <x v="24"/>
    <x v="9"/>
    <s v="024"/>
    <s v="00"/>
    <s v="569400"/>
    <s v="Fees, Customs and Border Protection Services at User Fee Facilities"/>
    <s v="MAND "/>
    <s v=""/>
    <s v="200403"/>
    <s v="01"/>
    <s v="PROP"/>
    <s v="R"/>
    <n v="-24"/>
    <n v="-22"/>
    <n v="-30"/>
  </r>
  <r>
    <s v="2026"/>
    <x v="1"/>
    <x v="1"/>
    <x v="1"/>
    <x v="8"/>
    <x v="8"/>
    <x v="39"/>
    <x v="223"/>
    <x v="1131"/>
    <x v="24"/>
    <x v="10"/>
    <s v="024"/>
    <s v="00"/>
    <s v="569520"/>
    <s v="Customs Conveyance, Passenger, and Other Fees"/>
    <s v="MAND "/>
    <s v=""/>
    <s v="200403"/>
    <s v="01"/>
    <s v="OG"/>
    <s v="R"/>
    <n v="-742"/>
    <n v="-814"/>
    <n v="-871"/>
  </r>
  <r>
    <s v="2026"/>
    <x v="1"/>
    <x v="1"/>
    <x v="1"/>
    <x v="8"/>
    <x v="8"/>
    <x v="39"/>
    <x v="223"/>
    <x v="1131"/>
    <x v="24"/>
    <x v="10"/>
    <s v="024"/>
    <s v="00"/>
    <s v="569520"/>
    <s v="Customs Conveyance, Passenger, and Other Fees"/>
    <s v="MAND "/>
    <s v=""/>
    <s v="200403"/>
    <s v="02"/>
    <s v="OG"/>
    <s v="R"/>
    <n v="-363"/>
    <n v="-367"/>
    <n v="-369"/>
  </r>
  <r>
    <s v="2026"/>
    <x v="1"/>
    <x v="1"/>
    <x v="1"/>
    <x v="8"/>
    <x v="8"/>
    <x v="39"/>
    <x v="223"/>
    <x v="1131"/>
    <x v="24"/>
    <x v="10"/>
    <s v="024"/>
    <s v="00"/>
    <s v="569520"/>
    <s v="Customs Conveyance, Passenger, and Other Fees"/>
    <s v="MAND "/>
    <s v=""/>
    <s v="200403"/>
    <s v="03"/>
    <s v="OG"/>
    <s v="R"/>
    <n v="-131"/>
    <n v="-119"/>
    <n v="-127"/>
  </r>
  <r>
    <s v="2026"/>
    <x v="1"/>
    <x v="1"/>
    <x v="1"/>
    <x v="8"/>
    <x v="8"/>
    <x v="39"/>
    <x v="223"/>
    <x v="1132"/>
    <x v="24"/>
    <x v="10"/>
    <s v="024"/>
    <s v="00"/>
    <s v="569530"/>
    <s v="US Customs User Fees Account, Merchandise Processing"/>
    <s v="MAND "/>
    <s v=""/>
    <s v="200403"/>
    <s v="01"/>
    <s v="OG"/>
    <s v="R"/>
    <n v="-3168"/>
    <n v="-3503"/>
    <n v="-3727"/>
  </r>
  <r>
    <s v="2026"/>
    <x v="1"/>
    <x v="1"/>
    <x v="1"/>
    <x v="8"/>
    <x v="8"/>
    <x v="39"/>
    <x v="223"/>
    <x v="1132"/>
    <x v="24"/>
    <x v="10"/>
    <s v="024"/>
    <s v="00"/>
    <s v="569530"/>
    <s v="US Customs User Fees Account, Merchandise Processing"/>
    <s v="MAND "/>
    <s v=""/>
    <s v="200403"/>
    <s v="02"/>
    <s v="OG"/>
    <s v="R"/>
    <n v="-113"/>
    <n v="-119"/>
    <n v="-127"/>
  </r>
  <r>
    <s v="2026"/>
    <x v="1"/>
    <x v="1"/>
    <x v="1"/>
    <x v="8"/>
    <x v="8"/>
    <x v="39"/>
    <x v="223"/>
    <x v="1133"/>
    <x v="24"/>
    <x v="10"/>
    <s v="024"/>
    <s v="00"/>
    <s v="569560"/>
    <s v="Customs Fees, Inflation Adjustment"/>
    <s v="MAND "/>
    <s v=""/>
    <s v="200403"/>
    <s v="01"/>
    <s v="OG"/>
    <s v="R"/>
    <n v="0"/>
    <n v="-331"/>
    <n v="-379"/>
  </r>
  <r>
    <s v="2026"/>
    <x v="1"/>
    <x v="1"/>
    <x v="1"/>
    <x v="8"/>
    <x v="8"/>
    <x v="39"/>
    <x v="223"/>
    <x v="1133"/>
    <x v="24"/>
    <x v="10"/>
    <s v="024"/>
    <s v="00"/>
    <s v="569560"/>
    <s v="Customs Fees, Inflation Adjustment"/>
    <s v="MAND "/>
    <s v=""/>
    <s v="200403"/>
    <s v="03"/>
    <s v="OG"/>
    <s v="R"/>
    <n v="0"/>
    <n v="-73"/>
    <n v="-88"/>
  </r>
  <r>
    <s v="2026"/>
    <x v="1"/>
    <x v="1"/>
    <x v="1"/>
    <x v="8"/>
    <x v="8"/>
    <x v="39"/>
    <x v="223"/>
    <x v="1134"/>
    <x v="28"/>
    <x v="9"/>
    <s v="024"/>
    <s v="00"/>
    <s v="570110"/>
    <s v="Fees, National Flood Insurance Reserve Fund"/>
    <s v="MAND "/>
    <s v=""/>
    <s v="200403"/>
    <s v="01"/>
    <s v="PROP"/>
    <s v="R"/>
    <n v="-988"/>
    <n v="-1029"/>
    <n v="-915"/>
  </r>
  <r>
    <s v="2026"/>
    <x v="1"/>
    <x v="1"/>
    <x v="1"/>
    <x v="8"/>
    <x v="8"/>
    <x v="39"/>
    <x v="223"/>
    <x v="1135"/>
    <x v="24"/>
    <x v="10"/>
    <s v="024"/>
    <s v="00"/>
    <s v="570210"/>
    <s v="Temporary L-1 Visa Fees, 9-11 Response and Biometric Exit Account"/>
    <s v="MAND "/>
    <s v=""/>
    <s v="200403"/>
    <s v="01"/>
    <s v="OG"/>
    <s v="R"/>
    <n v="-2"/>
    <n v="-3"/>
    <n v="-2"/>
  </r>
  <r>
    <s v="2026"/>
    <x v="1"/>
    <x v="1"/>
    <x v="1"/>
    <x v="8"/>
    <x v="8"/>
    <x v="39"/>
    <x v="223"/>
    <x v="1136"/>
    <x v="24"/>
    <x v="10"/>
    <s v="024"/>
    <s v="00"/>
    <s v="570230"/>
    <s v="Temporary H-1B Visa Fees, 9-11 Response and Biometric Exit Account"/>
    <s v="MAND "/>
    <s v=""/>
    <s v="200403"/>
    <s v="01"/>
    <s v="OG"/>
    <s v="R"/>
    <n v="-15"/>
    <n v="-15"/>
    <n v="-13"/>
  </r>
  <r>
    <s v="2026"/>
    <x v="1"/>
    <x v="1"/>
    <x v="1"/>
    <x v="8"/>
    <x v="8"/>
    <x v="39"/>
    <x v="223"/>
    <x v="1137"/>
    <x v="24"/>
    <x v="10"/>
    <s v="024"/>
    <s v="00"/>
    <s v="570510"/>
    <s v="Fees, EB-5 Integrity Fund"/>
    <s v="MAND "/>
    <s v=""/>
    <s v="200403"/>
    <s v="01"/>
    <s v="OG"/>
    <s v="R"/>
    <n v="-11"/>
    <n v="-16"/>
    <n v="-11"/>
  </r>
  <r>
    <s v="2026"/>
    <x v="1"/>
    <x v="1"/>
    <x v="1"/>
    <x v="8"/>
    <x v="8"/>
    <x v="39"/>
    <x v="223"/>
    <x v="1138"/>
    <x v="50"/>
    <x v="9"/>
    <s v="024"/>
    <s v="00"/>
    <s v="818540"/>
    <s v="Recoveries, Oil Spill Liability Trust Fund"/>
    <s v="MAND "/>
    <s v=""/>
    <s v="200403"/>
    <s v="01"/>
    <s v="PROP"/>
    <s v="R"/>
    <n v="-11"/>
    <n v="-8"/>
    <n v="-8"/>
  </r>
  <r>
    <s v="2026"/>
    <x v="1"/>
    <x v="1"/>
    <x v="1"/>
    <x v="8"/>
    <x v="8"/>
    <x v="39"/>
    <x v="223"/>
    <x v="1139"/>
    <x v="27"/>
    <x v="9"/>
    <s v="024"/>
    <s v="00"/>
    <s v="853310"/>
    <s v="General Gift Fund"/>
    <s v="MAND "/>
    <s v=""/>
    <s v="200403"/>
    <s v="01"/>
    <s v="PROP"/>
    <s v="R"/>
    <n v="-3"/>
    <n v="-3"/>
    <n v="-3"/>
  </r>
  <r>
    <s v="2026"/>
    <x v="1"/>
    <x v="1"/>
    <x v="1"/>
    <x v="9"/>
    <x v="9"/>
    <x v="36"/>
    <x v="224"/>
    <x v="1140"/>
    <x v="31"/>
    <x v="9"/>
    <s v="025"/>
    <s v="00"/>
    <s v="267810"/>
    <s v="Green Retrofit Program for Multifamily Housing, Downward Reestimates of Subsidies"/>
    <s v="MAND "/>
    <s v=""/>
    <s v="200403"/>
    <s v="01"/>
    <s v="PROP"/>
    <s v="R"/>
    <n v="-7"/>
    <n v="-4"/>
    <n v="0"/>
  </r>
  <r>
    <s v="2026"/>
    <x v="1"/>
    <x v="1"/>
    <x v="1"/>
    <x v="9"/>
    <x v="9"/>
    <x v="36"/>
    <x v="224"/>
    <x v="1141"/>
    <x v="29"/>
    <x v="9"/>
    <s v="025"/>
    <s v="00"/>
    <s v="269430"/>
    <s v="Emergency Homeowners' Relief Fund, Downward Reestimates"/>
    <s v="MAND "/>
    <s v=""/>
    <s v="200403"/>
    <s v="01"/>
    <s v="PROP"/>
    <s v="R"/>
    <n v="0"/>
    <n v="-3"/>
    <n v="0"/>
  </r>
  <r>
    <s v="2026"/>
    <x v="1"/>
    <x v="1"/>
    <x v="1"/>
    <x v="9"/>
    <x v="9"/>
    <x v="36"/>
    <x v="224"/>
    <x v="1142"/>
    <x v="29"/>
    <x v="9"/>
    <s v="025"/>
    <s v="00"/>
    <s v="271930"/>
    <s v="FHA-General and Special Risk, Downward Reestimates of Subsidies"/>
    <s v="MAND "/>
    <s v=""/>
    <s v="200403"/>
    <s v="01"/>
    <s v="PROP"/>
    <s v="R"/>
    <n v="-2013"/>
    <n v="-1530"/>
    <n v="0"/>
  </r>
  <r>
    <s v="2026"/>
    <x v="1"/>
    <x v="1"/>
    <x v="1"/>
    <x v="9"/>
    <x v="9"/>
    <x v="36"/>
    <x v="224"/>
    <x v="1143"/>
    <x v="29"/>
    <x v="9"/>
    <s v="025"/>
    <s v="00"/>
    <s v="274330"/>
    <s v="Indian Housing Loan Guarantees, Downward Reestimates of Subsidies"/>
    <s v="MAND "/>
    <s v=""/>
    <s v="200403"/>
    <s v="01"/>
    <s v="PROP"/>
    <s v="R"/>
    <n v="-15"/>
    <n v="-12"/>
    <n v="0"/>
  </r>
  <r>
    <s v="2026"/>
    <x v="1"/>
    <x v="1"/>
    <x v="1"/>
    <x v="9"/>
    <x v="9"/>
    <x v="36"/>
    <x v="224"/>
    <x v="1144"/>
    <x v="29"/>
    <x v="9"/>
    <s v="025"/>
    <s v="00"/>
    <s v="276230"/>
    <s v="Title VI Indian Loan Guarantee Downward Reestimate"/>
    <s v="MAND "/>
    <s v=""/>
    <s v="200403"/>
    <s v="01"/>
    <s v="PROP"/>
    <s v="R"/>
    <n v="-1"/>
    <n v="-2"/>
    <n v="0"/>
  </r>
  <r>
    <s v="2026"/>
    <x v="1"/>
    <x v="1"/>
    <x v="1"/>
    <x v="9"/>
    <x v="9"/>
    <x v="36"/>
    <x v="224"/>
    <x v="1145"/>
    <x v="29"/>
    <x v="9"/>
    <s v="025"/>
    <s v="00"/>
    <s v="277330"/>
    <s v="Community Development Loan Guarantees, Downward Reestimates"/>
    <s v="MAND "/>
    <s v=""/>
    <s v="200403"/>
    <s v="01"/>
    <s v="PROP"/>
    <s v="R"/>
    <n v="-4"/>
    <n v="-2"/>
    <n v="0"/>
  </r>
  <r>
    <s v="2026"/>
    <x v="1"/>
    <x v="1"/>
    <x v="1"/>
    <x v="9"/>
    <x v="9"/>
    <x v="36"/>
    <x v="224"/>
    <x v="1146"/>
    <x v="62"/>
    <x v="9"/>
    <s v="025"/>
    <s v="00"/>
    <s v="322000"/>
    <s v="All Other General Fund Proprietary Receipts Including Budget Clearing Accounts"/>
    <s v="MAND "/>
    <s v=""/>
    <s v="200403"/>
    <s v="01"/>
    <s v="PROP"/>
    <s v="R"/>
    <n v="-4"/>
    <n v="-2"/>
    <n v="-2"/>
  </r>
  <r>
    <s v="2026"/>
    <x v="1"/>
    <x v="1"/>
    <x v="1"/>
    <x v="9"/>
    <x v="9"/>
    <x v="36"/>
    <x v="224"/>
    <x v="1147"/>
    <x v="31"/>
    <x v="9"/>
    <s v="025"/>
    <s v="00"/>
    <s v="856010"/>
    <s v="Affordable Housing Allocation, Housing Trust Fund"/>
    <s v="MAND "/>
    <s v=""/>
    <s v="200403"/>
    <s v="01"/>
    <s v="PROP"/>
    <s v="R"/>
    <n v="-196"/>
    <n v="-216"/>
    <n v="-295"/>
  </r>
  <r>
    <s v="2026"/>
    <x v="1"/>
    <x v="1"/>
    <x v="1"/>
    <x v="10"/>
    <x v="10"/>
    <x v="39"/>
    <x v="225"/>
    <x v="1148"/>
    <x v="63"/>
    <x v="9"/>
    <s v="010"/>
    <s v="00"/>
    <s v="143500"/>
    <s v="General Fund Proprietary Interest Receipts, not Otherwise Classified"/>
    <s v="MAND"/>
    <s v=""/>
    <s v="200403"/>
    <s v="01"/>
    <s v="PROP"/>
    <s v="R"/>
    <n v="-21"/>
    <n v="-19"/>
    <n v="-19"/>
  </r>
  <r>
    <s v="2026"/>
    <x v="1"/>
    <x v="1"/>
    <x v="1"/>
    <x v="10"/>
    <x v="10"/>
    <x v="39"/>
    <x v="225"/>
    <x v="1149"/>
    <x v="8"/>
    <x v="9"/>
    <s v="010"/>
    <s v="00"/>
    <s v="181100"/>
    <s v="Rent and Bonuses from Land Leases for Resource Exploration and Extraction"/>
    <s v="MAND "/>
    <s v=""/>
    <s v="200403"/>
    <s v="01"/>
    <s v="PROP"/>
    <s v="R"/>
    <n v="-18"/>
    <n v="-7"/>
    <n v="-12"/>
  </r>
  <r>
    <s v="2026"/>
    <x v="1"/>
    <x v="1"/>
    <x v="1"/>
    <x v="10"/>
    <x v="10"/>
    <x v="39"/>
    <x v="225"/>
    <x v="1150"/>
    <x v="8"/>
    <x v="9"/>
    <s v="010"/>
    <s v="00"/>
    <s v="181200"/>
    <s v="Rent and Bonuses from Onshore Renewable Energy Development"/>
    <s v="MAND "/>
    <s v=""/>
    <s v="200403"/>
    <s v="01"/>
    <s v="PROP"/>
    <s v="R"/>
    <n v="-25"/>
    <n v="-20"/>
    <n v="-22"/>
  </r>
  <r>
    <s v="2026"/>
    <x v="1"/>
    <x v="1"/>
    <x v="1"/>
    <x v="10"/>
    <x v="10"/>
    <x v="39"/>
    <x v="225"/>
    <x v="1151"/>
    <x v="8"/>
    <x v="9"/>
    <s v="010"/>
    <s v="00"/>
    <s v="203900"/>
    <s v="Royalties on Natural Resources, not Otherwise Classified"/>
    <s v="MAND "/>
    <s v=""/>
    <s v="200403"/>
    <s v="01"/>
    <s v="PROP"/>
    <s v="R"/>
    <n v="-932"/>
    <n v="-920"/>
    <n v="-958"/>
  </r>
  <r>
    <s v="2026"/>
    <x v="1"/>
    <x v="1"/>
    <x v="1"/>
    <x v="10"/>
    <x v="10"/>
    <x v="39"/>
    <x v="225"/>
    <x v="1152"/>
    <x v="8"/>
    <x v="9"/>
    <s v="010"/>
    <s v="00"/>
    <s v="222900"/>
    <s v="Sale of Timber, Wildlife and Other Natural Land Products, not Otherwise Classified"/>
    <s v="MAND "/>
    <s v=""/>
    <s v="200403"/>
    <s v="01"/>
    <s v="PROP"/>
    <s v="R"/>
    <n v="0"/>
    <n v="-15"/>
    <n v="-15"/>
  </r>
  <r>
    <s v="2026"/>
    <x v="1"/>
    <x v="1"/>
    <x v="1"/>
    <x v="10"/>
    <x v="10"/>
    <x v="39"/>
    <x v="225"/>
    <x v="1153"/>
    <x v="8"/>
    <x v="9"/>
    <s v="010"/>
    <s v="00"/>
    <s v="248400"/>
    <s v="Receipts from Grazing Fees, Federal Share"/>
    <s v="MAND "/>
    <s v=""/>
    <s v="200403"/>
    <s v="01"/>
    <s v="PROP"/>
    <s v="R"/>
    <n v="-4"/>
    <n v="-6"/>
    <n v="-6"/>
  </r>
  <r>
    <s v="2026"/>
    <x v="1"/>
    <x v="1"/>
    <x v="1"/>
    <x v="10"/>
    <x v="10"/>
    <x v="39"/>
    <x v="225"/>
    <x v="1154"/>
    <x v="10"/>
    <x v="9"/>
    <s v="010"/>
    <s v="00"/>
    <s v="272930"/>
    <s v="Indian Loan Guarantee, Downward Reestimates of Subsidies"/>
    <s v="MAND "/>
    <s v=""/>
    <s v="200403"/>
    <s v="01"/>
    <s v="PROP"/>
    <s v="R"/>
    <n v="-15"/>
    <n v="-21"/>
    <n v="0"/>
  </r>
  <r>
    <s v="2026"/>
    <x v="1"/>
    <x v="1"/>
    <x v="1"/>
    <x v="10"/>
    <x v="10"/>
    <x v="39"/>
    <x v="225"/>
    <x v="1155"/>
    <x v="10"/>
    <x v="9"/>
    <s v="010"/>
    <s v="00"/>
    <s v="274730"/>
    <s v="Indian Direct Loan, Downward Reestimates of Subsidies"/>
    <s v="MAND "/>
    <s v=""/>
    <s v="200403"/>
    <s v="01"/>
    <s v="PROP"/>
    <s v="R"/>
    <n v="-1"/>
    <n v="0"/>
    <n v="0"/>
  </r>
  <r>
    <s v="2026"/>
    <x v="1"/>
    <x v="1"/>
    <x v="1"/>
    <x v="10"/>
    <x v="10"/>
    <x v="39"/>
    <x v="225"/>
    <x v="1156"/>
    <x v="62"/>
    <x v="9"/>
    <s v="010"/>
    <s v="00"/>
    <s v="322000"/>
    <s v="All Other General Fund Proprietary Receipts Including Budget Clearing Accounts"/>
    <s v="MAND "/>
    <s v=""/>
    <s v="200403"/>
    <s v="01"/>
    <s v="PROP"/>
    <s v="R"/>
    <n v="-71"/>
    <n v="-69"/>
    <n v="-68"/>
  </r>
  <r>
    <s v="2026"/>
    <x v="1"/>
    <x v="1"/>
    <x v="1"/>
    <x v="10"/>
    <x v="10"/>
    <x v="39"/>
    <x v="225"/>
    <x v="1157"/>
    <x v="63"/>
    <x v="9"/>
    <s v="010"/>
    <s v="00"/>
    <s v="500021"/>
    <s v="Reclamation Fund, Miscellaneous Interest"/>
    <s v="MAND"/>
    <s v=""/>
    <s v="200403"/>
    <s v="01"/>
    <s v="PROP"/>
    <s v="R"/>
    <n v="-46"/>
    <n v="-40"/>
    <n v="-40"/>
  </r>
  <r>
    <s v="2026"/>
    <x v="1"/>
    <x v="1"/>
    <x v="1"/>
    <x v="10"/>
    <x v="10"/>
    <x v="39"/>
    <x v="225"/>
    <x v="1158"/>
    <x v="8"/>
    <x v="9"/>
    <s v="010"/>
    <s v="00"/>
    <s v="500024"/>
    <s v="Reclamation Fund, Royalties on Natural Resources"/>
    <s v="MAND "/>
    <s v=""/>
    <s v="200403"/>
    <s v="01"/>
    <s v="PROP"/>
    <s v="R"/>
    <n v="-2932"/>
    <n v="-3127"/>
    <n v="-3280"/>
  </r>
  <r>
    <s v="2026"/>
    <x v="1"/>
    <x v="1"/>
    <x v="1"/>
    <x v="10"/>
    <x v="10"/>
    <x v="39"/>
    <x v="225"/>
    <x v="1159"/>
    <x v="8"/>
    <x v="9"/>
    <s v="010"/>
    <s v="00"/>
    <s v="500025"/>
    <s v="Reclamation Fund, Sale of Timber and Other Products"/>
    <s v="MAND "/>
    <s v=""/>
    <s v="200403"/>
    <s v="01"/>
    <s v="PROP"/>
    <s v="R"/>
    <n v="-2"/>
    <n v="-1"/>
    <n v="-1"/>
  </r>
  <r>
    <s v="2026"/>
    <x v="1"/>
    <x v="1"/>
    <x v="1"/>
    <x v="10"/>
    <x v="10"/>
    <x v="39"/>
    <x v="225"/>
    <x v="1160"/>
    <x v="9"/>
    <x v="9"/>
    <s v="010"/>
    <s v="00"/>
    <s v="500028"/>
    <s v="Reclamation Fund, Other Proprietary Receipts from the Public"/>
    <s v="MAND "/>
    <s v=""/>
    <s v="200403"/>
    <s v="01"/>
    <s v="PROP"/>
    <s v="R"/>
    <n v="-157"/>
    <n v="-69"/>
    <n v="-69"/>
  </r>
  <r>
    <s v="2026"/>
    <x v="1"/>
    <x v="1"/>
    <x v="1"/>
    <x v="10"/>
    <x v="10"/>
    <x v="39"/>
    <x v="225"/>
    <x v="1161"/>
    <x v="8"/>
    <x v="9"/>
    <s v="010"/>
    <s v="00"/>
    <s v="500029"/>
    <s v="Reclamation Fund, Sale of Public Domain"/>
    <s v="MAND "/>
    <s v=""/>
    <s v="200403"/>
    <s v="01"/>
    <s v="PROP"/>
    <s v="R"/>
    <n v="-42"/>
    <n v="-14"/>
    <n v="-14"/>
  </r>
  <r>
    <s v="2026"/>
    <x v="1"/>
    <x v="1"/>
    <x v="1"/>
    <x v="10"/>
    <x v="10"/>
    <x v="39"/>
    <x v="225"/>
    <x v="1162"/>
    <x v="8"/>
    <x v="9"/>
    <s v="010"/>
    <s v="00"/>
    <s v="500300"/>
    <s v="Receipts from Mineral Leasing, Public Lands"/>
    <s v="MAND "/>
    <s v=""/>
    <s v="200403"/>
    <s v="01"/>
    <s v="PROP"/>
    <s v="R"/>
    <n v="-3816"/>
    <n v="-3842"/>
    <n v="-4027"/>
  </r>
  <r>
    <s v="2026"/>
    <x v="1"/>
    <x v="1"/>
    <x v="1"/>
    <x v="10"/>
    <x v="10"/>
    <x v="39"/>
    <x v="225"/>
    <x v="1163"/>
    <x v="8"/>
    <x v="9"/>
    <s v="010"/>
    <s v="00"/>
    <s v="501600"/>
    <s v="Receipts from Grazing, Etc., Public Lands outside Grazing Districts"/>
    <s v="MAND "/>
    <s v=""/>
    <s v="200403"/>
    <s v="01"/>
    <s v="PROP"/>
    <s v="R"/>
    <n v="-1"/>
    <n v="-1"/>
    <n v="-1"/>
  </r>
  <r>
    <s v="2026"/>
    <x v="1"/>
    <x v="1"/>
    <x v="1"/>
    <x v="10"/>
    <x v="10"/>
    <x v="39"/>
    <x v="225"/>
    <x v="1164"/>
    <x v="8"/>
    <x v="9"/>
    <s v="010"/>
    <s v="00"/>
    <s v="501810"/>
    <s v="Deposits for Road Maintenance and Reconstruction"/>
    <s v="MAND "/>
    <s v=""/>
    <s v="200403"/>
    <s v="01"/>
    <s v="PROP"/>
    <s v="R"/>
    <n v="-3"/>
    <n v="-4"/>
    <n v="-4"/>
  </r>
  <r>
    <s v="2026"/>
    <x v="1"/>
    <x v="1"/>
    <x v="1"/>
    <x v="10"/>
    <x v="10"/>
    <x v="39"/>
    <x v="225"/>
    <x v="1165"/>
    <x v="8"/>
    <x v="9"/>
    <s v="010"/>
    <s v="00"/>
    <s v="503200"/>
    <s v="Receipts from Grazing, Etc., Public Lands within Grazing Districts"/>
    <s v="MAND "/>
    <s v=""/>
    <s v="200403"/>
    <s v="01"/>
    <s v="PROP"/>
    <s v="R"/>
    <n v="-1"/>
    <n v="-2"/>
    <n v="-2"/>
  </r>
  <r>
    <s v="2026"/>
    <x v="1"/>
    <x v="1"/>
    <x v="1"/>
    <x v="10"/>
    <x v="10"/>
    <x v="39"/>
    <x v="225"/>
    <x v="1166"/>
    <x v="8"/>
    <x v="9"/>
    <s v="010"/>
    <s v="00"/>
    <s v="504510"/>
    <s v="Receipts from Oil and Gas Leases, National Petroleum Reserve in Alaska, MMS"/>
    <s v="MAND "/>
    <s v=""/>
    <s v="200403"/>
    <s v="01"/>
    <s v="PROP"/>
    <s v="R"/>
    <n v="-20"/>
    <n v="-49"/>
    <n v="-48"/>
  </r>
  <r>
    <s v="2026"/>
    <x v="1"/>
    <x v="1"/>
    <x v="1"/>
    <x v="10"/>
    <x v="10"/>
    <x v="39"/>
    <x v="225"/>
    <x v="1167"/>
    <x v="8"/>
    <x v="9"/>
    <s v="010"/>
    <s v="00"/>
    <s v="504810"/>
    <s v="Rents and Charges for Quarters, Bureau of Land Management, Interior"/>
    <s v="MAND "/>
    <s v=""/>
    <s v="200403"/>
    <s v="01"/>
    <s v="PROP"/>
    <s v="R"/>
    <n v="-1"/>
    <n v="-1"/>
    <n v="-1"/>
  </r>
  <r>
    <s v="2026"/>
    <x v="1"/>
    <x v="1"/>
    <x v="1"/>
    <x v="10"/>
    <x v="10"/>
    <x v="39"/>
    <x v="225"/>
    <x v="1168"/>
    <x v="32"/>
    <x v="9"/>
    <s v="010"/>
    <s v="00"/>
    <s v="504910"/>
    <s v="Rents and Charges for Quarters, National Park Service"/>
    <s v="MAND "/>
    <s v=""/>
    <s v="200403"/>
    <s v="01"/>
    <s v="PROP"/>
    <s v="R"/>
    <n v="-30"/>
    <n v="-31"/>
    <n v="-32"/>
  </r>
  <r>
    <s v="2026"/>
    <x v="1"/>
    <x v="1"/>
    <x v="1"/>
    <x v="10"/>
    <x v="10"/>
    <x v="39"/>
    <x v="225"/>
    <x v="1169"/>
    <x v="8"/>
    <x v="9"/>
    <s v="010"/>
    <s v="00"/>
    <s v="505010"/>
    <s v="Rents and Charges for Quarters, Fish and Wildlife Service"/>
    <s v="MAND "/>
    <s v=""/>
    <s v="200403"/>
    <s v="01"/>
    <s v="PROP"/>
    <s v="R"/>
    <n v="-5"/>
    <n v="-5"/>
    <n v="-4"/>
  </r>
  <r>
    <s v="2026"/>
    <x v="1"/>
    <x v="1"/>
    <x v="1"/>
    <x v="10"/>
    <x v="10"/>
    <x v="39"/>
    <x v="225"/>
    <x v="1170"/>
    <x v="10"/>
    <x v="9"/>
    <s v="010"/>
    <s v="00"/>
    <s v="505110"/>
    <s v="Rents and Charges for Quarters, Bureau of Indian Affairs"/>
    <s v="MAND "/>
    <s v=""/>
    <s v="200403"/>
    <s v="01"/>
    <s v="PROP"/>
    <s v="R"/>
    <n v="-4"/>
    <n v="-6"/>
    <n v="-5"/>
  </r>
  <r>
    <s v="2026"/>
    <x v="1"/>
    <x v="1"/>
    <x v="1"/>
    <x v="10"/>
    <x v="10"/>
    <x v="39"/>
    <x v="225"/>
    <x v="1171"/>
    <x v="32"/>
    <x v="9"/>
    <s v="010"/>
    <s v="00"/>
    <s v="509110"/>
    <s v="National Wildlife Refuge Fund"/>
    <s v="MAND "/>
    <s v=""/>
    <s v="200403"/>
    <s v="01"/>
    <s v="PROP"/>
    <s v="R"/>
    <n v="-8"/>
    <n v="-8"/>
    <n v="-8"/>
  </r>
  <r>
    <s v="2026"/>
    <x v="1"/>
    <x v="1"/>
    <x v="1"/>
    <x v="10"/>
    <x v="10"/>
    <x v="39"/>
    <x v="225"/>
    <x v="1172"/>
    <x v="32"/>
    <x v="9"/>
    <s v="010"/>
    <s v="00"/>
    <s v="510910"/>
    <s v="Recreation Enhancement Fee Program"/>
    <s v="MAND "/>
    <s v=""/>
    <s v="200403"/>
    <s v="01"/>
    <s v="PROP"/>
    <s v="R"/>
    <n v="-1"/>
    <n v="-2"/>
    <n v="-2"/>
  </r>
  <r>
    <s v="2026"/>
    <x v="1"/>
    <x v="1"/>
    <x v="1"/>
    <x v="10"/>
    <x v="10"/>
    <x v="39"/>
    <x v="225"/>
    <x v="1173"/>
    <x v="32"/>
    <x v="9"/>
    <s v="010"/>
    <s v="00"/>
    <s v="511010"/>
    <s v="Recreation Enhancement Fee, National Park System"/>
    <s v="MAND "/>
    <s v=""/>
    <s v="200403"/>
    <s v="01"/>
    <s v="PROP"/>
    <s v="R"/>
    <n v="-378"/>
    <n v="-380"/>
    <n v="-474"/>
  </r>
  <r>
    <s v="2026"/>
    <x v="1"/>
    <x v="1"/>
    <x v="1"/>
    <x v="10"/>
    <x v="10"/>
    <x v="39"/>
    <x v="225"/>
    <x v="1174"/>
    <x v="8"/>
    <x v="9"/>
    <s v="010"/>
    <s v="00"/>
    <s v="512910"/>
    <s v="Payments to States and Counties from Land Sales"/>
    <s v="MAND "/>
    <s v=""/>
    <s v="200403"/>
    <s v="01"/>
    <s v="PROP"/>
    <s v="R"/>
    <n v="-30"/>
    <n v="-29"/>
    <n v="-29"/>
  </r>
  <r>
    <s v="2026"/>
    <x v="1"/>
    <x v="1"/>
    <x v="1"/>
    <x v="10"/>
    <x v="10"/>
    <x v="39"/>
    <x v="225"/>
    <x v="1175"/>
    <x v="8"/>
    <x v="9"/>
    <s v="010"/>
    <s v="00"/>
    <s v="513200"/>
    <s v="Grazing Fees for Range Improvements, Taylor Grazing Act, As Amended"/>
    <s v="MAND "/>
    <s v=""/>
    <s v="200403"/>
    <s v="01"/>
    <s v="PROP"/>
    <s v="R"/>
    <n v="-8"/>
    <n v="-8"/>
    <n v="-8"/>
  </r>
  <r>
    <s v="2026"/>
    <x v="1"/>
    <x v="1"/>
    <x v="1"/>
    <x v="10"/>
    <x v="10"/>
    <x v="39"/>
    <x v="225"/>
    <x v="1176"/>
    <x v="32"/>
    <x v="9"/>
    <s v="010"/>
    <s v="00"/>
    <s v="516310"/>
    <s v="Rental Payments, Park Buildings Lease and Maintenance Fund"/>
    <s v="MAND "/>
    <s v=""/>
    <s v="200403"/>
    <s v="01"/>
    <s v="PROP"/>
    <s v="R"/>
    <n v="-28"/>
    <n v="-28"/>
    <n v="-12"/>
  </r>
  <r>
    <s v="2026"/>
    <x v="1"/>
    <x v="1"/>
    <x v="1"/>
    <x v="10"/>
    <x v="10"/>
    <x v="39"/>
    <x v="225"/>
    <x v="1177"/>
    <x v="8"/>
    <x v="9"/>
    <s v="010"/>
    <s v="00"/>
    <s v="516510"/>
    <s v="Forest Ecosystem Health and Recovery, Disposal of Salvage Timber"/>
    <s v="MAND "/>
    <s v=""/>
    <s v="200403"/>
    <s v="01"/>
    <s v="PROP"/>
    <s v="R"/>
    <n v="-14"/>
    <n v="-15"/>
    <n v="-16"/>
  </r>
  <r>
    <s v="2026"/>
    <x v="1"/>
    <x v="1"/>
    <x v="1"/>
    <x v="10"/>
    <x v="10"/>
    <x v="39"/>
    <x v="225"/>
    <x v="1178"/>
    <x v="32"/>
    <x v="9"/>
    <s v="010"/>
    <s v="00"/>
    <s v="516910"/>
    <s v="Concession Improvement Accounts Deposit"/>
    <s v="MAND "/>
    <s v=""/>
    <s v="200403"/>
    <s v="01"/>
    <s v="PROP"/>
    <s v="R"/>
    <n v="-6"/>
    <n v="-6"/>
    <n v="-5"/>
  </r>
  <r>
    <s v="2026"/>
    <x v="1"/>
    <x v="1"/>
    <x v="1"/>
    <x v="10"/>
    <x v="10"/>
    <x v="39"/>
    <x v="225"/>
    <x v="1179"/>
    <x v="8"/>
    <x v="9"/>
    <s v="010"/>
    <s v="00"/>
    <s v="519810"/>
    <s v="Natural Resources Damages from Legal Actions"/>
    <s v="MAND "/>
    <s v=""/>
    <s v="200403"/>
    <s v="01"/>
    <s v="PROP"/>
    <s v="R"/>
    <n v="-601"/>
    <n v="-600"/>
    <n v="-600"/>
  </r>
  <r>
    <s v="2026"/>
    <x v="1"/>
    <x v="1"/>
    <x v="1"/>
    <x v="10"/>
    <x v="10"/>
    <x v="39"/>
    <x v="225"/>
    <x v="1180"/>
    <x v="8"/>
    <x v="9"/>
    <s v="010"/>
    <s v="00"/>
    <s v="523210"/>
    <s v="Land Sales, Southern Nevada Public Land Management"/>
    <s v="MAND "/>
    <s v=""/>
    <s v="200403"/>
    <s v="01"/>
    <s v="PROP"/>
    <s v="R"/>
    <n v="-133"/>
    <n v="-129"/>
    <n v="-173"/>
  </r>
  <r>
    <s v="2026"/>
    <x v="1"/>
    <x v="1"/>
    <x v="1"/>
    <x v="10"/>
    <x v="10"/>
    <x v="39"/>
    <x v="225"/>
    <x v="1181"/>
    <x v="10"/>
    <x v="9"/>
    <s v="010"/>
    <s v="00"/>
    <s v="524010"/>
    <s v="Deposits, Operation and Maintenance, Indian Irrigation Systems"/>
    <s v="MAND "/>
    <s v=""/>
    <s v="200403"/>
    <s v="01"/>
    <s v="PROP"/>
    <s v="R"/>
    <n v="-40"/>
    <n v="-39"/>
    <n v="-39"/>
  </r>
  <r>
    <s v="2026"/>
    <x v="1"/>
    <x v="1"/>
    <x v="1"/>
    <x v="10"/>
    <x v="10"/>
    <x v="39"/>
    <x v="225"/>
    <x v="1182"/>
    <x v="8"/>
    <x v="9"/>
    <s v="010"/>
    <s v="00"/>
    <s v="524310"/>
    <s v="National Forests Fund, Payments to States"/>
    <s v="MAND "/>
    <s v=""/>
    <s v="200403"/>
    <s v="01"/>
    <s v="PROP"/>
    <s v="R"/>
    <n v="-5"/>
    <n v="-6"/>
    <n v="-6"/>
  </r>
  <r>
    <s v="2026"/>
    <x v="1"/>
    <x v="1"/>
    <x v="1"/>
    <x v="10"/>
    <x v="10"/>
    <x v="39"/>
    <x v="225"/>
    <x v="1183"/>
    <x v="32"/>
    <x v="9"/>
    <s v="010"/>
    <s v="00"/>
    <s v="524710"/>
    <s v="User Fees for Filming and Photography on Public Lands"/>
    <s v="MAND "/>
    <s v=""/>
    <s v="200403"/>
    <s v="01"/>
    <s v="PROP"/>
    <s v="R"/>
    <n v="-1"/>
    <n v="-1"/>
    <n v="-1"/>
  </r>
  <r>
    <s v="2026"/>
    <x v="1"/>
    <x v="1"/>
    <x v="1"/>
    <x v="10"/>
    <x v="10"/>
    <x v="39"/>
    <x v="225"/>
    <x v="1184"/>
    <x v="8"/>
    <x v="9"/>
    <s v="010"/>
    <s v="00"/>
    <s v="524810"/>
    <s v="Leases of Lands Acquired for Flood Control, Navigation, and Allied Purposes"/>
    <s v="MAND "/>
    <s v=""/>
    <s v="200403"/>
    <s v="01"/>
    <s v="PROP"/>
    <s v="R"/>
    <n v="-71"/>
    <n v="-51"/>
    <n v="-54"/>
  </r>
  <r>
    <s v="2026"/>
    <x v="1"/>
    <x v="1"/>
    <x v="1"/>
    <x v="10"/>
    <x v="10"/>
    <x v="39"/>
    <x v="225"/>
    <x v="1185"/>
    <x v="13"/>
    <x v="11"/>
    <s v="010"/>
    <s v="00"/>
    <s v="524910"/>
    <s v="Timber Sale Pipeline Restoration Fund"/>
    <s v="MAND "/>
    <s v=""/>
    <s v="133003"/>
    <s v="01"/>
    <s v="PROP"/>
    <s v="R"/>
    <n v="-2"/>
    <n v="-4"/>
    <n v="-4"/>
  </r>
  <r>
    <s v="2026"/>
    <x v="1"/>
    <x v="1"/>
    <x v="1"/>
    <x v="10"/>
    <x v="10"/>
    <x v="39"/>
    <x v="225"/>
    <x v="1186"/>
    <x v="32"/>
    <x v="9"/>
    <s v="010"/>
    <s v="00"/>
    <s v="525210"/>
    <s v="Recreation Enhancement Fee, Fish and Wildlife Service"/>
    <s v="MAND "/>
    <s v=""/>
    <s v="200403"/>
    <s v="01"/>
    <s v="PROP"/>
    <s v="R"/>
    <n v="-8"/>
    <n v="-7"/>
    <n v="-7"/>
  </r>
  <r>
    <s v="2026"/>
    <x v="1"/>
    <x v="1"/>
    <x v="1"/>
    <x v="10"/>
    <x v="10"/>
    <x v="39"/>
    <x v="225"/>
    <x v="1187"/>
    <x v="8"/>
    <x v="12"/>
    <s v="010"/>
    <s v="00"/>
    <s v="526010"/>
    <s v="Surplus Land Sales, Federal Land Disposal Account"/>
    <s v="MAND "/>
    <s v=""/>
    <s v="134003"/>
    <s v="01"/>
    <s v="PROP"/>
    <s v="R"/>
    <n v="-1"/>
    <n v="0"/>
    <n v="0"/>
  </r>
  <r>
    <s v="2026"/>
    <x v="1"/>
    <x v="1"/>
    <x v="1"/>
    <x v="10"/>
    <x v="10"/>
    <x v="39"/>
    <x v="225"/>
    <x v="1188"/>
    <x v="10"/>
    <x v="9"/>
    <s v="010"/>
    <s v="00"/>
    <s v="526530"/>
    <s v="Interest on Investments in GSEs, Tribal Special Fund"/>
    <s v="MAND "/>
    <s v=""/>
    <s v="200403"/>
    <s v="01"/>
    <s v="PROP"/>
    <s v="R"/>
    <n v="-2"/>
    <n v="-2"/>
    <n v="-2"/>
  </r>
  <r>
    <s v="2026"/>
    <x v="1"/>
    <x v="1"/>
    <x v="1"/>
    <x v="10"/>
    <x v="10"/>
    <x v="39"/>
    <x v="225"/>
    <x v="1189"/>
    <x v="32"/>
    <x v="9"/>
    <s v="010"/>
    <s v="00"/>
    <s v="541310"/>
    <s v="Recreation Enhancement Fee, BLM"/>
    <s v="MAND "/>
    <s v=""/>
    <s v="200403"/>
    <s v="01"/>
    <s v="PROP"/>
    <s v="R"/>
    <n v="-32"/>
    <n v="-27"/>
    <n v="-28"/>
  </r>
  <r>
    <s v="2026"/>
    <x v="1"/>
    <x v="1"/>
    <x v="1"/>
    <x v="10"/>
    <x v="10"/>
    <x v="39"/>
    <x v="225"/>
    <x v="1190"/>
    <x v="32"/>
    <x v="9"/>
    <s v="010"/>
    <s v="00"/>
    <s v="543110"/>
    <s v="Park Concessions Franchise Fees"/>
    <s v="MAND "/>
    <s v=""/>
    <s v="200403"/>
    <s v="01"/>
    <s v="PROP"/>
    <s v="R"/>
    <n v="-181"/>
    <n v="-184"/>
    <n v="-187"/>
  </r>
  <r>
    <s v="2026"/>
    <x v="1"/>
    <x v="1"/>
    <x v="1"/>
    <x v="10"/>
    <x v="10"/>
    <x v="39"/>
    <x v="225"/>
    <x v="1191"/>
    <x v="8"/>
    <x v="9"/>
    <s v="010"/>
    <s v="00"/>
    <s v="548510"/>
    <s v="Funds Reserved, Title II Projects on Federal Lands"/>
    <s v="MAND "/>
    <s v=""/>
    <s v="200403"/>
    <s v="01"/>
    <s v="PROP"/>
    <s v="R"/>
    <n v="-2"/>
    <n v="-3"/>
    <n v="0"/>
  </r>
  <r>
    <s v="2026"/>
    <x v="1"/>
    <x v="1"/>
    <x v="1"/>
    <x v="10"/>
    <x v="10"/>
    <x v="39"/>
    <x v="225"/>
    <x v="1192"/>
    <x v="9"/>
    <x v="9"/>
    <s v="010"/>
    <s v="00"/>
    <s v="553710"/>
    <s v="San Joaquin River Restoration Fund Receipts"/>
    <s v="MAND "/>
    <s v=""/>
    <s v="200403"/>
    <s v="01"/>
    <s v="PROP"/>
    <s v="R"/>
    <n v="-12"/>
    <n v="-14"/>
    <n v="-14"/>
  </r>
  <r>
    <s v="2026"/>
    <x v="1"/>
    <x v="1"/>
    <x v="1"/>
    <x v="10"/>
    <x v="10"/>
    <x v="39"/>
    <x v="225"/>
    <x v="1193"/>
    <x v="8"/>
    <x v="9"/>
    <s v="010"/>
    <s v="00"/>
    <s v="557310"/>
    <s v="Rent from Mineral Leases, Permit Processing Improvement Fund"/>
    <s v="MAND "/>
    <s v=""/>
    <s v="200403"/>
    <s v="01"/>
    <s v="PROP"/>
    <s v="R"/>
    <n v="-4"/>
    <n v="-5"/>
    <n v="-4"/>
  </r>
  <r>
    <s v="2026"/>
    <x v="1"/>
    <x v="1"/>
    <x v="1"/>
    <x v="10"/>
    <x v="10"/>
    <x v="39"/>
    <x v="225"/>
    <x v="1194"/>
    <x v="8"/>
    <x v="9"/>
    <s v="010"/>
    <s v="00"/>
    <s v="557330"/>
    <s v="Oil and Gas Permit Processing Fee - 85%"/>
    <s v="MAND "/>
    <s v=""/>
    <s v="200403"/>
    <s v="01"/>
    <s v="PROP"/>
    <s v="R"/>
    <n v="-57"/>
    <n v="-59"/>
    <n v="-56"/>
  </r>
  <r>
    <s v="2026"/>
    <x v="1"/>
    <x v="1"/>
    <x v="1"/>
    <x v="10"/>
    <x v="10"/>
    <x v="39"/>
    <x v="225"/>
    <x v="1195"/>
    <x v="57"/>
    <x v="9"/>
    <s v="010"/>
    <s v="00"/>
    <s v="557410"/>
    <s v="Geothermal Lease Revenues, County Share"/>
    <s v="MAND "/>
    <s v=""/>
    <s v="200403"/>
    <s v="01"/>
    <s v="PROP"/>
    <s v="R"/>
    <n v="-5"/>
    <n v="-7"/>
    <n v="-6"/>
  </r>
  <r>
    <s v="2026"/>
    <x v="1"/>
    <x v="1"/>
    <x v="1"/>
    <x v="10"/>
    <x v="10"/>
    <x v="39"/>
    <x v="225"/>
    <x v="1196"/>
    <x v="9"/>
    <x v="9"/>
    <s v="010"/>
    <s v="00"/>
    <s v="559310"/>
    <s v="Reclamation Water Settlements Fund"/>
    <s v="MAND "/>
    <s v=""/>
    <s v="200403"/>
    <s v="01"/>
    <s v="PROP"/>
    <s v="R"/>
    <n v="-120"/>
    <n v="-120"/>
    <n v="-120"/>
  </r>
  <r>
    <s v="2026"/>
    <x v="1"/>
    <x v="1"/>
    <x v="1"/>
    <x v="10"/>
    <x v="10"/>
    <x v="39"/>
    <x v="225"/>
    <x v="1197"/>
    <x v="8"/>
    <x v="9"/>
    <s v="010"/>
    <s v="00"/>
    <s v="561410"/>
    <s v="Proceeds from Forfeited Bonds and Settlements, Decommissioning Activities"/>
    <s v="MAND "/>
    <s v=""/>
    <s v="200403"/>
    <s v="01"/>
    <s v="PROP"/>
    <s v="R"/>
    <n v="-3"/>
    <n v="-10"/>
    <n v="-1"/>
  </r>
  <r>
    <s v="2026"/>
    <x v="1"/>
    <x v="1"/>
    <x v="1"/>
    <x v="10"/>
    <x v="10"/>
    <x v="39"/>
    <x v="225"/>
    <x v="1198"/>
    <x v="10"/>
    <x v="9"/>
    <s v="010"/>
    <s v="00"/>
    <s v="562110"/>
    <s v="Rents and Charges for Quarters, Bureau of Indian Education"/>
    <s v="MAND "/>
    <s v=""/>
    <s v="200403"/>
    <s v="01"/>
    <s v="PROP"/>
    <s v="R"/>
    <n v="-2"/>
    <n v="-3"/>
    <n v="-3"/>
  </r>
  <r>
    <s v="2026"/>
    <x v="1"/>
    <x v="1"/>
    <x v="1"/>
    <x v="10"/>
    <x v="10"/>
    <x v="39"/>
    <x v="225"/>
    <x v="1199"/>
    <x v="9"/>
    <x v="9"/>
    <s v="010"/>
    <s v="00"/>
    <s v="562410"/>
    <s v="Repayment of Reimbursement Costs, Aging Infrastructure Account"/>
    <s v="MAND "/>
    <s v=""/>
    <s v="200403"/>
    <s v="01"/>
    <s v="PROP"/>
    <s v="R"/>
    <n v="0"/>
    <n v="0"/>
    <n v="0"/>
  </r>
  <r>
    <s v="2026"/>
    <x v="1"/>
    <x v="1"/>
    <x v="1"/>
    <x v="10"/>
    <x v="10"/>
    <x v="39"/>
    <x v="225"/>
    <x v="1200"/>
    <x v="63"/>
    <x v="10"/>
    <s v="010"/>
    <s v="00"/>
    <s v="563720"/>
    <s v="Earnings on Investments, High-Hazard Indian Dam Safety Deferred Maintenance Fund"/>
    <s v="MAND"/>
    <s v=""/>
    <s v="200403"/>
    <s v="01"/>
    <s v="OG"/>
    <s v="R"/>
    <n v="-8"/>
    <n v="-2"/>
    <n v="-2"/>
  </r>
  <r>
    <s v="2026"/>
    <x v="1"/>
    <x v="1"/>
    <x v="1"/>
    <x v="10"/>
    <x v="10"/>
    <x v="39"/>
    <x v="225"/>
    <x v="1201"/>
    <x v="10"/>
    <x v="9"/>
    <s v="010"/>
    <s v="00"/>
    <s v="564810"/>
    <s v="Power Revenues, Indian Irrigation Projects"/>
    <s v="MAND "/>
    <s v=""/>
    <s v="200403"/>
    <s v="01"/>
    <s v="PROP"/>
    <s v="R"/>
    <n v="-101"/>
    <n v="-90"/>
    <n v="-90"/>
  </r>
  <r>
    <s v="2026"/>
    <x v="1"/>
    <x v="1"/>
    <x v="1"/>
    <x v="10"/>
    <x v="10"/>
    <x v="39"/>
    <x v="225"/>
    <x v="1202"/>
    <x v="9"/>
    <x v="9"/>
    <s v="010"/>
    <s v="00"/>
    <s v="565610"/>
    <s v="Revenues, Colorado River Dam Fund, Boulder Canyon Project"/>
    <s v="MAND "/>
    <s v=""/>
    <s v="200403"/>
    <s v="01"/>
    <s v="PROP"/>
    <s v="R"/>
    <n v="-97"/>
    <n v="-108"/>
    <n v="-115"/>
  </r>
  <r>
    <s v="2026"/>
    <x v="1"/>
    <x v="1"/>
    <x v="1"/>
    <x v="10"/>
    <x v="10"/>
    <x v="39"/>
    <x v="225"/>
    <x v="1203"/>
    <x v="8"/>
    <x v="9"/>
    <s v="010"/>
    <s v="00"/>
    <s v="588100"/>
    <s v="Sale of Public Lands and Materials"/>
    <s v="MAND "/>
    <s v=""/>
    <s v="200403"/>
    <s v="01"/>
    <s v="PROP"/>
    <s v="R"/>
    <n v="18"/>
    <n v="0"/>
    <n v="0"/>
  </r>
  <r>
    <s v="2026"/>
    <x v="1"/>
    <x v="1"/>
    <x v="1"/>
    <x v="10"/>
    <x v="10"/>
    <x v="39"/>
    <x v="225"/>
    <x v="1204"/>
    <x v="8"/>
    <x v="9"/>
    <s v="010"/>
    <s v="00"/>
    <s v="588200"/>
    <s v="Oregon and California Land-grant Fund"/>
    <s v="MAND "/>
    <s v=""/>
    <s v="200403"/>
    <s v="01"/>
    <s v="PROP"/>
    <s v="R"/>
    <n v="-12"/>
    <n v="0"/>
    <n v="0"/>
  </r>
  <r>
    <s v="2026"/>
    <x v="1"/>
    <x v="1"/>
    <x v="1"/>
    <x v="10"/>
    <x v="10"/>
    <x v="39"/>
    <x v="225"/>
    <x v="1205"/>
    <x v="8"/>
    <x v="11"/>
    <s v="010"/>
    <s v="00"/>
    <s v="588410"/>
    <s v="Deposits, Oregon and California Grant Lands"/>
    <s v="MAND "/>
    <s v=""/>
    <s v="133003"/>
    <s v="01"/>
    <s v="PROP"/>
    <s v="R"/>
    <n v="-30"/>
    <n v="-28"/>
    <n v="-33"/>
  </r>
  <r>
    <s v="2026"/>
    <x v="1"/>
    <x v="1"/>
    <x v="1"/>
    <x v="10"/>
    <x v="10"/>
    <x v="39"/>
    <x v="225"/>
    <x v="1206"/>
    <x v="8"/>
    <x v="9"/>
    <s v="010"/>
    <s v="00"/>
    <s v="589700"/>
    <s v="Coos Bay Wagon Road Grant Fund"/>
    <s v="MAND "/>
    <s v=""/>
    <s v="200403"/>
    <s v="01"/>
    <s v="PROP"/>
    <s v="R"/>
    <n v="-4"/>
    <n v="0"/>
    <n v="0"/>
  </r>
  <r>
    <s v="2026"/>
    <x v="1"/>
    <x v="1"/>
    <x v="1"/>
    <x v="10"/>
    <x v="10"/>
    <x v="39"/>
    <x v="225"/>
    <x v="1207"/>
    <x v="63"/>
    <x v="9"/>
    <s v="010"/>
    <s v="00"/>
    <s v="803030"/>
    <s v="Interest on Investments in GSEs, Tribal Trust Fund"/>
    <s v="MAND"/>
    <s v=""/>
    <s v="200403"/>
    <s v="01"/>
    <s v="PROP"/>
    <s v="R"/>
    <n v="-43"/>
    <n v="-44"/>
    <n v="-46"/>
  </r>
  <r>
    <s v="2026"/>
    <x v="1"/>
    <x v="1"/>
    <x v="1"/>
    <x v="10"/>
    <x v="10"/>
    <x v="39"/>
    <x v="225"/>
    <x v="1208"/>
    <x v="10"/>
    <x v="9"/>
    <s v="010"/>
    <s v="00"/>
    <s v="803040"/>
    <s v="Return of Principal from Private Sector Investments, Tribal Trust Fund"/>
    <s v="MAND "/>
    <s v=""/>
    <s v="200403"/>
    <s v="01"/>
    <s v="PROP"/>
    <s v="R"/>
    <n v="-357"/>
    <n v="-371"/>
    <n v="-386"/>
  </r>
  <r>
    <s v="2026"/>
    <x v="1"/>
    <x v="1"/>
    <x v="1"/>
    <x v="10"/>
    <x v="10"/>
    <x v="39"/>
    <x v="225"/>
    <x v="1209"/>
    <x v="10"/>
    <x v="9"/>
    <s v="010"/>
    <s v="00"/>
    <s v="803050"/>
    <s v="Miscellaneous Sales of Assets, Tribal Trust Fund"/>
    <s v="MAND "/>
    <s v=""/>
    <s v="200403"/>
    <s v="01"/>
    <s v="PROP"/>
    <s v="R"/>
    <n v="-155"/>
    <n v="-162"/>
    <n v="-168"/>
  </r>
  <r>
    <s v="2026"/>
    <x v="1"/>
    <x v="1"/>
    <x v="1"/>
    <x v="10"/>
    <x v="10"/>
    <x v="39"/>
    <x v="225"/>
    <x v="1210"/>
    <x v="32"/>
    <x v="9"/>
    <s v="010"/>
    <s v="00"/>
    <s v="803710"/>
    <s v="Donations to National Park Service"/>
    <s v="MAND "/>
    <s v=""/>
    <s v="200403"/>
    <s v="01"/>
    <s v="PROP"/>
    <s v="R"/>
    <n v="-88"/>
    <n v="-88"/>
    <n v="-88"/>
  </r>
  <r>
    <s v="2026"/>
    <x v="1"/>
    <x v="1"/>
    <x v="1"/>
    <x v="10"/>
    <x v="10"/>
    <x v="39"/>
    <x v="225"/>
    <x v="1211"/>
    <x v="8"/>
    <x v="9"/>
    <s v="010"/>
    <s v="00"/>
    <s v="806910"/>
    <s v="Contributions and Deposits, BLM"/>
    <s v="MAND "/>
    <s v=""/>
    <s v="200403"/>
    <s v="01"/>
    <s v="PROP"/>
    <s v="R"/>
    <n v="-27"/>
    <n v="-32"/>
    <n v="-32"/>
  </r>
  <r>
    <s v="2026"/>
    <x v="1"/>
    <x v="1"/>
    <x v="1"/>
    <x v="10"/>
    <x v="10"/>
    <x v="39"/>
    <x v="225"/>
    <x v="1212"/>
    <x v="9"/>
    <x v="9"/>
    <s v="010"/>
    <s v="00"/>
    <s v="807010"/>
    <s v="Deposits, Reclamation Trust Funds"/>
    <s v="MAND "/>
    <s v=""/>
    <s v="200403"/>
    <s v="01"/>
    <s v="PROP"/>
    <s v="R"/>
    <n v="0"/>
    <n v="-1"/>
    <n v="-1"/>
  </r>
  <r>
    <s v="2026"/>
    <x v="1"/>
    <x v="1"/>
    <x v="1"/>
    <x v="10"/>
    <x v="10"/>
    <x v="39"/>
    <x v="225"/>
    <x v="1213"/>
    <x v="8"/>
    <x v="9"/>
    <s v="010"/>
    <s v="00"/>
    <s v="821610"/>
    <s v="Deposits, Contributed Funds, Fish and Wildlife Service"/>
    <s v="MAND "/>
    <s v=""/>
    <s v="200403"/>
    <s v="01"/>
    <s v="PROP"/>
    <s v="R"/>
    <n v="-6"/>
    <n v="-5"/>
    <n v="-5"/>
  </r>
  <r>
    <s v="2026"/>
    <x v="1"/>
    <x v="1"/>
    <x v="1"/>
    <x v="10"/>
    <x v="10"/>
    <x v="39"/>
    <x v="225"/>
    <x v="1214"/>
    <x v="15"/>
    <x v="9"/>
    <s v="010"/>
    <s v="00"/>
    <s v="836110"/>
    <s v="Receipts, Gifts and Donations"/>
    <s v="MAND "/>
    <s v=""/>
    <s v="200403"/>
    <s v="01"/>
    <s v="PROP"/>
    <s v="R"/>
    <n v="-2"/>
    <n v="-1"/>
    <n v="-1"/>
  </r>
  <r>
    <s v="2026"/>
    <x v="1"/>
    <x v="1"/>
    <x v="1"/>
    <x v="10"/>
    <x v="10"/>
    <x v="39"/>
    <x v="225"/>
    <x v="1215"/>
    <x v="10"/>
    <x v="9"/>
    <s v="010"/>
    <s v="00"/>
    <s v="836710"/>
    <s v="Gifts and Donations, Bureau of Indian Affairs"/>
    <s v="MAND "/>
    <s v=""/>
    <s v="200403"/>
    <s v="01"/>
    <s v="PROP"/>
    <s v="R"/>
    <n v="-3"/>
    <n v="-1"/>
    <n v="-1"/>
  </r>
  <r>
    <s v="2026"/>
    <x v="1"/>
    <x v="1"/>
    <x v="1"/>
    <x v="10"/>
    <x v="10"/>
    <x v="39"/>
    <x v="225"/>
    <x v="1216"/>
    <x v="13"/>
    <x v="9"/>
    <s v="010"/>
    <s v="00"/>
    <s v="856210"/>
    <s v="Contributed Funds, Geological Survey"/>
    <s v="MAND "/>
    <s v=""/>
    <s v="200403"/>
    <s v="01"/>
    <s v="PROP"/>
    <s v="R"/>
    <n v="-4"/>
    <n v="-1"/>
    <n v="-1"/>
  </r>
  <r>
    <s v="2026"/>
    <x v="1"/>
    <x v="1"/>
    <x v="1"/>
    <x v="11"/>
    <x v="11"/>
    <x v="36"/>
    <x v="227"/>
    <x v="1217"/>
    <x v="63"/>
    <x v="9"/>
    <s v="011"/>
    <s v="00"/>
    <s v="143500"/>
    <s v="General Fund Proprietary Interest Receipts, not Otherwise Classified"/>
    <s v="MAND"/>
    <s v=""/>
    <s v="200403"/>
    <s v="01"/>
    <s v="PROP"/>
    <s v="R"/>
    <n v="0"/>
    <n v="-1"/>
    <n v="-1"/>
  </r>
  <r>
    <s v="2026"/>
    <x v="1"/>
    <x v="1"/>
    <x v="1"/>
    <x v="11"/>
    <x v="11"/>
    <x v="36"/>
    <x v="227"/>
    <x v="1218"/>
    <x v="62"/>
    <x v="9"/>
    <s v="011"/>
    <s v="00"/>
    <s v="322000"/>
    <s v="All Other General Fund Proprietary Receipts Including Budget Clearing Accounts"/>
    <s v="MAND "/>
    <s v=""/>
    <s v="200403"/>
    <s v="01"/>
    <s v="PROP"/>
    <s v="R"/>
    <n v="-412"/>
    <n v="-525"/>
    <n v="-525"/>
  </r>
  <r>
    <s v="2026"/>
    <x v="1"/>
    <x v="1"/>
    <x v="1"/>
    <x v="11"/>
    <x v="11"/>
    <x v="36"/>
    <x v="227"/>
    <x v="1219"/>
    <x v="24"/>
    <x v="10"/>
    <s v="011"/>
    <s v="00"/>
    <s v="513110"/>
    <s v="Diversion Control Fee Account, DEA"/>
    <s v="MAND "/>
    <s v=""/>
    <s v="200403"/>
    <s v="01"/>
    <s v="OG"/>
    <s v="R"/>
    <n v="-604"/>
    <n v="-629"/>
    <n v="-638"/>
  </r>
  <r>
    <s v="2026"/>
    <x v="1"/>
    <x v="1"/>
    <x v="1"/>
    <x v="11"/>
    <x v="11"/>
    <x v="36"/>
    <x v="227"/>
    <x v="1220"/>
    <x v="24"/>
    <x v="16"/>
    <s v="011"/>
    <s v="00"/>
    <s v="513140"/>
    <s v="Diversion Control Fee OGV Proceeds, DEA"/>
    <s v="MAND "/>
    <s v=""/>
    <s v="135203"/>
    <s v="01"/>
    <s v="OG"/>
    <s v="R"/>
    <n v="-1"/>
    <n v="0"/>
    <n v="0"/>
  </r>
  <r>
    <s v="2026"/>
    <x v="1"/>
    <x v="1"/>
    <x v="1"/>
    <x v="12"/>
    <x v="12"/>
    <x v="36"/>
    <x v="228"/>
    <x v="1221"/>
    <x v="63"/>
    <x v="9"/>
    <s v="012"/>
    <s v="00"/>
    <s v="143500"/>
    <s v="General Fund Proprietary Interest Receipts, not Otherwise Classified"/>
    <s v="MAND"/>
    <s v=""/>
    <s v="200403"/>
    <s v="01"/>
    <s v="PROP"/>
    <s v="R"/>
    <n v="-1"/>
    <n v="-1"/>
    <n v="-1"/>
  </r>
  <r>
    <s v="2026"/>
    <x v="1"/>
    <x v="1"/>
    <x v="1"/>
    <x v="12"/>
    <x v="12"/>
    <x v="36"/>
    <x v="228"/>
    <x v="1222"/>
    <x v="40"/>
    <x v="9"/>
    <s v="012"/>
    <s v="00"/>
    <s v="309900"/>
    <s v="Miscellaneous Recoveries and Refunds, not Otherwise Classified"/>
    <s v="MAND "/>
    <s v=""/>
    <s v="200403"/>
    <s v="01"/>
    <s v="PROP"/>
    <s v="R"/>
    <n v="-1"/>
    <n v="0"/>
    <n v="0"/>
  </r>
  <r>
    <s v="2026"/>
    <x v="1"/>
    <x v="1"/>
    <x v="1"/>
    <x v="12"/>
    <x v="12"/>
    <x v="36"/>
    <x v="228"/>
    <x v="1223"/>
    <x v="62"/>
    <x v="9"/>
    <s v="012"/>
    <s v="00"/>
    <s v="322000"/>
    <s v="All Other General Fund Proprietary Receipts Including Budget Clearing Accounts"/>
    <s v="MAND "/>
    <s v=""/>
    <s v="200403"/>
    <s v="01"/>
    <s v="PROP"/>
    <s v="R"/>
    <n v="-20"/>
    <n v="-20"/>
    <n v="-21"/>
  </r>
  <r>
    <s v="2026"/>
    <x v="1"/>
    <x v="1"/>
    <x v="1"/>
    <x v="12"/>
    <x v="12"/>
    <x v="36"/>
    <x v="228"/>
    <x v="1224"/>
    <x v="63"/>
    <x v="9"/>
    <s v="012"/>
    <s v="00"/>
    <s v="804214"/>
    <s v="CMIA Interest, Unemployment Trust Fund"/>
    <s v="MAND"/>
    <s v=""/>
    <s v="200403"/>
    <s v="01"/>
    <s v="PROP"/>
    <s v="R"/>
    <n v="-5"/>
    <n v="-3"/>
    <n v="-3"/>
  </r>
  <r>
    <s v="2026"/>
    <x v="1"/>
    <x v="1"/>
    <x v="1"/>
    <x v="12"/>
    <x v="12"/>
    <x v="36"/>
    <x v="228"/>
    <x v="1225"/>
    <x v="63"/>
    <x v="9"/>
    <s v="012"/>
    <s v="00"/>
    <s v="804240"/>
    <s v="Interest on Unemployment Insurance Loans to States, Federal Unemployment Account, Unemployment Trust Fund"/>
    <s v="MAND"/>
    <s v=""/>
    <s v="200403"/>
    <s v="01"/>
    <s v="PROP"/>
    <s v="R"/>
    <n v="-631"/>
    <n v="-821"/>
    <n v="-757"/>
  </r>
  <r>
    <s v="2026"/>
    <x v="1"/>
    <x v="1"/>
    <x v="1"/>
    <x v="12"/>
    <x v="12"/>
    <x v="36"/>
    <x v="228"/>
    <x v="1226"/>
    <x v="63"/>
    <x v="9"/>
    <s v="012"/>
    <s v="00"/>
    <s v="814440"/>
    <s v="Miscellaneous Interest, Black Lung Disability Trust Fund"/>
    <s v="MAND"/>
    <s v=""/>
    <s v="200403"/>
    <s v="01"/>
    <s v="PROP"/>
    <s v="R"/>
    <n v="-3"/>
    <n v="-2"/>
    <n v="-2"/>
  </r>
  <r>
    <s v="2026"/>
    <x v="1"/>
    <x v="1"/>
    <x v="1"/>
    <x v="13"/>
    <x v="13"/>
    <x v="36"/>
    <x v="229"/>
    <x v="1227"/>
    <x v="63"/>
    <x v="9"/>
    <s v="014"/>
    <s v="00"/>
    <s v="143500"/>
    <s v="General Fund Proprietary Interest Receipts, not Otherwise Classified"/>
    <s v="MAND"/>
    <s v=""/>
    <s v="200403"/>
    <s v="01"/>
    <s v="PROP"/>
    <s v="R"/>
    <n v="0"/>
    <n v="-2"/>
    <n v="-2"/>
  </r>
  <r>
    <s v="2026"/>
    <x v="1"/>
    <x v="1"/>
    <x v="1"/>
    <x v="13"/>
    <x v="13"/>
    <x v="36"/>
    <x v="229"/>
    <x v="1228"/>
    <x v="11"/>
    <x v="9"/>
    <s v="014"/>
    <s v="00"/>
    <s v="277630"/>
    <s v="Repatriation Loans, Downward Reestimate of Subsidies"/>
    <s v="MAND "/>
    <s v=""/>
    <s v="200403"/>
    <s v="01"/>
    <s v="PROP"/>
    <s v="R"/>
    <n v="-3"/>
    <n v="-5"/>
    <n v="0"/>
  </r>
  <r>
    <s v="2026"/>
    <x v="1"/>
    <x v="1"/>
    <x v="1"/>
    <x v="13"/>
    <x v="13"/>
    <x v="36"/>
    <x v="229"/>
    <x v="1229"/>
    <x v="62"/>
    <x v="9"/>
    <s v="014"/>
    <s v="00"/>
    <s v="322000"/>
    <s v="All Other General Fund Proprietary Receipts Including Budget Clearing Accounts"/>
    <s v="MAND "/>
    <s v=""/>
    <s v="200403"/>
    <s v="01"/>
    <s v="PROP"/>
    <s v="R"/>
    <n v="36"/>
    <n v="-4"/>
    <n v="-4"/>
  </r>
  <r>
    <s v="2026"/>
    <x v="1"/>
    <x v="1"/>
    <x v="1"/>
    <x v="13"/>
    <x v="13"/>
    <x v="36"/>
    <x v="229"/>
    <x v="1230"/>
    <x v="41"/>
    <x v="9"/>
    <s v="014"/>
    <s v="00"/>
    <s v="515110"/>
    <s v="International Center, Washington, D.C., Sale and Rent of Real Property"/>
    <s v="MAND "/>
    <s v=""/>
    <s v="200403"/>
    <s v="01"/>
    <s v="PROP"/>
    <s v="R"/>
    <n v="-1"/>
    <n v="-2"/>
    <n v="-2"/>
  </r>
  <r>
    <s v="2026"/>
    <x v="1"/>
    <x v="1"/>
    <x v="1"/>
    <x v="13"/>
    <x v="13"/>
    <x v="36"/>
    <x v="229"/>
    <x v="1231"/>
    <x v="42"/>
    <x v="9"/>
    <s v="014"/>
    <s v="00"/>
    <s v="816720"/>
    <s v="Contributions, Educational and Cultural Exchange, USIA"/>
    <s v="MAND "/>
    <s v=""/>
    <s v="200403"/>
    <s v="01"/>
    <s v="PROP"/>
    <s v="R"/>
    <n v="0"/>
    <n v="-1"/>
    <n v="-1"/>
  </r>
  <r>
    <s v="2026"/>
    <x v="1"/>
    <x v="1"/>
    <x v="1"/>
    <x v="13"/>
    <x v="13"/>
    <x v="36"/>
    <x v="229"/>
    <x v="1232"/>
    <x v="41"/>
    <x v="9"/>
    <s v="014"/>
    <s v="00"/>
    <s v="882110"/>
    <s v="Unconditional Gift Fund"/>
    <s v="MAND "/>
    <s v=""/>
    <s v="200403"/>
    <s v="01"/>
    <s v="PROP"/>
    <s v="R"/>
    <n v="-30"/>
    <n v="-30"/>
    <n v="-30"/>
  </r>
  <r>
    <s v="2026"/>
    <x v="1"/>
    <x v="1"/>
    <x v="1"/>
    <x v="13"/>
    <x v="13"/>
    <x v="36"/>
    <x v="229"/>
    <x v="1233"/>
    <x v="41"/>
    <x v="9"/>
    <s v="014"/>
    <s v="00"/>
    <s v="882210"/>
    <s v="Deposits, Conditional Gift Fund"/>
    <s v="MAND "/>
    <s v=""/>
    <s v="200403"/>
    <s v="01"/>
    <s v="PROP"/>
    <s v="R"/>
    <n v="-1"/>
    <n v="-1"/>
    <n v="-1"/>
  </r>
  <r>
    <s v="2026"/>
    <x v="1"/>
    <x v="1"/>
    <x v="1"/>
    <x v="14"/>
    <x v="14"/>
    <x v="7"/>
    <x v="230"/>
    <x v="1234"/>
    <x v="43"/>
    <x v="10"/>
    <s v="021"/>
    <s v="00"/>
    <s v="085500"/>
    <s v="Hazardous Materials Transportation Registration, Filing, and Permit Fees, Administrative Costs"/>
    <s v="MAND "/>
    <s v=""/>
    <s v="200403"/>
    <s v="01"/>
    <s v="OG"/>
    <s v="R"/>
    <n v="-1"/>
    <n v="-1"/>
    <n v="-1"/>
  </r>
  <r>
    <s v="2026"/>
    <x v="1"/>
    <x v="1"/>
    <x v="1"/>
    <x v="14"/>
    <x v="14"/>
    <x v="7"/>
    <x v="230"/>
    <x v="1235"/>
    <x v="63"/>
    <x v="9"/>
    <s v="021"/>
    <s v="00"/>
    <s v="143500"/>
    <s v="General Fund Proprietary Interest Receipts, not Otherwise Classified"/>
    <s v="MAND"/>
    <s v=""/>
    <s v="200403"/>
    <s v="01"/>
    <s v="PROP"/>
    <s v="R"/>
    <n v="-1"/>
    <n v="0"/>
    <n v="0"/>
  </r>
  <r>
    <s v="2026"/>
    <x v="1"/>
    <x v="1"/>
    <x v="1"/>
    <x v="14"/>
    <x v="14"/>
    <x v="7"/>
    <x v="230"/>
    <x v="1236"/>
    <x v="27"/>
    <x v="9"/>
    <s v="021"/>
    <s v="00"/>
    <s v="272830"/>
    <s v="Maritime (title XI) Loan Program, Downward Reestimates of Subsidies"/>
    <s v="MAND "/>
    <s v=""/>
    <s v="200403"/>
    <s v="01"/>
    <s v="PROP"/>
    <s v="R"/>
    <n v="-150"/>
    <n v="-31"/>
    <n v="0"/>
  </r>
  <r>
    <s v="2026"/>
    <x v="1"/>
    <x v="1"/>
    <x v="1"/>
    <x v="14"/>
    <x v="14"/>
    <x v="7"/>
    <x v="230"/>
    <x v="1237"/>
    <x v="44"/>
    <x v="9"/>
    <s v="021"/>
    <s v="00"/>
    <s v="276030"/>
    <s v="Downward Reestimates, Railroad Rehabilitation and Improvement Program"/>
    <s v="MAND "/>
    <s v=""/>
    <s v="200403"/>
    <s v="01"/>
    <s v="PROP"/>
    <s v="R"/>
    <n v="-15"/>
    <n v="-4"/>
    <n v="0"/>
  </r>
  <r>
    <s v="2026"/>
    <x v="1"/>
    <x v="1"/>
    <x v="1"/>
    <x v="14"/>
    <x v="14"/>
    <x v="7"/>
    <x v="230"/>
    <x v="1238"/>
    <x v="44"/>
    <x v="9"/>
    <s v="021"/>
    <s v="00"/>
    <s v="276830"/>
    <s v="Transportation Infrastructure Finance and Innovation Program, Interest on Downward Reestimates"/>
    <s v="MAND "/>
    <s v=""/>
    <s v="200403"/>
    <s v="01"/>
    <s v="PROP"/>
    <s v="R"/>
    <n v="-152"/>
    <n v="-200"/>
    <n v="0"/>
  </r>
  <r>
    <s v="2026"/>
    <x v="1"/>
    <x v="1"/>
    <x v="1"/>
    <x v="14"/>
    <x v="14"/>
    <x v="7"/>
    <x v="230"/>
    <x v="1239"/>
    <x v="62"/>
    <x v="9"/>
    <s v="021"/>
    <s v="00"/>
    <s v="322000"/>
    <s v="All Other General Fund Proprietary Receipts Including Budget Clearing Accounts"/>
    <s v="MAND "/>
    <s v=""/>
    <s v="200403"/>
    <s v="01"/>
    <s v="PROP"/>
    <s v="R"/>
    <n v="-373"/>
    <n v="0"/>
    <n v="0"/>
  </r>
  <r>
    <s v="2026"/>
    <x v="1"/>
    <x v="1"/>
    <x v="1"/>
    <x v="14"/>
    <x v="14"/>
    <x v="7"/>
    <x v="230"/>
    <x v="1240"/>
    <x v="43"/>
    <x v="9"/>
    <s v="021"/>
    <s v="00"/>
    <s v="528210"/>
    <s v="Hazardous Materials Transportation Registration, Filing, and Permit Fees, Emergency Preparedness Grants"/>
    <s v="MAND "/>
    <s v=""/>
    <s v="200403"/>
    <s v="01"/>
    <s v="PROP"/>
    <s v="R"/>
    <n v="-28"/>
    <n v="-47"/>
    <n v="-47"/>
  </r>
  <r>
    <s v="2026"/>
    <x v="1"/>
    <x v="1"/>
    <x v="1"/>
    <x v="14"/>
    <x v="14"/>
    <x v="7"/>
    <x v="230"/>
    <x v="1241"/>
    <x v="26"/>
    <x v="9"/>
    <s v="021"/>
    <s v="00"/>
    <s v="542230"/>
    <s v="Property Disposal or Lease Proceeds, Aviation User Fee"/>
    <s v="MAND "/>
    <s v=""/>
    <s v="200403"/>
    <s v="01"/>
    <s v="PROP"/>
    <s v="R"/>
    <n v="-1"/>
    <n v="0"/>
    <n v="0"/>
  </r>
  <r>
    <s v="2026"/>
    <x v="1"/>
    <x v="1"/>
    <x v="1"/>
    <x v="14"/>
    <x v="14"/>
    <x v="7"/>
    <x v="230"/>
    <x v="1242"/>
    <x v="44"/>
    <x v="9"/>
    <s v="021"/>
    <s v="00"/>
    <s v="805410"/>
    <s v="Advances from State Cooperating Agencies and Foreign Governments, FHA Miscellaneous Trust"/>
    <s v="MAND "/>
    <s v=""/>
    <s v="200403"/>
    <s v="01"/>
    <s v="PROP"/>
    <s v="R"/>
    <n v="-9"/>
    <n v="-9"/>
    <n v="-9"/>
  </r>
  <r>
    <s v="2026"/>
    <x v="1"/>
    <x v="1"/>
    <x v="1"/>
    <x v="14"/>
    <x v="14"/>
    <x v="7"/>
    <x v="230"/>
    <x v="1243"/>
    <x v="63"/>
    <x v="9"/>
    <s v="021"/>
    <s v="00"/>
    <s v="810214"/>
    <s v="CMIA Interest, Highway Trust Fund (highway Account)"/>
    <s v="MAND"/>
    <s v=""/>
    <s v="200403"/>
    <s v="01"/>
    <s v="PROP"/>
    <s v="R"/>
    <n v="-6"/>
    <n v="-1"/>
    <n v="-1"/>
  </r>
  <r>
    <s v="2026"/>
    <x v="1"/>
    <x v="1"/>
    <x v="1"/>
    <x v="14"/>
    <x v="14"/>
    <x v="7"/>
    <x v="230"/>
    <x v="1244"/>
    <x v="26"/>
    <x v="17"/>
    <s v="021"/>
    <s v="00"/>
    <s v="810710"/>
    <s v="Proceeds from Aircraft Sales, Facilities and Equipment"/>
    <s v="MAND "/>
    <s v=""/>
    <s v="135203"/>
    <s v="01"/>
    <s v="PROP"/>
    <s v="R"/>
    <n v="-3"/>
    <n v="-15"/>
    <n v="0"/>
  </r>
  <r>
    <s v="2026"/>
    <x v="1"/>
    <x v="1"/>
    <x v="1"/>
    <x v="14"/>
    <x v="14"/>
    <x v="7"/>
    <x v="230"/>
    <x v="1245"/>
    <x v="44"/>
    <x v="9"/>
    <s v="021"/>
    <s v="00"/>
    <s v="815910"/>
    <s v="Licensing and Insuring Fees, Motor Carrier Safety Operations and Programs"/>
    <s v="MAND "/>
    <s v=""/>
    <s v="200403"/>
    <s v="01"/>
    <s v="PROP"/>
    <s v="R"/>
    <n v="-38"/>
    <n v="-60"/>
    <n v="-60"/>
  </r>
  <r>
    <s v="2026"/>
    <x v="1"/>
    <x v="1"/>
    <x v="1"/>
    <x v="14"/>
    <x v="14"/>
    <x v="7"/>
    <x v="230"/>
    <x v="1246"/>
    <x v="11"/>
    <x v="9"/>
    <s v="021"/>
    <s v="00"/>
    <s v="826410"/>
    <s v="Advances for Highway Research Program, Miscellaneous Trust"/>
    <s v="MAND "/>
    <s v=""/>
    <s v="200403"/>
    <s v="01"/>
    <s v="PROP"/>
    <s v="R"/>
    <n v="-1"/>
    <n v="-1"/>
    <n v="-1"/>
  </r>
  <r>
    <s v="2026"/>
    <x v="1"/>
    <x v="1"/>
    <x v="1"/>
    <x v="14"/>
    <x v="14"/>
    <x v="7"/>
    <x v="230"/>
    <x v="1247"/>
    <x v="27"/>
    <x v="9"/>
    <s v="021"/>
    <s v="00"/>
    <s v="850310"/>
    <s v="Gifts and Bequests, Maritime Administration, Transportation"/>
    <s v="MAND "/>
    <s v=""/>
    <s v="200403"/>
    <s v="01"/>
    <s v="PROP"/>
    <s v="R"/>
    <n v="-1"/>
    <n v="-2"/>
    <n v="-2"/>
  </r>
  <r>
    <s v="2026"/>
    <x v="1"/>
    <x v="1"/>
    <x v="1"/>
    <x v="15"/>
    <x v="15"/>
    <x v="39"/>
    <x v="231"/>
    <x v="1248"/>
    <x v="33"/>
    <x v="9"/>
    <s v="015"/>
    <s v="00"/>
    <s v="129900"/>
    <s v="Gifts to the United States, not Otherwise Classified"/>
    <s v="MAND "/>
    <s v=""/>
    <s v="200403"/>
    <s v="01"/>
    <s v="PROP"/>
    <s v="R"/>
    <n v="-1"/>
    <n v="-1"/>
    <n v="-1"/>
  </r>
  <r>
    <s v="2026"/>
    <x v="1"/>
    <x v="1"/>
    <x v="1"/>
    <x v="15"/>
    <x v="15"/>
    <x v="39"/>
    <x v="231"/>
    <x v="1249"/>
    <x v="63"/>
    <x v="9"/>
    <s v="015"/>
    <s v="00"/>
    <s v="143500"/>
    <s v="General Fund Proprietary Interest Receipts, not Otherwise Classified"/>
    <s v="MAND"/>
    <s v=""/>
    <s v="200403"/>
    <s v="01"/>
    <s v="PROP"/>
    <s v="R"/>
    <n v="-8"/>
    <n v="-8"/>
    <n v="-8"/>
  </r>
  <r>
    <s v="2026"/>
    <x v="1"/>
    <x v="1"/>
    <x v="1"/>
    <x v="15"/>
    <x v="15"/>
    <x v="39"/>
    <x v="231"/>
    <x v="1250"/>
    <x v="63"/>
    <x v="9"/>
    <s v="015"/>
    <s v="00"/>
    <s v="145000"/>
    <s v="Interest Payments from States, Cash Management Improvement"/>
    <s v="MAND"/>
    <s v=""/>
    <s v="200403"/>
    <s v="01"/>
    <s v="PROP"/>
    <s v="R"/>
    <n v="-152"/>
    <n v="-47"/>
    <n v="-47"/>
  </r>
  <r>
    <s v="2026"/>
    <x v="1"/>
    <x v="1"/>
    <x v="1"/>
    <x v="15"/>
    <x v="15"/>
    <x v="39"/>
    <x v="231"/>
    <x v="1251"/>
    <x v="63"/>
    <x v="9"/>
    <s v="015"/>
    <s v="00"/>
    <s v="146310"/>
    <s v="Interest on Quota in International Monetary Fund"/>
    <s v="MAND"/>
    <s v=""/>
    <s v="200403"/>
    <s v="01"/>
    <s v="PROP"/>
    <s v="R"/>
    <n v="-1167"/>
    <n v="-1167"/>
    <n v="-1167"/>
  </r>
  <r>
    <s v="2026"/>
    <x v="1"/>
    <x v="1"/>
    <x v="1"/>
    <x v="15"/>
    <x v="15"/>
    <x v="39"/>
    <x v="231"/>
    <x v="1252"/>
    <x v="63"/>
    <x v="9"/>
    <s v="015"/>
    <s v="00"/>
    <s v="146320"/>
    <s v="Interest on Loans to International Monetary Fund"/>
    <s v="MAND"/>
    <s v=""/>
    <s v="200403"/>
    <s v="01"/>
    <s v="PROP"/>
    <s v="R"/>
    <n v="-2"/>
    <n v="-2"/>
    <n v="-2"/>
  </r>
  <r>
    <s v="2026"/>
    <x v="1"/>
    <x v="1"/>
    <x v="1"/>
    <x v="15"/>
    <x v="15"/>
    <x v="39"/>
    <x v="231"/>
    <x v="1253"/>
    <x v="63"/>
    <x v="9"/>
    <s v="015"/>
    <s v="00"/>
    <s v="149900"/>
    <s v="Interest Received from Credit Financing Accounts"/>
    <s v="MAND"/>
    <s v=""/>
    <s v="200403"/>
    <s v="01"/>
    <s v="PROP"/>
    <s v="R"/>
    <n v="-47714"/>
    <n v="-64599"/>
    <n v="-60320"/>
  </r>
  <r>
    <s v="2026"/>
    <x v="1"/>
    <x v="1"/>
    <x v="1"/>
    <x v="15"/>
    <x v="15"/>
    <x v="39"/>
    <x v="231"/>
    <x v="1254"/>
    <x v="71"/>
    <x v="9"/>
    <s v="015"/>
    <s v="00"/>
    <s v="168200"/>
    <s v="Gain by Exchange on Foreign Currency Denominated Public Debt Securities"/>
    <s v="MAND"/>
    <s v=""/>
    <s v="200403"/>
    <s v="01"/>
    <s v="PROP"/>
    <s v="R"/>
    <n v="-18"/>
    <n v="0"/>
    <n v="0"/>
  </r>
  <r>
    <s v="2026"/>
    <x v="1"/>
    <x v="1"/>
    <x v="1"/>
    <x v="15"/>
    <x v="15"/>
    <x v="39"/>
    <x v="231"/>
    <x v="1255"/>
    <x v="29"/>
    <x v="9"/>
    <s v="015"/>
    <s v="00"/>
    <s v="248500"/>
    <s v="GSE Fees Pursuant to P.L. 112-78 Sec. 401"/>
    <s v="MAND "/>
    <s v=""/>
    <s v="200403"/>
    <s v="01"/>
    <s v="PROP"/>
    <s v="R"/>
    <n v="-6328"/>
    <n v="-6410"/>
    <n v="-6516"/>
  </r>
  <r>
    <s v="2026"/>
    <x v="1"/>
    <x v="1"/>
    <x v="1"/>
    <x v="15"/>
    <x v="15"/>
    <x v="39"/>
    <x v="231"/>
    <x v="1256"/>
    <x v="2"/>
    <x v="9"/>
    <s v="015"/>
    <s v="00"/>
    <s v="269130"/>
    <s v="Economic Stabilization, Downward Reestimates of Subsidies"/>
    <s v="MAND "/>
    <s v=""/>
    <s v="200403"/>
    <s v="01"/>
    <s v="PROP"/>
    <s v="R"/>
    <n v="-46"/>
    <n v="0"/>
    <n v="0"/>
  </r>
  <r>
    <s v="2026"/>
    <x v="1"/>
    <x v="1"/>
    <x v="1"/>
    <x v="15"/>
    <x v="15"/>
    <x v="39"/>
    <x v="231"/>
    <x v="1257"/>
    <x v="30"/>
    <x v="9"/>
    <s v="015"/>
    <s v="00"/>
    <s v="276330"/>
    <s v="Community Development Financial Institutions Fund, Downward Re-estimate of Subsidies"/>
    <s v="MAND "/>
    <s v=""/>
    <s v="200403"/>
    <s v="01"/>
    <s v="PROP"/>
    <s v="R"/>
    <n v="-5"/>
    <n v="-7"/>
    <n v="0"/>
  </r>
  <r>
    <s v="2026"/>
    <x v="1"/>
    <x v="1"/>
    <x v="1"/>
    <x v="15"/>
    <x v="15"/>
    <x v="39"/>
    <x v="231"/>
    <x v="1258"/>
    <x v="2"/>
    <x v="9"/>
    <s v="015"/>
    <s v="00"/>
    <s v="278430"/>
    <s v="Small Business Lending Fund Direct Loans, Downward Reestimates of Subsidies"/>
    <s v="MAND "/>
    <s v=""/>
    <s v="200403"/>
    <s v="01"/>
    <s v="PROP"/>
    <s v="R"/>
    <n v="0"/>
    <n v="-5"/>
    <n v="0"/>
  </r>
  <r>
    <s v="2026"/>
    <x v="1"/>
    <x v="1"/>
    <x v="1"/>
    <x v="15"/>
    <x v="15"/>
    <x v="39"/>
    <x v="231"/>
    <x v="1259"/>
    <x v="29"/>
    <x v="9"/>
    <s v="015"/>
    <s v="00"/>
    <s v="279030"/>
    <s v="GSE Mortgage-backed Securities Direct Loans, Downward Reestimates of Subsidies"/>
    <s v="MAND "/>
    <s v=""/>
    <s v="200403"/>
    <s v="01"/>
    <s v="PROP"/>
    <s v="R"/>
    <n v="-38"/>
    <n v="-4"/>
    <n v="0"/>
  </r>
  <r>
    <s v="2026"/>
    <x v="1"/>
    <x v="1"/>
    <x v="1"/>
    <x v="15"/>
    <x v="15"/>
    <x v="39"/>
    <x v="231"/>
    <x v="1260"/>
    <x v="29"/>
    <x v="9"/>
    <s v="015"/>
    <s v="00"/>
    <s v="289100"/>
    <s v="Proceeds, Grants for Emergency Mortgage Relief Derived from Emergency Homeowners' Relief Fund"/>
    <s v="MAND "/>
    <s v=""/>
    <s v="200403"/>
    <s v="01"/>
    <s v="PROP"/>
    <s v="R"/>
    <n v="-2"/>
    <n v="-2"/>
    <n v="-2"/>
  </r>
  <r>
    <s v="2026"/>
    <x v="1"/>
    <x v="1"/>
    <x v="1"/>
    <x v="15"/>
    <x v="15"/>
    <x v="39"/>
    <x v="231"/>
    <x v="1261"/>
    <x v="26"/>
    <x v="9"/>
    <s v="015"/>
    <s v="00"/>
    <s v="289700"/>
    <s v="Proceeds, Air Carrier Equity Related Transactions"/>
    <s v="MAND "/>
    <s v=""/>
    <s v="200403"/>
    <s v="01"/>
    <s v="PROP"/>
    <s v="R"/>
    <n v="0"/>
    <n v="-4186"/>
    <n v="-4577"/>
  </r>
  <r>
    <s v="2026"/>
    <x v="1"/>
    <x v="1"/>
    <x v="1"/>
    <x v="15"/>
    <x v="15"/>
    <x v="39"/>
    <x v="231"/>
    <x v="1261"/>
    <x v="26"/>
    <x v="9"/>
    <s v="015"/>
    <s v="00"/>
    <s v="289700"/>
    <s v="Proceeds, Air Carrier Equity Related Transactions"/>
    <s v="MAND "/>
    <s v=""/>
    <s v="200403"/>
    <s v="02"/>
    <s v="PROP"/>
    <s v="R"/>
    <n v="-628"/>
    <n v="-286"/>
    <n v="-328"/>
  </r>
  <r>
    <s v="2026"/>
    <x v="1"/>
    <x v="1"/>
    <x v="1"/>
    <x v="15"/>
    <x v="15"/>
    <x v="39"/>
    <x v="231"/>
    <x v="1262"/>
    <x v="62"/>
    <x v="9"/>
    <s v="015"/>
    <s v="00"/>
    <s v="322000"/>
    <s v="All Other General Fund Proprietary Receipts"/>
    <s v="MAND "/>
    <s v=""/>
    <s v="200403"/>
    <s v="01"/>
    <s v="PROP"/>
    <s v="R"/>
    <n v="-368"/>
    <n v="-438"/>
    <n v="-438"/>
  </r>
  <r>
    <s v="2026"/>
    <x v="1"/>
    <x v="1"/>
    <x v="1"/>
    <x v="15"/>
    <x v="15"/>
    <x v="39"/>
    <x v="231"/>
    <x v="1263"/>
    <x v="62"/>
    <x v="9"/>
    <s v="015"/>
    <s v="00"/>
    <s v="387500"/>
    <s v="Budget Clearing Account (suspense)"/>
    <s v="MAND "/>
    <s v=""/>
    <s v="200403"/>
    <s v="01"/>
    <s v="PROP"/>
    <s v="R"/>
    <n v="-9"/>
    <n v="0"/>
    <n v="0"/>
  </r>
  <r>
    <s v="2026"/>
    <x v="1"/>
    <x v="1"/>
    <x v="1"/>
    <x v="15"/>
    <x v="15"/>
    <x v="39"/>
    <x v="231"/>
    <x v="1264"/>
    <x v="46"/>
    <x v="9"/>
    <s v="015"/>
    <s v="00"/>
    <s v="508010"/>
    <s v="Gifts to the United States for Reduction of the Public Debt"/>
    <s v="MAND "/>
    <s v=""/>
    <s v="200403"/>
    <s v="01"/>
    <s v="PROP"/>
    <s v="R"/>
    <n v="-3"/>
    <n v="-3"/>
    <n v="-3"/>
  </r>
  <r>
    <s v="2026"/>
    <x v="1"/>
    <x v="1"/>
    <x v="1"/>
    <x v="15"/>
    <x v="15"/>
    <x v="39"/>
    <x v="231"/>
    <x v="1265"/>
    <x v="46"/>
    <x v="9"/>
    <s v="015"/>
    <s v="00"/>
    <s v="543210"/>
    <s v="New Installment Agreements, IRS Miscellaneous Retained Fees"/>
    <s v="MAND "/>
    <s v=""/>
    <s v="200403"/>
    <s v="01"/>
    <s v="PROP"/>
    <s v="R"/>
    <n v="-141"/>
    <n v="-141"/>
    <n v="-141"/>
  </r>
  <r>
    <s v="2026"/>
    <x v="1"/>
    <x v="1"/>
    <x v="1"/>
    <x v="15"/>
    <x v="15"/>
    <x v="39"/>
    <x v="231"/>
    <x v="1266"/>
    <x v="46"/>
    <x v="9"/>
    <s v="015"/>
    <s v="00"/>
    <s v="543230"/>
    <s v="Restructured Installment Agreements, IRS Miscellaneous Retained Fees"/>
    <s v="MAND "/>
    <s v=""/>
    <s v="200403"/>
    <s v="01"/>
    <s v="PROP"/>
    <s v="R"/>
    <n v="-69"/>
    <n v="-69"/>
    <n v="-69"/>
  </r>
  <r>
    <s v="2026"/>
    <x v="1"/>
    <x v="1"/>
    <x v="1"/>
    <x v="15"/>
    <x v="15"/>
    <x v="39"/>
    <x v="231"/>
    <x v="1267"/>
    <x v="46"/>
    <x v="9"/>
    <s v="015"/>
    <s v="00"/>
    <s v="543250"/>
    <s v="General User Fees, IRS Miscellaneous Retained Fees"/>
    <s v="MAND "/>
    <s v=""/>
    <s v="200403"/>
    <s v="01"/>
    <s v="PROP"/>
    <s v="R"/>
    <n v="-133"/>
    <n v="-133"/>
    <n v="-133"/>
  </r>
  <r>
    <s v="2026"/>
    <x v="1"/>
    <x v="1"/>
    <x v="1"/>
    <x v="15"/>
    <x v="15"/>
    <x v="39"/>
    <x v="231"/>
    <x v="1268"/>
    <x v="46"/>
    <x v="9"/>
    <s v="015"/>
    <s v="00"/>
    <s v="543270"/>
    <s v="Photocopying and Historical Conservation Easement Fees, IRS Miscellaneous Retained Fees"/>
    <s v="MAND "/>
    <s v=""/>
    <s v="200403"/>
    <s v="01"/>
    <s v="PROP"/>
    <s v="R"/>
    <n v="-2"/>
    <n v="-2"/>
    <n v="-2"/>
  </r>
  <r>
    <s v="2026"/>
    <x v="1"/>
    <x v="1"/>
    <x v="1"/>
    <x v="15"/>
    <x v="15"/>
    <x v="39"/>
    <x v="231"/>
    <x v="1269"/>
    <x v="46"/>
    <x v="9"/>
    <s v="015"/>
    <s v="00"/>
    <s v="544510"/>
    <s v="Non Federal Fee, Debt Collection Fund"/>
    <s v="MAND "/>
    <s v=""/>
    <s v="200403"/>
    <s v="01"/>
    <s v="PROP"/>
    <s v="R"/>
    <n v="-188"/>
    <n v="-162"/>
    <n v="-164"/>
  </r>
  <r>
    <s v="2026"/>
    <x v="1"/>
    <x v="1"/>
    <x v="1"/>
    <x v="15"/>
    <x v="15"/>
    <x v="39"/>
    <x v="231"/>
    <x v="1270"/>
    <x v="63"/>
    <x v="9"/>
    <s v="015"/>
    <s v="00"/>
    <s v="559020"/>
    <s v="Interest, Financial Research Fund"/>
    <s v="MAND"/>
    <s v=""/>
    <s v="200403"/>
    <s v="01"/>
    <s v="PROP"/>
    <s v="R"/>
    <n v="-6"/>
    <n v="-5"/>
    <n v="-5"/>
  </r>
  <r>
    <s v="2026"/>
    <x v="1"/>
    <x v="1"/>
    <x v="1"/>
    <x v="15"/>
    <x v="15"/>
    <x v="39"/>
    <x v="231"/>
    <x v="1271"/>
    <x v="30"/>
    <x v="9"/>
    <s v="015"/>
    <s v="00"/>
    <s v="852440"/>
    <s v="Affordable Housing Allocation, Capital Magnet Fund"/>
    <s v="MAND "/>
    <s v=""/>
    <s v="200403"/>
    <s v="01"/>
    <s v="PROP"/>
    <s v="R"/>
    <n v="-105"/>
    <n v="-117"/>
    <n v="-159"/>
  </r>
  <r>
    <s v="2026"/>
    <x v="1"/>
    <x v="1"/>
    <x v="1"/>
    <x v="15"/>
    <x v="15"/>
    <x v="39"/>
    <x v="231"/>
    <x v="1272"/>
    <x v="46"/>
    <x v="9"/>
    <s v="015"/>
    <s v="00"/>
    <s v="879010"/>
    <s v="Gifts and Bequests, Office of the Secretary"/>
    <s v="MAND "/>
    <s v=""/>
    <s v="200403"/>
    <s v="01"/>
    <s v="PROP"/>
    <s v="R"/>
    <n v="-1"/>
    <n v="0"/>
    <n v="0"/>
  </r>
  <r>
    <s v="2026"/>
    <x v="1"/>
    <x v="1"/>
    <x v="1"/>
    <x v="16"/>
    <x v="16"/>
    <x v="39"/>
    <x v="188"/>
    <x v="1273"/>
    <x v="63"/>
    <x v="9"/>
    <s v="029"/>
    <s v="00"/>
    <s v="143500"/>
    <s v="General Fund Proprietary Interest Receipts, not Otherwise Classified"/>
    <s v="MAND"/>
    <s v=""/>
    <s v="200403"/>
    <s v="01"/>
    <s v="PROP"/>
    <s v="R"/>
    <n v="-4"/>
    <n v="-9"/>
    <n v="-10"/>
  </r>
  <r>
    <s v="2026"/>
    <x v="1"/>
    <x v="1"/>
    <x v="1"/>
    <x v="16"/>
    <x v="16"/>
    <x v="39"/>
    <x v="188"/>
    <x v="1274"/>
    <x v="38"/>
    <x v="9"/>
    <s v="029"/>
    <s v="00"/>
    <s v="247300"/>
    <s v="Contributions from Military Personnel, Veteran's Educational Assistance Act of 1984"/>
    <s v="MAND "/>
    <s v=""/>
    <s v="200403"/>
    <s v="01"/>
    <s v="PROP"/>
    <s v="R"/>
    <n v="-40"/>
    <n v="-1"/>
    <n v="-1"/>
  </r>
  <r>
    <s v="2026"/>
    <x v="1"/>
    <x v="1"/>
    <x v="1"/>
    <x v="16"/>
    <x v="16"/>
    <x v="39"/>
    <x v="188"/>
    <x v="1275"/>
    <x v="69"/>
    <x v="9"/>
    <s v="029"/>
    <s v="00"/>
    <s v="273330"/>
    <s v="Housing Downward Reestimates"/>
    <s v="MAND "/>
    <s v=""/>
    <s v="200403"/>
    <s v="01"/>
    <s v="PROP"/>
    <s v="R"/>
    <n v="-149"/>
    <n v="-4729"/>
    <n v="0"/>
  </r>
  <r>
    <s v="2026"/>
    <x v="1"/>
    <x v="1"/>
    <x v="1"/>
    <x v="16"/>
    <x v="16"/>
    <x v="39"/>
    <x v="188"/>
    <x v="1276"/>
    <x v="69"/>
    <x v="9"/>
    <s v="029"/>
    <s v="00"/>
    <s v="275130"/>
    <s v="Native American Direct Loans, Downward Reestimate of Subsidies"/>
    <s v="MAND "/>
    <s v=""/>
    <s v="200403"/>
    <s v="01"/>
    <s v="PROP"/>
    <s v="R"/>
    <n v="-6"/>
    <n v="-1"/>
    <n v="0"/>
  </r>
  <r>
    <s v="2026"/>
    <x v="1"/>
    <x v="1"/>
    <x v="1"/>
    <x v="16"/>
    <x v="16"/>
    <x v="39"/>
    <x v="188"/>
    <x v="1277"/>
    <x v="69"/>
    <x v="9"/>
    <s v="029"/>
    <s v="00"/>
    <s v="275510"/>
    <s v="Housing Negative Subsidies"/>
    <s v="MAND "/>
    <s v=""/>
    <s v="200403"/>
    <s v="01"/>
    <s v="PROP"/>
    <s v="R"/>
    <n v="-5077"/>
    <n v="-439"/>
    <n v="-162"/>
  </r>
  <r>
    <s v="2026"/>
    <x v="1"/>
    <x v="1"/>
    <x v="1"/>
    <x v="16"/>
    <x v="16"/>
    <x v="39"/>
    <x v="188"/>
    <x v="1278"/>
    <x v="62"/>
    <x v="9"/>
    <s v="029"/>
    <s v="00"/>
    <s v="322000"/>
    <s v="All Other General Fund Proprietary Receipts Including Budget Clearing Accounts"/>
    <s v="MAND "/>
    <s v=""/>
    <s v="200403"/>
    <s v="01"/>
    <s v="PROP"/>
    <s v="R"/>
    <n v="-98"/>
    <n v="-56"/>
    <n v="-57"/>
  </r>
  <r>
    <s v="2026"/>
    <x v="1"/>
    <x v="1"/>
    <x v="1"/>
    <x v="16"/>
    <x v="16"/>
    <x v="39"/>
    <x v="188"/>
    <x v="1279"/>
    <x v="48"/>
    <x v="9"/>
    <s v="029"/>
    <s v="00"/>
    <s v="539210"/>
    <s v="Lease of Land Buildings, National Cemetery Administration Facilities Operation Fund"/>
    <s v="MAND "/>
    <s v=""/>
    <s v="200403"/>
    <s v="01"/>
    <s v="PROP"/>
    <s v="R"/>
    <n v="0"/>
    <n v="-1"/>
    <n v="-1"/>
  </r>
  <r>
    <s v="2026"/>
    <x v="1"/>
    <x v="1"/>
    <x v="1"/>
    <x v="16"/>
    <x v="16"/>
    <x v="39"/>
    <x v="188"/>
    <x v="1280"/>
    <x v="48"/>
    <x v="9"/>
    <s v="029"/>
    <s v="00"/>
    <s v="812910"/>
    <s v="Gifts and Donations, National Cemetery Gift Fund"/>
    <s v="MAND "/>
    <s v=""/>
    <s v="200403"/>
    <s v="01"/>
    <s v="PROP"/>
    <s v="R"/>
    <n v="0"/>
    <n v="-1"/>
    <n v="-1"/>
  </r>
  <r>
    <s v="2026"/>
    <x v="1"/>
    <x v="1"/>
    <x v="1"/>
    <x v="16"/>
    <x v="16"/>
    <x v="39"/>
    <x v="188"/>
    <x v="1281"/>
    <x v="49"/>
    <x v="9"/>
    <s v="029"/>
    <s v="00"/>
    <s v="813210"/>
    <s v="NSLI Fund, Premium and Other Receipts"/>
    <s v="MAND "/>
    <s v=""/>
    <s v="200403"/>
    <s v="01"/>
    <s v="PROP"/>
    <s v="R"/>
    <n v="-9"/>
    <n v="-7"/>
    <n v="-5"/>
  </r>
  <r>
    <s v="2026"/>
    <x v="1"/>
    <x v="1"/>
    <x v="1"/>
    <x v="16"/>
    <x v="16"/>
    <x v="39"/>
    <x v="188"/>
    <x v="1282"/>
    <x v="48"/>
    <x v="9"/>
    <s v="029"/>
    <s v="00"/>
    <s v="818010"/>
    <s v="General Post Fund, National Homes, Deposits"/>
    <s v="MAND "/>
    <s v=""/>
    <s v="200403"/>
    <s v="01"/>
    <s v="PROP"/>
    <s v="R"/>
    <n v="-17"/>
    <n v="-17"/>
    <n v="-18"/>
  </r>
  <r>
    <s v="2026"/>
    <x v="1"/>
    <x v="1"/>
    <x v="1"/>
    <x v="17"/>
    <x v="17"/>
    <x v="38"/>
    <x v="130"/>
    <x v="1283"/>
    <x v="63"/>
    <x v="9"/>
    <s v="202"/>
    <s v="00"/>
    <s v="143500"/>
    <s v="General Fund Proprietary Interest Receipts, not Otherwise Classified"/>
    <s v="MAND"/>
    <s v=""/>
    <s v="200403"/>
    <s v="01"/>
    <s v="PROP"/>
    <s v="R"/>
    <n v="-20"/>
    <n v="-20"/>
    <n v="-20"/>
  </r>
  <r>
    <s v="2026"/>
    <x v="1"/>
    <x v="1"/>
    <x v="1"/>
    <x v="17"/>
    <x v="17"/>
    <x v="38"/>
    <x v="130"/>
    <x v="1284"/>
    <x v="62"/>
    <x v="9"/>
    <s v="202"/>
    <s v="00"/>
    <s v="322000"/>
    <s v="All Other General Fund Proprietary Receipts Including Budget Clearing Accounts"/>
    <s v="MAND "/>
    <s v=""/>
    <s v="200403"/>
    <s v="01"/>
    <s v="PROP"/>
    <s v="R"/>
    <n v="-78"/>
    <n v="-250"/>
    <n v="-250"/>
  </r>
  <r>
    <s v="2026"/>
    <x v="1"/>
    <x v="1"/>
    <x v="1"/>
    <x v="17"/>
    <x v="17"/>
    <x v="38"/>
    <x v="130"/>
    <x v="1285"/>
    <x v="32"/>
    <x v="9"/>
    <s v="202"/>
    <s v="00"/>
    <s v="500700"/>
    <s v="Special Recreation Use Fees, Corps of Engineers"/>
    <s v="MAND "/>
    <s v=""/>
    <s v="200403"/>
    <s v="01"/>
    <s v="PROP"/>
    <s v="R"/>
    <n v="-66"/>
    <n v="-62"/>
    <n v="-62"/>
  </r>
  <r>
    <s v="2026"/>
    <x v="1"/>
    <x v="1"/>
    <x v="1"/>
    <x v="17"/>
    <x v="17"/>
    <x v="38"/>
    <x v="130"/>
    <x v="1286"/>
    <x v="9"/>
    <x v="9"/>
    <s v="202"/>
    <s v="00"/>
    <s v="509000"/>
    <s v="Receipts from Leases of Lands Acquired for Flood Control, Navigation, and Allied Purposes"/>
    <s v="MAND "/>
    <s v=""/>
    <s v="200403"/>
    <s v="01"/>
    <s v="PROP"/>
    <s v="R"/>
    <n v="-21"/>
    <n v="-17"/>
    <n v="-17"/>
  </r>
  <r>
    <s v="2026"/>
    <x v="1"/>
    <x v="1"/>
    <x v="1"/>
    <x v="17"/>
    <x v="17"/>
    <x v="38"/>
    <x v="130"/>
    <x v="1287"/>
    <x v="9"/>
    <x v="9"/>
    <s v="202"/>
    <s v="00"/>
    <s v="549310"/>
    <s v="User Fees, Fund for Non-Federal Use of Disposal Facilities"/>
    <s v="MAND "/>
    <s v=""/>
    <s v="200403"/>
    <s v="01"/>
    <s v="PROP"/>
    <s v="R"/>
    <n v="-2"/>
    <n v="-1"/>
    <n v="-1"/>
  </r>
  <r>
    <s v="2026"/>
    <x v="1"/>
    <x v="1"/>
    <x v="1"/>
    <x v="17"/>
    <x v="17"/>
    <x v="38"/>
    <x v="130"/>
    <x v="1288"/>
    <x v="32"/>
    <x v="9"/>
    <s v="202"/>
    <s v="00"/>
    <s v="557010"/>
    <s v="Fees, Interagency America the Beautiful Pass Revenues"/>
    <s v="MAND "/>
    <s v=""/>
    <s v="200403"/>
    <s v="01"/>
    <s v="PROP"/>
    <s v="R"/>
    <n v="-2"/>
    <n v="-2"/>
    <n v="-2"/>
  </r>
  <r>
    <s v="2026"/>
    <x v="1"/>
    <x v="1"/>
    <x v="1"/>
    <x v="17"/>
    <x v="17"/>
    <x v="38"/>
    <x v="130"/>
    <x v="1289"/>
    <x v="32"/>
    <x v="9"/>
    <s v="202"/>
    <s v="00"/>
    <s v="560710"/>
    <s v="Fees, Special Use Permit Fees"/>
    <s v="MAND "/>
    <s v=""/>
    <s v="200403"/>
    <s v="01"/>
    <s v="PROP"/>
    <s v="R"/>
    <n v="-1"/>
    <n v="-1"/>
    <n v="-1"/>
  </r>
  <r>
    <s v="2026"/>
    <x v="1"/>
    <x v="1"/>
    <x v="1"/>
    <x v="17"/>
    <x v="17"/>
    <x v="38"/>
    <x v="130"/>
    <x v="1290"/>
    <x v="9"/>
    <x v="9"/>
    <s v="202"/>
    <s v="00"/>
    <s v="886210"/>
    <s v="Contributions, Rivers and Harbors, Other Than Port and Harbor User Fees"/>
    <s v="MAND "/>
    <s v=""/>
    <s v="200403"/>
    <s v="01"/>
    <s v="PROP"/>
    <s v="R"/>
    <n v="-739"/>
    <n v="-719"/>
    <n v="-720"/>
  </r>
  <r>
    <s v="2026"/>
    <x v="1"/>
    <x v="1"/>
    <x v="1"/>
    <x v="18"/>
    <x v="18"/>
    <x v="1"/>
    <x v="261"/>
    <x v="1291"/>
    <x v="48"/>
    <x v="9"/>
    <s v="200"/>
    <s v="15"/>
    <s v="856910"/>
    <s v="Contributions, American Battle Monuments Commission"/>
    <s v="MAND "/>
    <s v=""/>
    <s v="200403"/>
    <s v="01"/>
    <s v="PROP"/>
    <s v="R"/>
    <n v="0"/>
    <n v="-1"/>
    <n v="-1"/>
  </r>
  <r>
    <s v="2026"/>
    <x v="1"/>
    <x v="1"/>
    <x v="1"/>
    <x v="18"/>
    <x v="18"/>
    <x v="15"/>
    <x v="131"/>
    <x v="1292"/>
    <x v="49"/>
    <x v="9"/>
    <s v="200"/>
    <s v="20"/>
    <s v="852240"/>
    <s v="Other Receipts, Armed Forces Retirement Home"/>
    <s v="MAND "/>
    <s v=""/>
    <s v="200403"/>
    <s v="01"/>
    <s v="PROP"/>
    <s v="R"/>
    <n v="-17"/>
    <n v="-18"/>
    <n v="-19"/>
  </r>
  <r>
    <s v="2026"/>
    <x v="1"/>
    <x v="1"/>
    <x v="1"/>
    <x v="18"/>
    <x v="18"/>
    <x v="15"/>
    <x v="131"/>
    <x v="1293"/>
    <x v="49"/>
    <x v="9"/>
    <s v="200"/>
    <s v="20"/>
    <s v="852260"/>
    <s v="Property Sales/Leases, Armed Forces Retirement Home"/>
    <s v="MAND "/>
    <s v=""/>
    <s v="200403"/>
    <s v="01"/>
    <s v="PROP"/>
    <s v="R"/>
    <n v="-3"/>
    <n v="-3"/>
    <n v="-3"/>
  </r>
  <r>
    <s v="2026"/>
    <x v="1"/>
    <x v="1"/>
    <x v="1"/>
    <x v="18"/>
    <x v="18"/>
    <x v="2"/>
    <x v="251"/>
    <x v="1294"/>
    <x v="48"/>
    <x v="9"/>
    <s v="200"/>
    <s v="25"/>
    <s v="560210"/>
    <s v="Concessions Fees, Army National Military Cemeteries"/>
    <s v="MAND "/>
    <s v=""/>
    <s v="200403"/>
    <s v="01"/>
    <s v="PROP"/>
    <s v="R"/>
    <n v="-1"/>
    <n v="-1"/>
    <n v="-1"/>
  </r>
  <r>
    <s v="2026"/>
    <x v="1"/>
    <x v="1"/>
    <x v="1"/>
    <x v="18"/>
    <x v="18"/>
    <x v="6"/>
    <x v="259"/>
    <x v="1295"/>
    <x v="32"/>
    <x v="9"/>
    <s v="200"/>
    <s v="30"/>
    <s v="509500"/>
    <s v="Sales of Hunting and Fishing Permits, Military Reservations"/>
    <s v="MAND "/>
    <s v=""/>
    <s v="200403"/>
    <s v="01"/>
    <s v="PROP"/>
    <s v="R"/>
    <n v="-16"/>
    <n v="-12"/>
    <n v="-12"/>
  </r>
  <r>
    <s v="2026"/>
    <x v="1"/>
    <x v="1"/>
    <x v="1"/>
    <x v="19"/>
    <x v="19"/>
    <x v="38"/>
    <x v="133"/>
    <x v="1296"/>
    <x v="63"/>
    <x v="9"/>
    <s v="020"/>
    <s v="00"/>
    <s v="143500"/>
    <s v="General Fund Proprietary Interest Receipts, not Otherwise Classified"/>
    <s v="MAND"/>
    <s v=""/>
    <s v="200403"/>
    <s v="01"/>
    <s v="PROP"/>
    <s v="R"/>
    <n v="-28"/>
    <n v="-28"/>
    <n v="-28"/>
  </r>
  <r>
    <s v="2026"/>
    <x v="1"/>
    <x v="1"/>
    <x v="1"/>
    <x v="19"/>
    <x v="19"/>
    <x v="38"/>
    <x v="133"/>
    <x v="1297"/>
    <x v="9"/>
    <x v="9"/>
    <s v="020"/>
    <s v="00"/>
    <s v="268330"/>
    <s v="Water Infrastructure Finance and Innovation Downward Reestimate Receipt Account"/>
    <s v="MAND "/>
    <s v=""/>
    <s v="200403"/>
    <s v="01"/>
    <s v="PROP"/>
    <s v="R"/>
    <n v="-25"/>
    <n v="-247"/>
    <n v="0"/>
  </r>
  <r>
    <s v="2026"/>
    <x v="1"/>
    <x v="1"/>
    <x v="1"/>
    <x v="19"/>
    <x v="19"/>
    <x v="38"/>
    <x v="133"/>
    <x v="1298"/>
    <x v="62"/>
    <x v="9"/>
    <s v="020"/>
    <s v="00"/>
    <s v="322000"/>
    <s v="All Other General Fund Proprietary Receipts Including Budget Clearing Accounts"/>
    <s v="MAND "/>
    <s v=""/>
    <s v="200403"/>
    <s v="01"/>
    <s v="PROP"/>
    <s v="R"/>
    <n v="-24"/>
    <n v="-1"/>
    <n v="-1"/>
  </r>
  <r>
    <s v="2026"/>
    <x v="1"/>
    <x v="1"/>
    <x v="1"/>
    <x v="19"/>
    <x v="19"/>
    <x v="38"/>
    <x v="133"/>
    <x v="1299"/>
    <x v="50"/>
    <x v="9"/>
    <s v="020"/>
    <s v="00"/>
    <s v="322900"/>
    <s v="Cellulosic Biofuel Waiver Credits, Renewal Fuel Program"/>
    <s v="MAND "/>
    <s v=""/>
    <s v="200403"/>
    <s v="01"/>
    <s v="PROP"/>
    <s v="R"/>
    <n v="-40"/>
    <n v="-40"/>
    <n v="-40"/>
  </r>
  <r>
    <s v="2026"/>
    <x v="1"/>
    <x v="1"/>
    <x v="1"/>
    <x v="19"/>
    <x v="19"/>
    <x v="38"/>
    <x v="133"/>
    <x v="1300"/>
    <x v="50"/>
    <x v="10"/>
    <s v="020"/>
    <s v="00"/>
    <s v="529500"/>
    <s v="Environmental Services"/>
    <s v="MAND "/>
    <s v=""/>
    <s v="200403"/>
    <s v="01"/>
    <s v="OG"/>
    <s v="R"/>
    <n v="-33"/>
    <n v="-32"/>
    <n v="-32"/>
  </r>
  <r>
    <s v="2026"/>
    <x v="1"/>
    <x v="1"/>
    <x v="1"/>
    <x v="19"/>
    <x v="19"/>
    <x v="38"/>
    <x v="133"/>
    <x v="1301"/>
    <x v="50"/>
    <x v="9"/>
    <s v="020"/>
    <s v="00"/>
    <s v="814540"/>
    <s v="Recoveries, Hazardous Substance Superfund"/>
    <s v="MAND "/>
    <s v=""/>
    <s v="200403"/>
    <s v="01"/>
    <s v="PROP"/>
    <s v="R"/>
    <n v="-49"/>
    <n v="-49"/>
    <n v="-49"/>
  </r>
  <r>
    <s v="2026"/>
    <x v="1"/>
    <x v="1"/>
    <x v="1"/>
    <x v="19"/>
    <x v="19"/>
    <x v="38"/>
    <x v="133"/>
    <x v="1302"/>
    <x v="50"/>
    <x v="9"/>
    <s v="020"/>
    <s v="00"/>
    <s v="814560"/>
    <s v="Future Clean Up Cost Settlements, Hazardous Substance Superfund Trust Fund"/>
    <s v="MAND "/>
    <s v=""/>
    <s v="200403"/>
    <s v="01"/>
    <s v="PROP"/>
    <s v="R"/>
    <n v="-218"/>
    <n v="-350"/>
    <n v="-350"/>
  </r>
  <r>
    <s v="2026"/>
    <x v="1"/>
    <x v="1"/>
    <x v="1"/>
    <x v="20"/>
    <x v="20"/>
    <x v="36"/>
    <x v="236"/>
    <x v="1303"/>
    <x v="45"/>
    <x v="9"/>
    <s v="100"/>
    <s v="00"/>
    <s v="576610"/>
    <s v="Contributions from Australia, Submarine Security Activities"/>
    <s v="MAND "/>
    <s v=""/>
    <s v="200403"/>
    <s v="01"/>
    <s v="PROP"/>
    <s v="R"/>
    <n v="0"/>
    <n v="-1000"/>
    <n v="-1000"/>
  </r>
  <r>
    <s v="2026"/>
    <x v="1"/>
    <x v="1"/>
    <x v="1"/>
    <x v="21"/>
    <x v="21"/>
    <x v="36"/>
    <x v="237"/>
    <x v="1304"/>
    <x v="62"/>
    <x v="9"/>
    <s v="023"/>
    <s v="00"/>
    <s v="322000"/>
    <s v="All Other General Fund Proprietary Receipts Including Budget Clearing Accounts"/>
    <s v="MAND "/>
    <s v=""/>
    <s v="200403"/>
    <s v="01"/>
    <s v="PROP"/>
    <s v="R"/>
    <n v="-8"/>
    <n v="-8"/>
    <n v="-8"/>
  </r>
  <r>
    <s v="2026"/>
    <x v="1"/>
    <x v="1"/>
    <x v="1"/>
    <x v="21"/>
    <x v="21"/>
    <x v="36"/>
    <x v="237"/>
    <x v="1305"/>
    <x v="25"/>
    <x v="12"/>
    <s v="023"/>
    <s v="00"/>
    <s v="384000"/>
    <s v="Real Property Disposal, GSA"/>
    <s v="MAND "/>
    <s v=""/>
    <s v="134003"/>
    <s v="01"/>
    <s v="PROP"/>
    <s v="R"/>
    <n v="0"/>
    <n v="0"/>
    <n v="0"/>
  </r>
  <r>
    <s v="2026"/>
    <x v="1"/>
    <x v="1"/>
    <x v="1"/>
    <x v="21"/>
    <x v="21"/>
    <x v="36"/>
    <x v="237"/>
    <x v="1306"/>
    <x v="25"/>
    <x v="9"/>
    <s v="023"/>
    <s v="00"/>
    <s v="500520"/>
    <s v="Land and Water Conservation Fund, Surplus Property Sales"/>
    <s v="MAND "/>
    <s v=""/>
    <s v="200403"/>
    <s v="01"/>
    <s v="PROP"/>
    <s v="R"/>
    <n v="-16"/>
    <n v="-6"/>
    <n v="-6"/>
  </r>
  <r>
    <s v="2026"/>
    <x v="1"/>
    <x v="1"/>
    <x v="1"/>
    <x v="21"/>
    <x v="21"/>
    <x v="36"/>
    <x v="237"/>
    <x v="1307"/>
    <x v="25"/>
    <x v="9"/>
    <s v="023"/>
    <s v="00"/>
    <s v="525000"/>
    <s v="Recoveries of Transportation Charges"/>
    <s v="MAND "/>
    <s v=""/>
    <s v="200403"/>
    <s v="01"/>
    <s v="PROP"/>
    <s v="R"/>
    <n v="-10"/>
    <n v="-6"/>
    <n v="-5"/>
  </r>
  <r>
    <s v="2026"/>
    <x v="1"/>
    <x v="1"/>
    <x v="1"/>
    <x v="21"/>
    <x v="21"/>
    <x v="36"/>
    <x v="237"/>
    <x v="1308"/>
    <x v="25"/>
    <x v="9"/>
    <s v="023"/>
    <s v="00"/>
    <s v="525410"/>
    <s v="Receipts of Rent, Leases and Lease Payments for Government Owned Real Property"/>
    <s v="MAND "/>
    <s v=""/>
    <s v="200403"/>
    <s v="01"/>
    <s v="PROP"/>
    <s v="R"/>
    <n v="0"/>
    <n v="-3"/>
    <n v="-3"/>
  </r>
  <r>
    <s v="2026"/>
    <x v="1"/>
    <x v="1"/>
    <x v="1"/>
    <x v="21"/>
    <x v="21"/>
    <x v="36"/>
    <x v="237"/>
    <x v="1309"/>
    <x v="25"/>
    <x v="9"/>
    <s v="023"/>
    <s v="00"/>
    <s v="525420"/>
    <s v="Other Receipts, Surplus Real and Related Personal Property"/>
    <s v="MAND "/>
    <s v=""/>
    <s v="200403"/>
    <s v="01"/>
    <s v="PROP"/>
    <s v="R"/>
    <n v="-7"/>
    <n v="-8"/>
    <n v="-8"/>
  </r>
  <r>
    <s v="2026"/>
    <x v="1"/>
    <x v="1"/>
    <x v="1"/>
    <x v="21"/>
    <x v="21"/>
    <x v="36"/>
    <x v="237"/>
    <x v="1310"/>
    <x v="25"/>
    <x v="9"/>
    <s v="023"/>
    <s v="00"/>
    <s v="525430"/>
    <s v="Transfers of Surplus Real and Related Personal Property Receipts"/>
    <s v="MAND "/>
    <s v=""/>
    <s v="200403"/>
    <s v="01"/>
    <s v="PROP"/>
    <s v="R"/>
    <n v="16"/>
    <n v="-6"/>
    <n v="-6"/>
  </r>
  <r>
    <s v="2026"/>
    <x v="1"/>
    <x v="1"/>
    <x v="1"/>
    <x v="21"/>
    <x v="21"/>
    <x v="36"/>
    <x v="237"/>
    <x v="1311"/>
    <x v="25"/>
    <x v="12"/>
    <s v="023"/>
    <s v="00"/>
    <s v="559410"/>
    <s v="Asset Proceeds, Asset Proceeds and Space Management Fund"/>
    <s v="MAND "/>
    <s v=""/>
    <s v="134003"/>
    <s v="01"/>
    <s v="PROP"/>
    <s v="R"/>
    <n v="0"/>
    <n v="-137"/>
    <n v="0"/>
  </r>
  <r>
    <s v="2026"/>
    <x v="1"/>
    <x v="1"/>
    <x v="1"/>
    <x v="22"/>
    <x v="22"/>
    <x v="7"/>
    <x v="148"/>
    <x v="1312"/>
    <x v="52"/>
    <x v="9"/>
    <s v="184"/>
    <s v="05"/>
    <s v="272430"/>
    <s v="Foreign Military Financing, Downward Reestimates of Subsidies"/>
    <s v="MAND "/>
    <s v=""/>
    <s v="200403"/>
    <s v="01"/>
    <s v="PROP"/>
    <s v="R"/>
    <n v="-85"/>
    <n v="-39"/>
    <n v="0"/>
  </r>
  <r>
    <s v="2026"/>
    <x v="1"/>
    <x v="1"/>
    <x v="1"/>
    <x v="22"/>
    <x v="22"/>
    <x v="8"/>
    <x v="149"/>
    <x v="1313"/>
    <x v="11"/>
    <x v="9"/>
    <s v="184"/>
    <s v="10"/>
    <s v="269830"/>
    <s v="Clean Technology Fund Loans, Downward Reestimates"/>
    <s v="MAND "/>
    <s v=""/>
    <s v="200403"/>
    <s v="01"/>
    <s v="PROP"/>
    <s v="R"/>
    <n v="-1"/>
    <n v="-7"/>
    <n v="0"/>
  </r>
  <r>
    <s v="2026"/>
    <x v="1"/>
    <x v="1"/>
    <x v="1"/>
    <x v="22"/>
    <x v="22"/>
    <x v="30"/>
    <x v="150"/>
    <x v="1314"/>
    <x v="63"/>
    <x v="9"/>
    <s v="184"/>
    <s v="15"/>
    <s v="143500"/>
    <s v="General Fund Proprietary Interest Receipts, not Otherwise Classified"/>
    <s v="MAND"/>
    <s v=""/>
    <s v="200403"/>
    <s v="01"/>
    <s v="PROP"/>
    <s v="R"/>
    <n v="-2"/>
    <n v="-1"/>
    <n v="-1"/>
  </r>
  <r>
    <s v="2026"/>
    <x v="1"/>
    <x v="1"/>
    <x v="1"/>
    <x v="22"/>
    <x v="22"/>
    <x v="30"/>
    <x v="150"/>
    <x v="1315"/>
    <x v="11"/>
    <x v="9"/>
    <s v="184"/>
    <s v="15"/>
    <s v="267630"/>
    <s v="Downward Reestimates, MENA Loan Guarantee Program"/>
    <s v="MAND "/>
    <s v=""/>
    <s v="200403"/>
    <s v="01"/>
    <s v="PROP"/>
    <s v="R"/>
    <n v="0"/>
    <n v="-24"/>
    <n v="0"/>
  </r>
  <r>
    <s v="2026"/>
    <x v="1"/>
    <x v="1"/>
    <x v="1"/>
    <x v="22"/>
    <x v="22"/>
    <x v="30"/>
    <x v="150"/>
    <x v="1316"/>
    <x v="11"/>
    <x v="9"/>
    <s v="184"/>
    <s v="15"/>
    <s v="272530"/>
    <s v="Loan Guarantees to Israel, Downward Reestimates of Subsidies"/>
    <s v="MAND "/>
    <s v=""/>
    <s v="200403"/>
    <s v="01"/>
    <s v="PROP"/>
    <s v="R"/>
    <n v="-296"/>
    <n v="-301"/>
    <n v="0"/>
  </r>
  <r>
    <s v="2026"/>
    <x v="1"/>
    <x v="1"/>
    <x v="1"/>
    <x v="22"/>
    <x v="22"/>
    <x v="30"/>
    <x v="150"/>
    <x v="1317"/>
    <x v="62"/>
    <x v="9"/>
    <s v="184"/>
    <s v="15"/>
    <s v="322000"/>
    <s v="All Other General Fund Proprietary Receipts Including Budget Clearing Accounts"/>
    <s v="MAND "/>
    <s v=""/>
    <s v="200403"/>
    <s v="01"/>
    <s v="PROP"/>
    <s v="R"/>
    <n v="-7"/>
    <n v="0"/>
    <n v="0"/>
  </r>
  <r>
    <s v="2026"/>
    <x v="1"/>
    <x v="1"/>
    <x v="1"/>
    <x v="22"/>
    <x v="22"/>
    <x v="30"/>
    <x v="150"/>
    <x v="1318"/>
    <x v="11"/>
    <x v="9"/>
    <s v="184"/>
    <s v="15"/>
    <s v="882410"/>
    <s v="Gifts and Donations, Agency for International Development"/>
    <s v="MAND "/>
    <s v=""/>
    <s v="200403"/>
    <s v="01"/>
    <s v="PROP"/>
    <s v="R"/>
    <n v="-56"/>
    <n v="-56"/>
    <n v="-56"/>
  </r>
  <r>
    <s v="2026"/>
    <x v="1"/>
    <x v="1"/>
    <x v="1"/>
    <x v="22"/>
    <x v="22"/>
    <x v="30"/>
    <x v="150"/>
    <x v="1319"/>
    <x v="11"/>
    <x v="9"/>
    <s v="184"/>
    <s v="15"/>
    <s v="997100"/>
    <s v="Miscellaneous Trust Funds, AID"/>
    <s v="MAND "/>
    <s v=""/>
    <s v="200403"/>
    <s v="01"/>
    <s v="PROP"/>
    <s v="R"/>
    <n v="-39"/>
    <n v="-39"/>
    <n v="-39"/>
  </r>
  <r>
    <s v="2026"/>
    <x v="1"/>
    <x v="1"/>
    <x v="1"/>
    <x v="22"/>
    <x v="22"/>
    <x v="32"/>
    <x v="152"/>
    <x v="1320"/>
    <x v="11"/>
    <x v="9"/>
    <s v="184"/>
    <s v="22"/>
    <s v="268730"/>
    <s v="Urban and Environmental Credit Program, Downward Reestimates of Subsidies"/>
    <s v="MAND "/>
    <s v=""/>
    <s v="200403"/>
    <s v="01"/>
    <s v="PROP"/>
    <s v="R"/>
    <n v="-9"/>
    <n v="-3"/>
    <n v="0"/>
  </r>
  <r>
    <s v="2026"/>
    <x v="1"/>
    <x v="1"/>
    <x v="1"/>
    <x v="22"/>
    <x v="22"/>
    <x v="32"/>
    <x v="152"/>
    <x v="1321"/>
    <x v="11"/>
    <x v="9"/>
    <s v="184"/>
    <s v="22"/>
    <s v="268830"/>
    <s v="Insurance of Debt, Downward Reestimates"/>
    <s v="MAND "/>
    <s v=""/>
    <s v="200403"/>
    <s v="01"/>
    <s v="PROP"/>
    <s v="R"/>
    <n v="0"/>
    <n v="-1"/>
    <n v="0"/>
  </r>
  <r>
    <s v="2026"/>
    <x v="1"/>
    <x v="1"/>
    <x v="1"/>
    <x v="22"/>
    <x v="22"/>
    <x v="32"/>
    <x v="152"/>
    <x v="1322"/>
    <x v="11"/>
    <x v="9"/>
    <s v="184"/>
    <s v="22"/>
    <s v="268930"/>
    <s v="United States International Development Finance Corporation Loans, Downward Reestimates of Subsidy"/>
    <s v="MAND "/>
    <s v=""/>
    <s v="200403"/>
    <s v="01"/>
    <s v="PROP"/>
    <s v="R"/>
    <n v="-555"/>
    <n v="-856"/>
    <n v="0"/>
  </r>
  <r>
    <s v="2026"/>
    <x v="1"/>
    <x v="1"/>
    <x v="1"/>
    <x v="22"/>
    <x v="22"/>
    <x v="0"/>
    <x v="153"/>
    <x v="1323"/>
    <x v="62"/>
    <x v="9"/>
    <s v="184"/>
    <s v="35"/>
    <s v="388044"/>
    <s v="All Other General Fund Proprietary Receipts Including Budget Clearing Accounts"/>
    <s v="MAND "/>
    <s v=""/>
    <s v="200403"/>
    <s v="01"/>
    <s v="PROP"/>
    <s v="R"/>
    <n v="0"/>
    <n v="0"/>
    <n v="0"/>
  </r>
  <r>
    <s v="2026"/>
    <x v="1"/>
    <x v="1"/>
    <x v="1"/>
    <x v="22"/>
    <x v="22"/>
    <x v="0"/>
    <x v="153"/>
    <x v="1324"/>
    <x v="11"/>
    <x v="9"/>
    <s v="184"/>
    <s v="35"/>
    <s v="997200"/>
    <s v="Miscellaneous Trust Funds, Peace Corps"/>
    <s v="MAND "/>
    <s v=""/>
    <s v="200403"/>
    <s v="01"/>
    <s v="PROP"/>
    <s v="R"/>
    <n v="-1"/>
    <n v="-3"/>
    <n v="-3"/>
  </r>
  <r>
    <s v="2026"/>
    <x v="1"/>
    <x v="1"/>
    <x v="1"/>
    <x v="22"/>
    <x v="22"/>
    <x v="37"/>
    <x v="262"/>
    <x v="1325"/>
    <x v="11"/>
    <x v="9"/>
    <s v="184"/>
    <s v="40"/>
    <s v="824310"/>
    <s v="Gifts and Contributions, Inter-American Foundation"/>
    <s v="MAND "/>
    <s v=""/>
    <s v="200403"/>
    <s v="01"/>
    <s v="PROP"/>
    <s v="R"/>
    <n v="-1"/>
    <n v="-1"/>
    <n v="-1"/>
  </r>
  <r>
    <s v="2026"/>
    <x v="1"/>
    <x v="1"/>
    <x v="1"/>
    <x v="22"/>
    <x v="22"/>
    <x v="10"/>
    <x v="154"/>
    <x v="1326"/>
    <x v="11"/>
    <x v="9"/>
    <s v="184"/>
    <s v="50"/>
    <s v="823910"/>
    <s v="Gifts and Donations, African Development Foundation"/>
    <s v="MAND "/>
    <s v=""/>
    <s v="200403"/>
    <s v="01"/>
    <s v="PROP"/>
    <s v="R"/>
    <n v="-2"/>
    <n v="-4"/>
    <n v="0"/>
  </r>
  <r>
    <s v="2026"/>
    <x v="1"/>
    <x v="1"/>
    <x v="1"/>
    <x v="22"/>
    <x v="22"/>
    <x v="11"/>
    <x v="156"/>
    <x v="1327"/>
    <x v="53"/>
    <x v="9"/>
    <s v="184"/>
    <s v="70"/>
    <s v="824210"/>
    <s v="Deposits, Advances, Foreign Military Sales Trust Fund"/>
    <s v="MAND "/>
    <s v=""/>
    <s v="200403"/>
    <s v="01"/>
    <s v="PROP"/>
    <s v="R"/>
    <n v="-52079"/>
    <n v="-68248"/>
    <n v="-79623"/>
  </r>
  <r>
    <s v="2026"/>
    <x v="1"/>
    <x v="1"/>
    <x v="1"/>
    <x v="23"/>
    <x v="23"/>
    <x v="38"/>
    <x v="157"/>
    <x v="1328"/>
    <x v="62"/>
    <x v="9"/>
    <s v="026"/>
    <s v="00"/>
    <s v="322000"/>
    <s v="All Other General Fund Proprietary Receipts Including Budget Clearing Accounts"/>
    <s v="MAND "/>
    <s v=""/>
    <s v="200403"/>
    <s v="01"/>
    <s v="PROP"/>
    <s v="R"/>
    <n v="-3"/>
    <n v="-4"/>
    <n v="-4"/>
  </r>
  <r>
    <s v="2026"/>
    <x v="1"/>
    <x v="1"/>
    <x v="1"/>
    <x v="24"/>
    <x v="24"/>
    <x v="38"/>
    <x v="158"/>
    <x v="1329"/>
    <x v="62"/>
    <x v="9"/>
    <s v="422"/>
    <s v="00"/>
    <s v="320000"/>
    <s v="Collections of Receivables from Canceled Accounts"/>
    <s v="MAND "/>
    <s v=""/>
    <s v="200403"/>
    <s v="01"/>
    <s v="PROP"/>
    <s v="R"/>
    <n v="-1"/>
    <n v="-1"/>
    <n v="-1"/>
  </r>
  <r>
    <s v="2026"/>
    <x v="1"/>
    <x v="1"/>
    <x v="1"/>
    <x v="24"/>
    <x v="24"/>
    <x v="38"/>
    <x v="158"/>
    <x v="1330"/>
    <x v="62"/>
    <x v="9"/>
    <s v="422"/>
    <s v="00"/>
    <s v="322000"/>
    <s v="All Other General Fund Proprietary Receipts Including Budget Clearing Accounts"/>
    <s v="MAND "/>
    <s v=""/>
    <s v="200403"/>
    <s v="01"/>
    <s v="PROP"/>
    <s v="R"/>
    <n v="-15"/>
    <n v="-5"/>
    <n v="-5"/>
  </r>
  <r>
    <s v="2026"/>
    <x v="1"/>
    <x v="1"/>
    <x v="1"/>
    <x v="24"/>
    <x v="24"/>
    <x v="38"/>
    <x v="158"/>
    <x v="1331"/>
    <x v="20"/>
    <x v="9"/>
    <s v="422"/>
    <s v="00"/>
    <s v="896010"/>
    <s v="Donations, National Science Foundation"/>
    <s v="MAND "/>
    <s v=""/>
    <s v="200403"/>
    <s v="01"/>
    <s v="PROP"/>
    <s v="R"/>
    <n v="-31"/>
    <n v="-40"/>
    <n v="-40"/>
  </r>
  <r>
    <s v="2026"/>
    <x v="1"/>
    <x v="1"/>
    <x v="1"/>
    <x v="25"/>
    <x v="25"/>
    <x v="38"/>
    <x v="159"/>
    <x v="1332"/>
    <x v="62"/>
    <x v="9"/>
    <s v="027"/>
    <s v="00"/>
    <s v="322000"/>
    <s v="All Other General Fund Proprietary Receipts Including Budget Clearing Accounts"/>
    <s v="MAND "/>
    <s v=""/>
    <s v="200403"/>
    <s v="01"/>
    <s v="PROP"/>
    <s v="R"/>
    <n v="-1"/>
    <n v="-2"/>
    <n v="-2"/>
  </r>
  <r>
    <s v="2026"/>
    <x v="1"/>
    <x v="1"/>
    <x v="1"/>
    <x v="26"/>
    <x v="26"/>
    <x v="38"/>
    <x v="160"/>
    <x v="1333"/>
    <x v="28"/>
    <x v="9"/>
    <s v="028"/>
    <s v="00"/>
    <s v="272130"/>
    <s v="Disaster Loan Program, Downward Reestimates of Subsidies"/>
    <s v="MAND "/>
    <s v=""/>
    <s v="200403"/>
    <s v="01"/>
    <s v="PROP"/>
    <s v="R"/>
    <n v="-468"/>
    <n v="-8639"/>
    <n v="0"/>
  </r>
  <r>
    <s v="2026"/>
    <x v="1"/>
    <x v="1"/>
    <x v="1"/>
    <x v="26"/>
    <x v="26"/>
    <x v="38"/>
    <x v="160"/>
    <x v="1334"/>
    <x v="2"/>
    <x v="9"/>
    <s v="028"/>
    <s v="00"/>
    <s v="272230"/>
    <s v="Business Loan Program, Downward Reestimates of Subsidies"/>
    <s v="MAND "/>
    <s v=""/>
    <s v="200403"/>
    <s v="01"/>
    <s v="PROP"/>
    <s v="R"/>
    <n v="-2429"/>
    <n v="-1244"/>
    <n v="0"/>
  </r>
  <r>
    <s v="2026"/>
    <x v="1"/>
    <x v="1"/>
    <x v="1"/>
    <x v="26"/>
    <x v="26"/>
    <x v="38"/>
    <x v="160"/>
    <x v="1335"/>
    <x v="62"/>
    <x v="9"/>
    <s v="028"/>
    <s v="00"/>
    <s v="322000"/>
    <s v="All Other General Fund Proprietary Receipts Including Budget Clearing Accounts"/>
    <s v="MAND "/>
    <s v=""/>
    <s v="200403"/>
    <s v="01"/>
    <s v="PROP"/>
    <s v="R"/>
    <n v="-48"/>
    <n v="0"/>
    <n v="0"/>
  </r>
  <r>
    <s v="2026"/>
    <x v="1"/>
    <x v="1"/>
    <x v="1"/>
    <x v="27"/>
    <x v="27"/>
    <x v="38"/>
    <x v="161"/>
    <x v="1336"/>
    <x v="59"/>
    <x v="9"/>
    <s v="016"/>
    <s v="00"/>
    <s v="241700"/>
    <s v="SSI, Attorney Fees"/>
    <s v="MAND "/>
    <s v=""/>
    <s v="200403"/>
    <s v="01"/>
    <s v="PROP"/>
    <s v="R"/>
    <n v="-8"/>
    <n v="-8"/>
    <n v="-8"/>
  </r>
  <r>
    <s v="2026"/>
    <x v="1"/>
    <x v="1"/>
    <x v="1"/>
    <x v="27"/>
    <x v="27"/>
    <x v="38"/>
    <x v="161"/>
    <x v="1337"/>
    <x v="59"/>
    <x v="9"/>
    <s v="016"/>
    <s v="00"/>
    <s v="241800"/>
    <s v="Receipts from SSI Administrative Fee"/>
    <s v="MAND "/>
    <s v=""/>
    <s v="200403"/>
    <s v="01"/>
    <s v="PROP"/>
    <s v="R"/>
    <n v="-74"/>
    <n v="-80"/>
    <n v="-81"/>
  </r>
  <r>
    <s v="2026"/>
    <x v="1"/>
    <x v="1"/>
    <x v="1"/>
    <x v="27"/>
    <x v="27"/>
    <x v="38"/>
    <x v="161"/>
    <x v="1338"/>
    <x v="59"/>
    <x v="9"/>
    <s v="016"/>
    <s v="00"/>
    <s v="309600"/>
    <s v="Recovery of Beneficiary Overpayments from SSI Program"/>
    <s v="MAND "/>
    <s v=""/>
    <s v="200403"/>
    <s v="01"/>
    <s v="PROP"/>
    <s v="R"/>
    <n v="-3044"/>
    <n v="-2762"/>
    <n v="-2879"/>
  </r>
  <r>
    <s v="2026"/>
    <x v="1"/>
    <x v="1"/>
    <x v="1"/>
    <x v="27"/>
    <x v="27"/>
    <x v="38"/>
    <x v="161"/>
    <x v="1339"/>
    <x v="62"/>
    <x v="9"/>
    <s v="016"/>
    <s v="00"/>
    <s v="322000"/>
    <s v="All Other General Fund Proprietary Receipts Including Budget Clearing Accounts"/>
    <s v="MAND "/>
    <s v=""/>
    <s v="200403"/>
    <s v="01"/>
    <s v="PROP"/>
    <s v="R"/>
    <n v="-30"/>
    <n v="0"/>
    <n v="0"/>
  </r>
  <r>
    <s v="2026"/>
    <x v="1"/>
    <x v="1"/>
    <x v="1"/>
    <x v="27"/>
    <x v="27"/>
    <x v="38"/>
    <x v="161"/>
    <x v="1340"/>
    <x v="56"/>
    <x v="9"/>
    <s v="016"/>
    <s v="00"/>
    <s v="800628"/>
    <s v="FOASI, Non-Attorney Fees"/>
    <s v="MAND "/>
    <s v=""/>
    <s v="200403"/>
    <s v="01"/>
    <s v="PROP"/>
    <s v="R"/>
    <n v="0"/>
    <n v="-1"/>
    <n v="-1"/>
  </r>
  <r>
    <s v="2026"/>
    <x v="1"/>
    <x v="1"/>
    <x v="1"/>
    <x v="27"/>
    <x v="27"/>
    <x v="38"/>
    <x v="161"/>
    <x v="1341"/>
    <x v="56"/>
    <x v="9"/>
    <s v="016"/>
    <s v="00"/>
    <s v="800631"/>
    <s v="FOASI, Attorney Fees"/>
    <s v="MAND "/>
    <s v=""/>
    <s v="200403"/>
    <s v="01"/>
    <s v="PROP"/>
    <s v="R"/>
    <n v="-1"/>
    <n v="-1"/>
    <n v="-1"/>
  </r>
  <r>
    <s v="2026"/>
    <x v="1"/>
    <x v="1"/>
    <x v="1"/>
    <x v="27"/>
    <x v="27"/>
    <x v="38"/>
    <x v="161"/>
    <x v="1342"/>
    <x v="56"/>
    <x v="9"/>
    <s v="016"/>
    <s v="00"/>
    <s v="800690"/>
    <s v="FOASI, Tax Refund Offset"/>
    <s v="MAND "/>
    <s v=""/>
    <s v="200403"/>
    <s v="01"/>
    <s v="PROP"/>
    <s v="R"/>
    <n v="28"/>
    <n v="0"/>
    <n v="-12"/>
  </r>
  <r>
    <s v="2026"/>
    <x v="1"/>
    <x v="1"/>
    <x v="1"/>
    <x v="27"/>
    <x v="27"/>
    <x v="38"/>
    <x v="161"/>
    <x v="1343"/>
    <x v="56"/>
    <x v="9"/>
    <s v="016"/>
    <s v="00"/>
    <s v="800731"/>
    <s v="Attorney Fees, Federal Disability Insurance Trust Fund"/>
    <s v="MAND "/>
    <s v=""/>
    <s v="200403"/>
    <s v="01"/>
    <s v="PROP"/>
    <s v="R"/>
    <n v="-25"/>
    <n v="-27"/>
    <n v="-29"/>
  </r>
  <r>
    <s v="2026"/>
    <x v="1"/>
    <x v="1"/>
    <x v="1"/>
    <x v="27"/>
    <x v="27"/>
    <x v="38"/>
    <x v="161"/>
    <x v="1344"/>
    <x v="56"/>
    <x v="9"/>
    <s v="016"/>
    <s v="00"/>
    <s v="800790"/>
    <s v="FDI, Tax Refund Offset"/>
    <s v="MAND "/>
    <s v=""/>
    <s v="200403"/>
    <s v="01"/>
    <s v="PROP"/>
    <s v="R"/>
    <n v="0"/>
    <n v="0"/>
    <n v="-88"/>
  </r>
  <r>
    <s v="2026"/>
    <x v="1"/>
    <x v="1"/>
    <x v="1"/>
    <x v="31"/>
    <x v="31"/>
    <x v="38"/>
    <x v="165"/>
    <x v="1345"/>
    <x v="62"/>
    <x v="9"/>
    <s v="485"/>
    <s v="00"/>
    <s v="322055"/>
    <s v="All Other General Fund Proprietary Receipts Including Budget Clearing Accounts"/>
    <s v="MAND "/>
    <s v=""/>
    <s v="200403"/>
    <s v="01"/>
    <s v="PROP"/>
    <s v="R"/>
    <n v="-2"/>
    <n v="0"/>
    <n v="0"/>
  </r>
  <r>
    <s v="2026"/>
    <x v="1"/>
    <x v="1"/>
    <x v="1"/>
    <x v="31"/>
    <x v="31"/>
    <x v="38"/>
    <x v="165"/>
    <x v="1346"/>
    <x v="23"/>
    <x v="9"/>
    <s v="485"/>
    <s v="00"/>
    <s v="826710"/>
    <s v="Gifts and Contributions, National Service Trust Fund"/>
    <s v="MAND "/>
    <s v=""/>
    <s v="200403"/>
    <s v="01"/>
    <s v="PROP"/>
    <s v="R"/>
    <n v="-2"/>
    <n v="-2"/>
    <n v="0"/>
  </r>
  <r>
    <s v="2026"/>
    <x v="1"/>
    <x v="1"/>
    <x v="1"/>
    <x v="31"/>
    <x v="31"/>
    <x v="38"/>
    <x v="165"/>
    <x v="1347"/>
    <x v="23"/>
    <x v="9"/>
    <s v="485"/>
    <s v="00"/>
    <s v="898110"/>
    <s v="Gifts and Contributions"/>
    <s v="MAND "/>
    <s v=""/>
    <s v="200403"/>
    <s v="01"/>
    <s v="PROP"/>
    <s v="R"/>
    <n v="-6"/>
    <n v="0"/>
    <n v="0"/>
  </r>
  <r>
    <s v="2026"/>
    <x v="1"/>
    <x v="1"/>
    <x v="1"/>
    <x v="57"/>
    <x v="57"/>
    <x v="38"/>
    <x v="203"/>
    <x v="1348"/>
    <x v="10"/>
    <x v="9"/>
    <s v="513"/>
    <s v="00"/>
    <s v="560510"/>
    <s v="Gifts and Donations, Denali Commission"/>
    <s v="MAND "/>
    <s v=""/>
    <s v="200403"/>
    <s v="01"/>
    <s v="PROP"/>
    <s v="R"/>
    <n v="-2"/>
    <n v="-7"/>
    <n v="0"/>
  </r>
  <r>
    <s v="2026"/>
    <x v="1"/>
    <x v="1"/>
    <x v="1"/>
    <x v="74"/>
    <x v="74"/>
    <x v="38"/>
    <x v="252"/>
    <x v="1349"/>
    <x v="53"/>
    <x v="9"/>
    <s v="351"/>
    <s v="00"/>
    <s v="272730"/>
    <s v="Export-Import Bank Loans, Downward Reestimates of Subsidies"/>
    <s v="MAND "/>
    <s v=""/>
    <s v="200403"/>
    <s v="01"/>
    <s v="PROP"/>
    <s v="R"/>
    <n v="-623"/>
    <n v="-242"/>
    <n v="0"/>
  </r>
  <r>
    <s v="2026"/>
    <x v="1"/>
    <x v="1"/>
    <x v="1"/>
    <x v="35"/>
    <x v="35"/>
    <x v="38"/>
    <x v="169"/>
    <x v="1350"/>
    <x v="2"/>
    <x v="9"/>
    <s v="356"/>
    <s v="00"/>
    <s v="242900"/>
    <s v="Fees for Services"/>
    <s v="MAND "/>
    <s v=""/>
    <s v="200403"/>
    <s v="01"/>
    <s v="PROP"/>
    <s v="R"/>
    <n v="-20"/>
    <n v="-23"/>
    <n v="-23"/>
  </r>
  <r>
    <s v="2026"/>
    <x v="1"/>
    <x v="1"/>
    <x v="1"/>
    <x v="35"/>
    <x v="35"/>
    <x v="38"/>
    <x v="169"/>
    <x v="1351"/>
    <x v="62"/>
    <x v="9"/>
    <s v="356"/>
    <s v="00"/>
    <s v="322000"/>
    <s v="All Other General Fund Proprietary Receipts Including Budget Clearing Accounts"/>
    <s v="MAND "/>
    <s v=""/>
    <s v="200403"/>
    <s v="01"/>
    <s v="PROP"/>
    <s v="R"/>
    <n v="-4"/>
    <n v="0"/>
    <n v="0"/>
  </r>
  <r>
    <s v="2026"/>
    <x v="1"/>
    <x v="1"/>
    <x v="1"/>
    <x v="79"/>
    <x v="79"/>
    <x v="38"/>
    <x v="263"/>
    <x v="1352"/>
    <x v="62"/>
    <x v="9"/>
    <s v="366"/>
    <s v="00"/>
    <s v="322000"/>
    <s v="All Other General Fund Proprietary Receipts Including Budget Clearing Accounts"/>
    <s v="MAND "/>
    <s v=""/>
    <s v="200403"/>
    <s v="01"/>
    <s v="PROP"/>
    <s v="R"/>
    <n v="-1"/>
    <n v="0"/>
    <n v="0"/>
  </r>
  <r>
    <s v="2026"/>
    <x v="1"/>
    <x v="1"/>
    <x v="1"/>
    <x v="37"/>
    <x v="37"/>
    <x v="38"/>
    <x v="171"/>
    <x v="1353"/>
    <x v="62"/>
    <x v="9"/>
    <s v="370"/>
    <s v="00"/>
    <s v="322000"/>
    <s v="All Other General Fund Proprietary Receipts Including Budget Clearing Accounts"/>
    <s v="MAND "/>
    <s v=""/>
    <s v="200403"/>
    <s v="01"/>
    <s v="PROP"/>
    <s v="R"/>
    <n v="-2"/>
    <n v="0"/>
    <n v="0"/>
  </r>
  <r>
    <s v="2026"/>
    <x v="1"/>
    <x v="1"/>
    <x v="1"/>
    <x v="53"/>
    <x v="53"/>
    <x v="38"/>
    <x v="189"/>
    <x v="1354"/>
    <x v="16"/>
    <x v="9"/>
    <s v="487"/>
    <s v="00"/>
    <s v="861530"/>
    <s v="Donations, Morris K. Udall Scholarship Fund"/>
    <s v="MAND "/>
    <s v=""/>
    <s v="200403"/>
    <s v="01"/>
    <s v="PROP"/>
    <s v="R"/>
    <n v="-2"/>
    <n v="-2"/>
    <n v="-2"/>
  </r>
  <r>
    <s v="2026"/>
    <x v="1"/>
    <x v="1"/>
    <x v="1"/>
    <x v="42"/>
    <x v="42"/>
    <x v="38"/>
    <x v="176"/>
    <x v="1355"/>
    <x v="25"/>
    <x v="9"/>
    <s v="393"/>
    <s v="00"/>
    <s v="812710"/>
    <s v="Gifts and Bequests, National Archives Gift Fund"/>
    <s v="MAND "/>
    <s v=""/>
    <s v="200403"/>
    <s v="01"/>
    <s v="PROP"/>
    <s v="R"/>
    <n v="-8"/>
    <n v="-2"/>
    <n v="-1"/>
  </r>
  <r>
    <s v="2026"/>
    <x v="1"/>
    <x v="1"/>
    <x v="1"/>
    <x v="42"/>
    <x v="42"/>
    <x v="38"/>
    <x v="176"/>
    <x v="1356"/>
    <x v="72"/>
    <x v="9"/>
    <s v="393"/>
    <s v="00"/>
    <s v="812730"/>
    <s v="Interest and Dividends on Non-Federal Securities, National Archives Gift Fund"/>
    <s v="MAND"/>
    <s v=""/>
    <s v="200403"/>
    <s v="01"/>
    <s v="PROP"/>
    <s v="R"/>
    <n v="-1"/>
    <n v="-1"/>
    <n v="-1"/>
  </r>
  <r>
    <s v="2026"/>
    <x v="1"/>
    <x v="1"/>
    <x v="1"/>
    <x v="42"/>
    <x v="42"/>
    <x v="38"/>
    <x v="176"/>
    <x v="1357"/>
    <x v="72"/>
    <x v="9"/>
    <s v="393"/>
    <s v="00"/>
    <s v="812740"/>
    <s v="Realized Gains on Non-Federal Securities, National Archives Gift Fund"/>
    <s v="MAND"/>
    <s v=""/>
    <s v="200403"/>
    <s v="01"/>
    <s v="PROP"/>
    <s v="R"/>
    <n v="0"/>
    <n v="-1"/>
    <n v="-1"/>
  </r>
  <r>
    <s v="2026"/>
    <x v="1"/>
    <x v="1"/>
    <x v="1"/>
    <x v="42"/>
    <x v="42"/>
    <x v="38"/>
    <x v="176"/>
    <x v="1358"/>
    <x v="25"/>
    <x v="9"/>
    <s v="393"/>
    <s v="00"/>
    <s v="812750"/>
    <s v="Proceeds from Non-Federal Securities not Immediately Reinvested, National Archives Gift Fund"/>
    <s v="MAND "/>
    <s v=""/>
    <s v="200403"/>
    <s v="01"/>
    <s v="PROP"/>
    <s v="R"/>
    <n v="-1"/>
    <n v="-1"/>
    <n v="-1"/>
  </r>
  <r>
    <s v="2026"/>
    <x v="1"/>
    <x v="1"/>
    <x v="1"/>
    <x v="43"/>
    <x v="43"/>
    <x v="38"/>
    <x v="177"/>
    <x v="1359"/>
    <x v="1"/>
    <x v="9"/>
    <s v="417"/>
    <s v="00"/>
    <s v="804010"/>
    <s v="Gifts and Donations, National Endowment for the Arts"/>
    <s v="MAND "/>
    <s v=""/>
    <s v="200403"/>
    <s v="01"/>
    <s v="PROP"/>
    <s v="R"/>
    <n v="0"/>
    <n v="-1"/>
    <n v="0"/>
  </r>
  <r>
    <s v="2026"/>
    <x v="1"/>
    <x v="1"/>
    <x v="1"/>
    <x v="44"/>
    <x v="44"/>
    <x v="38"/>
    <x v="178"/>
    <x v="1360"/>
    <x v="1"/>
    <x v="9"/>
    <s v="418"/>
    <s v="00"/>
    <s v="805010"/>
    <s v="Gifts and Donations, National Endowment for the Humanities"/>
    <s v="MAND "/>
    <s v=""/>
    <s v="200403"/>
    <s v="01"/>
    <s v="PROP"/>
    <s v="R"/>
    <n v="0"/>
    <n v="-1"/>
    <n v="0"/>
  </r>
  <r>
    <s v="2026"/>
    <x v="1"/>
    <x v="1"/>
    <x v="1"/>
    <x v="46"/>
    <x v="46"/>
    <x v="38"/>
    <x v="180"/>
    <x v="1361"/>
    <x v="62"/>
    <x v="9"/>
    <s v="429"/>
    <s v="00"/>
    <s v="322000"/>
    <s v="All Other General Fund Proprietary Receipts Including Budget Clearing Accounts"/>
    <s v="MAND "/>
    <s v=""/>
    <s v="200403"/>
    <s v="01"/>
    <s v="PROP"/>
    <s v="R"/>
    <n v="0"/>
    <n v="-1"/>
    <n v="-1"/>
  </r>
  <r>
    <s v="2026"/>
    <x v="1"/>
    <x v="1"/>
    <x v="1"/>
    <x v="49"/>
    <x v="49"/>
    <x v="38"/>
    <x v="183"/>
    <x v="1362"/>
    <x v="72"/>
    <x v="9"/>
    <s v="446"/>
    <s v="00"/>
    <s v="811810"/>
    <s v="Gains and Losses on Non-Federal Securities, National Railroad Retirement Investment Trust"/>
    <s v="MAND"/>
    <s v=""/>
    <s v="200403"/>
    <s v="01"/>
    <s v="PROP"/>
    <s v="R"/>
    <n v="-4043"/>
    <n v="-1688"/>
    <n v="-1553"/>
  </r>
  <r>
    <s v="2026"/>
    <x v="1"/>
    <x v="1"/>
    <x v="1"/>
    <x v="49"/>
    <x v="49"/>
    <x v="38"/>
    <x v="183"/>
    <x v="1363"/>
    <x v="72"/>
    <x v="9"/>
    <s v="446"/>
    <s v="00"/>
    <s v="811830"/>
    <s v="Interest and Dividends on Non-Federal Securities, National Railroad Retirement Investment Trust"/>
    <s v="MAND"/>
    <s v=""/>
    <s v="200403"/>
    <s v="01"/>
    <s v="PROP"/>
    <s v="R"/>
    <n v="-356"/>
    <n v="-350"/>
    <n v="-644"/>
  </r>
  <r>
    <s v="2026"/>
    <x v="1"/>
    <x v="1"/>
    <x v="1"/>
    <x v="71"/>
    <x v="71"/>
    <x v="38"/>
    <x v="241"/>
    <x v="1364"/>
    <x v="62"/>
    <x v="9"/>
    <s v="449"/>
    <s v="00"/>
    <s v="322000"/>
    <s v="All Other General Fund Proprietary Receipts Including Budget Clearing Accounts"/>
    <s v="MAND "/>
    <s v=""/>
    <s v="200403"/>
    <s v="01"/>
    <s v="PROP"/>
    <s v="R"/>
    <n v="1"/>
    <n v="0"/>
    <n v="0"/>
  </r>
  <r>
    <s v="2026"/>
    <x v="1"/>
    <x v="1"/>
    <x v="1"/>
    <x v="80"/>
    <x v="80"/>
    <x v="38"/>
    <x v="264"/>
    <x v="1365"/>
    <x v="60"/>
    <x v="9"/>
    <s v="369"/>
    <s v="00"/>
    <s v="529000"/>
    <s v="Reimbursement for Program Expenses, Federal Retirement Thrift Investment Board"/>
    <s v="MAND "/>
    <s v=""/>
    <s v="200403"/>
    <s v="01"/>
    <s v="PROP"/>
    <s v="R"/>
    <n v="-476"/>
    <n v="-501"/>
    <n v="-483"/>
  </r>
  <r>
    <s v="2026"/>
    <x v="1"/>
    <x v="1"/>
    <x v="1"/>
    <x v="77"/>
    <x v="77"/>
    <x v="38"/>
    <x v="255"/>
    <x v="1366"/>
    <x v="63"/>
    <x v="9"/>
    <s v="526"/>
    <s v="00"/>
    <s v="537620"/>
    <s v="Interest on Investments"/>
    <s v="MAND"/>
    <s v=""/>
    <s v="200403"/>
    <s v="01"/>
    <s v="PROP"/>
    <s v="R"/>
    <n v="-9"/>
    <n v="-11"/>
    <n v="-10"/>
  </r>
  <r>
    <s v="2026"/>
    <x v="1"/>
    <x v="1"/>
    <x v="1"/>
    <x v="81"/>
    <x v="81"/>
    <x v="38"/>
    <x v="265"/>
    <x v="1367"/>
    <x v="63"/>
    <x v="9"/>
    <s v="576"/>
    <s v="00"/>
    <s v="560020"/>
    <s v="Earnings on Investments, SIPC"/>
    <s v="MAND"/>
    <s v=""/>
    <s v="200403"/>
    <s v="01"/>
    <s v="PROP"/>
    <s v="R"/>
    <n v="-127"/>
    <n v="-179"/>
    <n v="-166"/>
  </r>
  <r>
    <s v="2026"/>
    <x v="1"/>
    <x v="1"/>
    <x v="1"/>
    <x v="73"/>
    <x v="73"/>
    <x v="38"/>
    <x v="243"/>
    <x v="1368"/>
    <x v="64"/>
    <x v="9"/>
    <s v="001"/>
    <s v="25"/>
    <s v="803121"/>
    <s v="Income from Donated Securities, Library of Congress Gift Fund"/>
    <s v="MAND"/>
    <s v=""/>
    <s v="200403"/>
    <s v="01"/>
    <s v="PROP"/>
    <s v="R"/>
    <n v="-1"/>
    <n v="-1"/>
    <n v="-1"/>
  </r>
  <r>
    <s v="2026"/>
    <x v="1"/>
    <x v="1"/>
    <x v="1"/>
    <x v="73"/>
    <x v="73"/>
    <x v="38"/>
    <x v="243"/>
    <x v="1369"/>
    <x v="63"/>
    <x v="9"/>
    <s v="010"/>
    <s v="00"/>
    <s v="149300"/>
    <s v="Interest Received from Outer Continental Shelf Escrow Account"/>
    <s v="MAND"/>
    <s v=""/>
    <s v="200403"/>
    <s v="01"/>
    <s v="PROP"/>
    <s v="R"/>
    <n v="-1"/>
    <n v="0"/>
    <n v="-1"/>
  </r>
  <r>
    <s v="2026"/>
    <x v="1"/>
    <x v="1"/>
    <x v="1"/>
    <x v="73"/>
    <x v="73"/>
    <x v="38"/>
    <x v="243"/>
    <x v="1370"/>
    <x v="73"/>
    <x v="9"/>
    <s v="010"/>
    <s v="00"/>
    <s v="182000"/>
    <s v="Rent and Bonuses on Outer Continental Shelf Lands"/>
    <s v="MAND "/>
    <s v=""/>
    <s v="200403"/>
    <s v="01"/>
    <s v="PROP"/>
    <s v="R"/>
    <n v="-214"/>
    <n v="0"/>
    <n v="0"/>
  </r>
  <r>
    <s v="2026"/>
    <x v="1"/>
    <x v="1"/>
    <x v="1"/>
    <x v="73"/>
    <x v="73"/>
    <x v="38"/>
    <x v="243"/>
    <x v="1371"/>
    <x v="73"/>
    <x v="9"/>
    <s v="010"/>
    <s v="00"/>
    <s v="202000"/>
    <s v="Royalties on Outer Continental Shelf Lands"/>
    <s v="MAND "/>
    <s v=""/>
    <s v="200403"/>
    <s v="01"/>
    <s v="PROP"/>
    <s v="R"/>
    <n v="-5281"/>
    <n v="-4957"/>
    <n v="-5187"/>
  </r>
  <r>
    <s v="2026"/>
    <x v="1"/>
    <x v="1"/>
    <x v="1"/>
    <x v="73"/>
    <x v="73"/>
    <x v="38"/>
    <x v="243"/>
    <x v="1372"/>
    <x v="73"/>
    <x v="9"/>
    <s v="010"/>
    <s v="00"/>
    <s v="202500"/>
    <s v="Arctic National Wildlife Refuge (ANWR) Oil and Gas Leasing Revenues, Federal Share"/>
    <s v="MAND "/>
    <s v=""/>
    <s v="200403"/>
    <s v="01"/>
    <s v="PROP"/>
    <s v="R"/>
    <n v="8"/>
    <n v="-6"/>
    <n v="-13"/>
  </r>
  <r>
    <s v="2026"/>
    <x v="1"/>
    <x v="1"/>
    <x v="1"/>
    <x v="73"/>
    <x v="73"/>
    <x v="38"/>
    <x v="243"/>
    <x v="1373"/>
    <x v="73"/>
    <x v="9"/>
    <s v="010"/>
    <s v="00"/>
    <s v="500501"/>
    <s v="Outer Continental Shelf Royalties, LWCF Share from Certain Leases, National Park Service"/>
    <s v="MAND "/>
    <s v=""/>
    <s v="200403"/>
    <s v="01"/>
    <s v="PROP"/>
    <s v="R"/>
    <n v="-124"/>
    <n v="-122"/>
    <n v="-68"/>
  </r>
  <r>
    <s v="2026"/>
    <x v="1"/>
    <x v="1"/>
    <x v="1"/>
    <x v="73"/>
    <x v="73"/>
    <x v="38"/>
    <x v="243"/>
    <x v="1374"/>
    <x v="73"/>
    <x v="9"/>
    <s v="010"/>
    <s v="00"/>
    <s v="500570"/>
    <s v="Land and Water Conservation Fund, Rent Receipts, Outer Continental Shelf Lands"/>
    <s v="MAND "/>
    <s v=""/>
    <s v="200403"/>
    <s v="03"/>
    <s v="PROP"/>
    <s v="R"/>
    <n v="-343"/>
    <n v="0"/>
    <n v="-90"/>
  </r>
  <r>
    <s v="2026"/>
    <x v="1"/>
    <x v="1"/>
    <x v="1"/>
    <x v="73"/>
    <x v="73"/>
    <x v="38"/>
    <x v="243"/>
    <x v="1375"/>
    <x v="73"/>
    <x v="9"/>
    <s v="010"/>
    <s v="00"/>
    <s v="500580"/>
    <s v="Land and Water Conservation Fund, Royalty Receipts, Outer Continental Shelf"/>
    <s v="MAND "/>
    <s v=""/>
    <s v="200403"/>
    <s v="01"/>
    <s v="PROP"/>
    <s v="R"/>
    <n v="-540"/>
    <n v="-900"/>
    <n v="-810"/>
  </r>
  <r>
    <s v="2026"/>
    <x v="1"/>
    <x v="1"/>
    <x v="1"/>
    <x v="73"/>
    <x v="73"/>
    <x v="38"/>
    <x v="243"/>
    <x v="1376"/>
    <x v="73"/>
    <x v="9"/>
    <s v="010"/>
    <s v="00"/>
    <s v="500590"/>
    <s v="Outer Continental Shelf Rents and Bonuses, LWCF Share from Certain Gulf of America Leases"/>
    <s v="MAND "/>
    <s v=""/>
    <s v="200403"/>
    <s v="01"/>
    <s v="PROP"/>
    <s v="R"/>
    <n v="-1"/>
    <n v="-3"/>
    <n v="-57"/>
  </r>
  <r>
    <s v="2026"/>
    <x v="1"/>
    <x v="1"/>
    <x v="1"/>
    <x v="73"/>
    <x v="73"/>
    <x v="38"/>
    <x v="243"/>
    <x v="1377"/>
    <x v="73"/>
    <x v="9"/>
    <s v="010"/>
    <s v="00"/>
    <s v="514010"/>
    <s v="Historic Preservation Fund, Rent Receipts, Outer Continental Shelf Lands"/>
    <s v="MAND "/>
    <s v=""/>
    <s v="200403"/>
    <s v="01"/>
    <s v="PROP"/>
    <s v="R"/>
    <n v="-150"/>
    <n v="-150"/>
    <n v="-150"/>
  </r>
  <r>
    <s v="2026"/>
    <x v="1"/>
    <x v="1"/>
    <x v="1"/>
    <x v="73"/>
    <x v="73"/>
    <x v="38"/>
    <x v="243"/>
    <x v="1378"/>
    <x v="74"/>
    <x v="9"/>
    <s v="010"/>
    <s v="00"/>
    <s v="548810"/>
    <s v="Arctic National Wildlife Refuge, Rent, Royalties and Bonuses, (Alaska Share)"/>
    <s v="MAND "/>
    <s v=""/>
    <s v="200403"/>
    <s v="01"/>
    <s v="PROP"/>
    <s v="R"/>
    <n v="0"/>
    <n v="-6"/>
    <n v="-13"/>
  </r>
  <r>
    <s v="2026"/>
    <x v="1"/>
    <x v="1"/>
    <x v="1"/>
    <x v="73"/>
    <x v="73"/>
    <x v="38"/>
    <x v="243"/>
    <x v="1379"/>
    <x v="73"/>
    <x v="9"/>
    <s v="010"/>
    <s v="00"/>
    <s v="553510"/>
    <s v="Outer Continental Shelf Rentals and Bonuses, State Share from Certain Gulf of America Leases"/>
    <s v="MAND "/>
    <s v=""/>
    <s v="200403"/>
    <s v="01"/>
    <s v="PROP"/>
    <s v="R"/>
    <n v="-25"/>
    <n v="-9"/>
    <n v="-172"/>
  </r>
  <r>
    <s v="2026"/>
    <x v="1"/>
    <x v="1"/>
    <x v="1"/>
    <x v="73"/>
    <x v="73"/>
    <x v="38"/>
    <x v="243"/>
    <x v="1380"/>
    <x v="73"/>
    <x v="9"/>
    <s v="010"/>
    <s v="00"/>
    <s v="553520"/>
    <s v="Outer Continental Shelf Royalties"/>
    <s v="MAND "/>
    <s v=""/>
    <s v="200403"/>
    <s v="01"/>
    <s v="PROP"/>
    <s v="R"/>
    <n v="-350"/>
    <n v="-366"/>
    <n v="-203"/>
  </r>
  <r>
    <s v="2026"/>
    <x v="1"/>
    <x v="1"/>
    <x v="1"/>
    <x v="73"/>
    <x v="73"/>
    <x v="38"/>
    <x v="243"/>
    <x v="1381"/>
    <x v="74"/>
    <x v="9"/>
    <s v="100"/>
    <s v="00"/>
    <s v="551210"/>
    <s v="Spectrum Relocation Receipts"/>
    <s v="MAND "/>
    <s v=""/>
    <s v="200403"/>
    <s v="01"/>
    <s v="PROP"/>
    <s v="R"/>
    <n v="0"/>
    <n v="0"/>
    <n v="0"/>
  </r>
  <r>
    <s v="2026"/>
    <x v="1"/>
    <x v="1"/>
    <x v="1"/>
    <x v="82"/>
    <x v="82"/>
    <x v="38"/>
    <x v="266"/>
    <x v="1382"/>
    <x v="62"/>
    <x v="9"/>
    <s v="930"/>
    <s v="00"/>
    <s v="901000"/>
    <s v="Miscellaneous Unconverted Offsetting Receipts"/>
    <s v="MAND "/>
    <s v=""/>
    <s v="200403"/>
    <s v="01"/>
    <s v="PROP"/>
    <s v="R"/>
    <n v="-2"/>
    <n v="0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528B727-8847-4A89-85AC-202884A000D9}" name="PivotTable1" cacheId="0" applyNumberFormats="0" applyBorderFormats="0" applyFontFormats="0" applyPatternFormats="0" applyAlignmentFormats="0" applyWidthHeightFormats="1" dataCaption="Values" updatedVersion="8" minRefreshableVersion="3" itemPrintTitles="1" createdVersion="6" indent="0" compact="0" compactData="0" multipleFieldFilters="0">
  <location ref="A6:M6168" firstHeaderRow="0" firstDataRow="1" firstDataCol="10"/>
  <pivotFields count="24">
    <pivotField compact="0" outline="0" showAll="0"/>
    <pivotField axis="axisRow" compact="0" showAll="0" insertBlankRow="1">
      <items count="3">
        <item x="0"/>
        <item x="1"/>
        <item t="default"/>
      </items>
    </pivotField>
    <pivotField axis="axisRow" compact="0" showAll="0" insertBlankRow="1">
      <items count="3">
        <item x="0"/>
        <item x="1"/>
        <item t="default"/>
      </items>
    </pivotField>
    <pivotField axis="axisRow" compact="0" showAll="0" insertBlankRow="1">
      <items count="3">
        <item x="1"/>
        <item x="0"/>
        <item t="default"/>
      </items>
    </pivotField>
    <pivotField axis="axisRow" compact="0" outline="0" showAll="0" defaultSubtotal="0">
      <items count="8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54"/>
        <item x="55"/>
        <item x="30"/>
        <item x="31"/>
        <item x="56"/>
        <item x="32"/>
        <item x="57"/>
        <item x="33"/>
        <item x="58"/>
        <item x="74"/>
        <item x="59"/>
        <item x="60"/>
        <item x="35"/>
        <item x="61"/>
        <item x="62"/>
        <item x="36"/>
        <item x="37"/>
        <item x="63"/>
        <item x="69"/>
        <item x="38"/>
        <item x="39"/>
        <item x="40"/>
        <item x="41"/>
        <item x="53"/>
        <item x="42"/>
        <item x="64"/>
        <item x="43"/>
        <item x="44"/>
        <item x="46"/>
        <item x="75"/>
        <item x="70"/>
        <item x="47"/>
        <item x="48"/>
        <item x="49"/>
        <item x="71"/>
        <item x="50"/>
        <item x="76"/>
        <item x="65"/>
        <item x="52"/>
        <item x="80"/>
        <item x="66"/>
        <item x="77"/>
        <item x="81"/>
        <item x="72"/>
        <item x="73"/>
        <item x="82"/>
        <item x="51"/>
        <item x="68"/>
        <item x="45"/>
        <item x="34"/>
        <item x="67"/>
        <item x="78"/>
        <item x="79"/>
      </items>
    </pivotField>
    <pivotField axis="axisRow" compact="0" subtotalTop="0" showAll="0" insertBlankRow="1" defaultSubtotal="0">
      <items count="83">
        <item x="28"/>
        <item x="29"/>
        <item x="54"/>
        <item x="55"/>
        <item x="30"/>
        <item x="31"/>
        <item x="17"/>
        <item x="56"/>
        <item x="32"/>
        <item x="57"/>
        <item x="2"/>
        <item x="3"/>
        <item x="4"/>
        <item x="5"/>
        <item x="6"/>
        <item x="7"/>
        <item x="8"/>
        <item x="9"/>
        <item x="11"/>
        <item x="12"/>
        <item x="13"/>
        <item x="10"/>
        <item x="15"/>
        <item x="14"/>
        <item x="16"/>
        <item x="33"/>
        <item x="19"/>
        <item x="58"/>
        <item x="20"/>
        <item x="74"/>
        <item x="59"/>
        <item x="60"/>
        <item x="35"/>
        <item x="61"/>
        <item x="62"/>
        <item x="36"/>
        <item x="80"/>
        <item x="37"/>
        <item x="21"/>
        <item x="63"/>
        <item x="69"/>
        <item x="38"/>
        <item x="39"/>
        <item x="22"/>
        <item x="1"/>
        <item x="40"/>
        <item sd="0" x="0"/>
        <item x="66"/>
        <item x="41"/>
        <item x="82"/>
        <item x="53"/>
        <item x="23"/>
        <item x="42"/>
        <item x="64"/>
        <item x="43"/>
        <item x="44"/>
        <item x="24"/>
        <item x="46"/>
        <item x="75"/>
        <item x="25"/>
        <item x="70"/>
        <item x="47"/>
        <item x="48"/>
        <item x="77"/>
        <item x="49"/>
        <item x="71"/>
        <item x="81"/>
        <item x="26"/>
        <item x="50"/>
        <item x="27"/>
        <item x="76"/>
        <item x="65"/>
        <item x="73"/>
        <item x="72"/>
        <item x="52"/>
        <item x="51"/>
        <item x="68"/>
        <item x="45"/>
        <item x="18"/>
        <item x="34"/>
        <item x="67"/>
        <item x="78"/>
        <item x="79"/>
      </items>
    </pivotField>
    <pivotField axis="axisRow" compact="0" outline="0" showAll="0" defaultSubtotal="0">
      <items count="46">
        <item x="38"/>
        <item x="26"/>
        <item x="7"/>
        <item x="8"/>
        <item x="27"/>
        <item x="28"/>
        <item x="29"/>
        <item x="30"/>
        <item x="9"/>
        <item x="31"/>
        <item x="32"/>
        <item x="0"/>
        <item x="37"/>
        <item x="10"/>
        <item x="1"/>
        <item x="11"/>
        <item x="12"/>
        <item x="13"/>
        <item x="14"/>
        <item x="15"/>
        <item x="16"/>
        <item x="17"/>
        <item x="18"/>
        <item x="2"/>
        <item x="5"/>
        <item x="6"/>
        <item x="3"/>
        <item x="34"/>
        <item x="4"/>
        <item x="19"/>
        <item x="36"/>
        <item x="20"/>
        <item x="33"/>
        <item x="21"/>
        <item x="41"/>
        <item x="22"/>
        <item x="40"/>
        <item x="45"/>
        <item x="23"/>
        <item x="35"/>
        <item x="24"/>
        <item x="43"/>
        <item x="25"/>
        <item x="39"/>
        <item x="42"/>
        <item x="44"/>
      </items>
    </pivotField>
    <pivotField axis="axisRow" compact="0" showAll="0" insertBlankRow="1" defaultSubtotal="0">
      <items count="267">
        <item x="64"/>
        <item x="111"/>
        <item x="6"/>
        <item x="162"/>
        <item x="154"/>
        <item x="61"/>
        <item x="150"/>
        <item x="18"/>
        <item x="14"/>
        <item x="124"/>
        <item x="215"/>
        <item x="261"/>
        <item x="70"/>
        <item x="16"/>
        <item x="163"/>
        <item x="1"/>
        <item x="131"/>
        <item x="129"/>
        <item x="10"/>
        <item x="200"/>
        <item x="30"/>
        <item x="125"/>
        <item x="33"/>
        <item x="31"/>
        <item x="83"/>
        <item x="84"/>
        <item x="86"/>
        <item x="85"/>
        <item x="29"/>
        <item x="0"/>
        <item x="251"/>
        <item x="58"/>
        <item x="62"/>
        <item x="195"/>
        <item x="201"/>
        <item x="246"/>
        <item x="199"/>
        <item x="164"/>
        <item x="165"/>
        <item x="130"/>
        <item x="202"/>
        <item x="137"/>
        <item x="244"/>
        <item x="5"/>
        <item x="166"/>
        <item x="203"/>
        <item x="218"/>
        <item x="219"/>
        <item x="220"/>
        <item x="221"/>
        <item x="187"/>
        <item x="222"/>
        <item x="223"/>
        <item x="224"/>
        <item x="227"/>
        <item x="228"/>
        <item x="229"/>
        <item x="225"/>
        <item x="231"/>
        <item x="230"/>
        <item x="188"/>
        <item x="53"/>
        <item x="27"/>
        <item x="92"/>
        <item x="96"/>
        <item x="208"/>
        <item x="167"/>
        <item x="204"/>
        <item x="103"/>
        <item x="28"/>
        <item x="12"/>
        <item x="234"/>
        <item x="109"/>
        <item x="107"/>
        <item x="51"/>
        <item x="50"/>
        <item x="133"/>
        <item x="205"/>
        <item x="236"/>
        <item x="9"/>
        <item x="135"/>
        <item x="252"/>
        <item x="44"/>
        <item x="206"/>
        <item x="207"/>
        <item x="20"/>
        <item x="114"/>
        <item x="102"/>
        <item x="169"/>
        <item x="77"/>
        <item x="198"/>
        <item x="115"/>
        <item x="210"/>
        <item x="7"/>
        <item x="170"/>
        <item x="116"/>
        <item x="105"/>
        <item x="118"/>
        <item x="264"/>
        <item x="171"/>
        <item x="119"/>
        <item x="122"/>
        <item x="123"/>
        <item x="55"/>
        <item x="25"/>
        <item x="17"/>
        <item x="24"/>
        <item x="259"/>
        <item x="26"/>
        <item x="209"/>
        <item x="146"/>
        <item x="237"/>
        <item x="3"/>
        <item x="81"/>
        <item x="192"/>
        <item x="211"/>
        <item x="239"/>
        <item x="56"/>
        <item x="191"/>
        <item x="80"/>
        <item x="57"/>
        <item x="172"/>
        <item x="93"/>
        <item x="173"/>
        <item x="101"/>
        <item x="262"/>
        <item x="127"/>
        <item x="112"/>
        <item x="148"/>
        <item x="32"/>
        <item x="217"/>
        <item x="216"/>
        <item x="99"/>
        <item x="174"/>
        <item x="4"/>
        <item x="2"/>
        <item x="82"/>
        <item x="69"/>
        <item x="121"/>
        <item x="214"/>
        <item x="175"/>
        <item x="43"/>
        <item x="39"/>
        <item x="232"/>
        <item x="156"/>
        <item x="250"/>
        <item x="266"/>
        <item x="189"/>
        <item x="149"/>
        <item x="157"/>
        <item x="13"/>
        <item x="176"/>
        <item x="212"/>
        <item x="177"/>
        <item x="178"/>
        <item x="117"/>
        <item x="247"/>
        <item x="15"/>
        <item x="37"/>
        <item x="59"/>
        <item x="49"/>
        <item x="34"/>
        <item x="89"/>
        <item x="158"/>
        <item x="138"/>
        <item x="100"/>
        <item x="36"/>
        <item x="38"/>
        <item x="21"/>
        <item x="180"/>
        <item x="249"/>
        <item x="139"/>
        <item x="48"/>
        <item x="253"/>
        <item x="46"/>
        <item x="11"/>
        <item x="140"/>
        <item x="141"/>
        <item x="159"/>
        <item x="258"/>
        <item x="67"/>
        <item x="8"/>
        <item x="68"/>
        <item x="94"/>
        <item x="110"/>
        <item x="40"/>
        <item x="113"/>
        <item x="240"/>
        <item x="153"/>
        <item x="196"/>
        <item x="120"/>
        <item x="181"/>
        <item x="52"/>
        <item x="182"/>
        <item x="41"/>
        <item x="66"/>
        <item x="245"/>
        <item x="255"/>
        <item x="226"/>
        <item x="183"/>
        <item x="144"/>
        <item x="42"/>
        <item x="233"/>
        <item x="45"/>
        <item x="193"/>
        <item x="22"/>
        <item x="23"/>
        <item x="256"/>
        <item x="79"/>
        <item x="241"/>
        <item x="265"/>
        <item x="190"/>
        <item x="160"/>
        <item x="184"/>
        <item x="161"/>
        <item x="136"/>
        <item x="60"/>
        <item x="145"/>
        <item x="254"/>
        <item x="213"/>
        <item x="134"/>
        <item x="151"/>
        <item x="73"/>
        <item x="257"/>
        <item x="71"/>
        <item x="72"/>
        <item x="35"/>
        <item x="243"/>
        <item x="242"/>
        <item x="74"/>
        <item x="88"/>
        <item x="87"/>
        <item x="186"/>
        <item x="126"/>
        <item x="75"/>
        <item x="128"/>
        <item x="248"/>
        <item x="19"/>
        <item x="194"/>
        <item x="76"/>
        <item x="90"/>
        <item x="143"/>
        <item x="185"/>
        <item x="147"/>
        <item x="95"/>
        <item x="132"/>
        <item x="152"/>
        <item x="238"/>
        <item x="91"/>
        <item x="179"/>
        <item x="197"/>
        <item x="168"/>
        <item x="47"/>
        <item x="65"/>
        <item x="98"/>
        <item x="106"/>
        <item x="108"/>
        <item x="78"/>
        <item x="142"/>
        <item x="260"/>
        <item x="54"/>
        <item x="63"/>
        <item x="97"/>
        <item x="104"/>
        <item x="155"/>
        <item x="235"/>
        <item x="263"/>
      </items>
    </pivotField>
    <pivotField axis="axisRow" compact="0" showAll="0" insertBlankRow="1" defaultSubtotal="0">
      <items count="1383">
        <item x="427"/>
        <item x="428"/>
        <item x="0"/>
        <item x="1"/>
        <item x="739"/>
        <item x="2"/>
        <item x="3"/>
        <item x="967"/>
        <item x="4"/>
        <item x="429"/>
        <item x="5"/>
        <item x="6"/>
        <item x="741"/>
        <item x="8"/>
        <item x="9"/>
        <item x="968"/>
        <item x="1368"/>
        <item x="969"/>
        <item x="663"/>
        <item x="970"/>
        <item x="430"/>
        <item x="10"/>
        <item x="664"/>
        <item x="11"/>
        <item x="972"/>
        <item x="419"/>
        <item x="520"/>
        <item x="974"/>
        <item x="525"/>
        <item x="666"/>
        <item x="522"/>
        <item x="667"/>
        <item x="523"/>
        <item x="524"/>
        <item x="668"/>
        <item x="12"/>
        <item x="13"/>
        <item x="973"/>
        <item x="521"/>
        <item x="15"/>
        <item x="16"/>
        <item x="975"/>
        <item x="976"/>
        <item x="978"/>
        <item x="827"/>
        <item x="979"/>
        <item x="828"/>
        <item x="980"/>
        <item x="829"/>
        <item x="981"/>
        <item x="830"/>
        <item x="982"/>
        <item x="831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526"/>
        <item x="995"/>
        <item x="996"/>
        <item x="997"/>
        <item x="998"/>
        <item x="999"/>
        <item x="528"/>
        <item x="1000"/>
        <item x="1001"/>
        <item x="1002"/>
        <item x="529"/>
        <item x="1004"/>
        <item x="1005"/>
        <item x="1006"/>
        <item x="1008"/>
        <item x="1009"/>
        <item x="1010"/>
        <item x="1011"/>
        <item x="1013"/>
        <item x="1014"/>
        <item x="669"/>
        <item x="1015"/>
        <item x="530"/>
        <item x="1016"/>
        <item x="1017"/>
        <item x="1018"/>
        <item x="1019"/>
        <item x="1020"/>
        <item x="17"/>
        <item x="18"/>
        <item x="21"/>
        <item x="22"/>
        <item x="23"/>
        <item x="24"/>
        <item x="20"/>
        <item x="25"/>
        <item x="27"/>
        <item x="31"/>
        <item x="28"/>
        <item x="29"/>
        <item x="30"/>
        <item x="880"/>
        <item x="431"/>
        <item x="881"/>
        <item x="432"/>
        <item x="32"/>
        <item x="883"/>
        <item x="433"/>
        <item x="33"/>
        <item x="744"/>
        <item x="434"/>
        <item x="34"/>
        <item x="35"/>
        <item x="886"/>
        <item x="887"/>
        <item x="435"/>
        <item x="885"/>
        <item x="436"/>
        <item x="888"/>
        <item x="37"/>
        <item x="38"/>
        <item x="437"/>
        <item x="40"/>
        <item x="41"/>
        <item x="43"/>
        <item x="44"/>
        <item x="46"/>
        <item x="890"/>
        <item x="891"/>
        <item x="833"/>
        <item x="1021"/>
        <item x="1023"/>
        <item x="533"/>
        <item x="534"/>
        <item x="1024"/>
        <item x="1025"/>
        <item x="1026"/>
        <item x="47"/>
        <item x="48"/>
        <item x="49"/>
        <item x="50"/>
        <item x="51"/>
        <item x="53"/>
        <item x="54"/>
        <item x="55"/>
        <item x="57"/>
        <item x="58"/>
        <item x="59"/>
        <item x="438"/>
        <item x="439"/>
        <item x="60"/>
        <item x="61"/>
        <item x="747"/>
        <item x="62"/>
        <item x="63"/>
        <item x="893"/>
        <item x="1027"/>
        <item x="1029"/>
        <item x="1030"/>
        <item x="1031"/>
        <item x="1032"/>
        <item x="1034"/>
        <item x="1035"/>
        <item x="1036"/>
        <item x="1037"/>
        <item x="1038"/>
        <item x="1039"/>
        <item x="1040"/>
        <item x="1041"/>
        <item x="1042"/>
        <item x="1043"/>
        <item x="536"/>
        <item x="537"/>
        <item x="538"/>
        <item x="539"/>
        <item x="1044"/>
        <item x="1045"/>
        <item x="1046"/>
        <item x="1047"/>
        <item x="1048"/>
        <item x="1050"/>
        <item x="1051"/>
        <item x="1052"/>
        <item x="1054"/>
        <item x="540"/>
        <item x="541"/>
        <item x="670"/>
        <item x="672"/>
        <item x="1056"/>
        <item x="1057"/>
        <item x="1058"/>
        <item x="67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7"/>
        <item x="78"/>
        <item x="80"/>
        <item x="81"/>
        <item x="82"/>
        <item x="83"/>
        <item x="84"/>
        <item x="85"/>
        <item x="86"/>
        <item x="748"/>
        <item x="87"/>
        <item x="89"/>
        <item x="90"/>
        <item x="750"/>
        <item x="91"/>
        <item x="751"/>
        <item x="92"/>
        <item x="93"/>
        <item x="94"/>
        <item x="95"/>
        <item x="96"/>
        <item x="752"/>
        <item x="97"/>
        <item x="98"/>
        <item x="99"/>
        <item x="100"/>
        <item x="101"/>
        <item x="102"/>
        <item x="103"/>
        <item x="104"/>
        <item x="105"/>
        <item x="753"/>
        <item x="107"/>
        <item x="108"/>
        <item x="110"/>
        <item x="111"/>
        <item x="112"/>
        <item x="754"/>
        <item x="755"/>
        <item x="114"/>
        <item x="115"/>
        <item x="116"/>
        <item x="117"/>
        <item x="118"/>
        <item x="894"/>
        <item x="119"/>
        <item x="120"/>
        <item x="121"/>
        <item x="122"/>
        <item x="123"/>
        <item x="440"/>
        <item x="441"/>
        <item x="1085"/>
        <item x="1086"/>
        <item x="1087"/>
        <item x="1088"/>
        <item x="558"/>
        <item x="1089"/>
        <item x="1090"/>
        <item x="1091"/>
        <item x="1092"/>
        <item x="559"/>
        <item x="560"/>
        <item x="561"/>
        <item x="562"/>
        <item x="547"/>
        <item x="674"/>
        <item x="1093"/>
        <item x="548"/>
        <item x="1095"/>
        <item x="1096"/>
        <item x="675"/>
        <item x="1097"/>
        <item x="1099"/>
        <item x="549"/>
        <item x="550"/>
        <item x="1100"/>
        <item x="1101"/>
        <item x="551"/>
        <item x="1102"/>
        <item x="676"/>
        <item x="677"/>
        <item x="678"/>
        <item x="1104"/>
        <item x="552"/>
        <item x="1105"/>
        <item x="553"/>
        <item x="554"/>
        <item x="555"/>
        <item x="556"/>
        <item x="679"/>
        <item x="1106"/>
        <item x="557"/>
        <item x="1107"/>
        <item x="1108"/>
        <item x="1109"/>
        <item x="680"/>
        <item x="1110"/>
        <item x="1111"/>
        <item x="1112"/>
        <item x="1113"/>
        <item x="681"/>
        <item x="902"/>
        <item x="151"/>
        <item x="152"/>
        <item x="153"/>
        <item x="154"/>
        <item x="155"/>
        <item x="156"/>
        <item x="157"/>
        <item x="159"/>
        <item x="160"/>
        <item x="161"/>
        <item x="445"/>
        <item x="162"/>
        <item x="446"/>
        <item x="447"/>
        <item x="448"/>
        <item x="905"/>
        <item x="906"/>
        <item x="449"/>
        <item x="163"/>
        <item x="450"/>
        <item x="164"/>
        <item x="166"/>
        <item x="452"/>
        <item x="168"/>
        <item x="453"/>
        <item x="171"/>
        <item x="172"/>
        <item x="174"/>
        <item x="910"/>
        <item x="175"/>
        <item x="1148"/>
        <item x="1149"/>
        <item x="1371"/>
        <item x="842"/>
        <item x="1151"/>
        <item x="1152"/>
        <item x="1153"/>
        <item x="1154"/>
        <item x="1155"/>
        <item x="1156"/>
        <item x="567"/>
        <item x="1157"/>
        <item x="1158"/>
        <item x="1160"/>
        <item x="1161"/>
        <item x="1162"/>
        <item x="1374"/>
        <item x="1375"/>
        <item x="568"/>
        <item x="1163"/>
        <item x="843"/>
        <item x="1164"/>
        <item x="569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377"/>
        <item x="570"/>
        <item x="1176"/>
        <item x="1177"/>
        <item x="1178"/>
        <item x="844"/>
        <item x="571"/>
        <item x="1179"/>
        <item x="572"/>
        <item x="1180"/>
        <item x="573"/>
        <item x="1181"/>
        <item x="1182"/>
        <item x="1183"/>
        <item x="1184"/>
        <item x="1185"/>
        <item x="1186"/>
        <item x="1187"/>
        <item x="575"/>
        <item x="1188"/>
        <item x="1189"/>
        <item x="576"/>
        <item x="1190"/>
        <item x="1380"/>
        <item x="1193"/>
        <item x="1194"/>
        <item x="1195"/>
        <item x="1196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6"/>
        <item x="211"/>
        <item x="457"/>
        <item x="212"/>
        <item x="213"/>
        <item x="916"/>
        <item x="215"/>
        <item x="458"/>
        <item x="459"/>
        <item x="216"/>
        <item x="217"/>
        <item x="218"/>
        <item x="219"/>
        <item x="220"/>
        <item x="460"/>
        <item x="214"/>
        <item x="222"/>
        <item x="223"/>
        <item x="784"/>
        <item x="917"/>
        <item x="918"/>
        <item x="919"/>
        <item x="224"/>
        <item x="225"/>
        <item x="226"/>
        <item x="228"/>
        <item x="230"/>
        <item x="231"/>
        <item x="785"/>
        <item x="233"/>
        <item x="786"/>
        <item x="234"/>
        <item x="235"/>
        <item x="1217"/>
        <item x="1218"/>
        <item x="585"/>
        <item x="586"/>
        <item x="846"/>
        <item x="587"/>
        <item x="1219"/>
        <item x="588"/>
        <item x="584"/>
        <item x="237"/>
        <item x="238"/>
        <item x="239"/>
        <item x="241"/>
        <item x="242"/>
        <item x="243"/>
        <item x="244"/>
        <item x="245"/>
        <item x="246"/>
        <item x="461"/>
        <item x="247"/>
        <item x="249"/>
        <item x="250"/>
        <item x="462"/>
        <item x="251"/>
        <item x="252"/>
        <item x="463"/>
        <item x="464"/>
        <item x="253"/>
        <item x="254"/>
        <item x="255"/>
        <item x="256"/>
        <item x="1221"/>
        <item x="1223"/>
        <item x="590"/>
        <item x="592"/>
        <item x="684"/>
        <item x="1225"/>
        <item x="1226"/>
        <item x="258"/>
        <item x="787"/>
        <item x="259"/>
        <item x="922"/>
        <item x="261"/>
        <item x="466"/>
        <item x="262"/>
        <item x="467"/>
        <item x="468"/>
        <item x="789"/>
        <item x="790"/>
        <item x="791"/>
        <item x="263"/>
        <item x="265"/>
        <item x="266"/>
        <item x="1227"/>
        <item x="1228"/>
        <item x="1229"/>
        <item x="594"/>
        <item x="1230"/>
        <item x="598"/>
        <item x="599"/>
        <item x="600"/>
        <item x="1231"/>
        <item x="686"/>
        <item x="687"/>
        <item x="601"/>
        <item x="593"/>
        <item x="602"/>
        <item x="1232"/>
        <item x="688"/>
        <item x="1233"/>
        <item x="689"/>
        <item x="267"/>
        <item x="268"/>
        <item x="792"/>
        <item x="269"/>
        <item x="270"/>
        <item x="272"/>
        <item x="274"/>
        <item x="275"/>
        <item x="276"/>
        <item x="793"/>
        <item x="277"/>
        <item x="278"/>
        <item x="1248"/>
        <item x="605"/>
        <item x="606"/>
        <item x="607"/>
        <item x="608"/>
        <item x="609"/>
        <item x="610"/>
        <item x="611"/>
        <item x="1249"/>
        <item x="1250"/>
        <item x="1251"/>
        <item x="1252"/>
        <item x="612"/>
        <item x="613"/>
        <item x="1253"/>
        <item x="614"/>
        <item x="1254"/>
        <item x="616"/>
        <item x="1255"/>
        <item x="859"/>
        <item x="1257"/>
        <item x="1259"/>
        <item x="1260"/>
        <item x="617"/>
        <item x="618"/>
        <item x="619"/>
        <item x="1262"/>
        <item x="1263"/>
        <item x="620"/>
        <item x="1264"/>
        <item x="1265"/>
        <item x="1266"/>
        <item x="1267"/>
        <item x="1268"/>
        <item x="621"/>
        <item x="1270"/>
        <item x="623"/>
        <item x="690"/>
        <item x="1271"/>
        <item x="691"/>
        <item x="306"/>
        <item x="301"/>
        <item x="302"/>
        <item x="303"/>
        <item x="304"/>
        <item x="473"/>
        <item x="305"/>
        <item x="475"/>
        <item x="307"/>
        <item x="930"/>
        <item x="308"/>
        <item x="309"/>
        <item x="310"/>
        <item x="311"/>
        <item x="312"/>
        <item x="937"/>
        <item x="476"/>
        <item x="389"/>
        <item x="957"/>
        <item x="1336"/>
        <item x="1337"/>
        <item x="1338"/>
        <item x="1339"/>
        <item x="874"/>
        <item x="693"/>
        <item x="694"/>
        <item x="1340"/>
        <item x="1341"/>
        <item x="643"/>
        <item x="1342"/>
        <item x="695"/>
        <item x="696"/>
        <item x="1343"/>
        <item x="644"/>
        <item x="1344"/>
        <item x="390"/>
        <item x="1059"/>
        <item x="1060"/>
        <item x="1061"/>
        <item x="1062"/>
        <item x="1063"/>
        <item x="1064"/>
        <item x="1066"/>
        <item x="1067"/>
        <item x="1068"/>
        <item x="543"/>
        <item x="1069"/>
        <item x="1070"/>
        <item x="125"/>
        <item x="896"/>
        <item x="897"/>
        <item x="442"/>
        <item x="898"/>
        <item x="128"/>
        <item x="834"/>
        <item x="835"/>
        <item x="1072"/>
        <item x="1073"/>
        <item x="1074"/>
        <item x="1075"/>
        <item x="836"/>
        <item x="1076"/>
        <item x="1077"/>
        <item x="1078"/>
        <item x="1080"/>
        <item x="544"/>
        <item x="1081"/>
        <item x="1082"/>
        <item x="1083"/>
        <item x="1084"/>
        <item x="545"/>
        <item x="546"/>
        <item x="420"/>
        <item x="129"/>
        <item x="759"/>
        <item x="131"/>
        <item x="760"/>
        <item x="132"/>
        <item x="134"/>
        <item x="135"/>
        <item x="137"/>
        <item x="138"/>
        <item x="140"/>
        <item x="762"/>
        <item x="763"/>
        <item x="444"/>
        <item x="142"/>
        <item x="143"/>
        <item x="764"/>
        <item x="144"/>
        <item x="146"/>
        <item x="335"/>
        <item x="336"/>
        <item x="337"/>
        <item x="806"/>
        <item x="1296"/>
        <item x="1298"/>
        <item x="1299"/>
        <item x="630"/>
        <item x="487"/>
        <item x="807"/>
        <item x="338"/>
        <item x="1300"/>
        <item x="871"/>
        <item x="872"/>
        <item x="339"/>
        <item x="697"/>
        <item x="1301"/>
        <item x="423"/>
        <item x="1302"/>
        <item x="698"/>
        <item x="340"/>
        <item x="1234"/>
        <item x="1236"/>
        <item x="1237"/>
        <item x="856"/>
        <item x="1238"/>
        <item x="1239"/>
        <item x="603"/>
        <item x="857"/>
        <item x="858"/>
        <item x="1240"/>
        <item x="1241"/>
        <item x="1242"/>
        <item x="699"/>
        <item x="700"/>
        <item x="1247"/>
        <item x="279"/>
        <item x="280"/>
        <item x="281"/>
        <item x="283"/>
        <item x="284"/>
        <item x="285"/>
        <item x="469"/>
        <item x="286"/>
        <item x="797"/>
        <item x="287"/>
        <item x="288"/>
        <item x="289"/>
        <item x="290"/>
        <item x="292"/>
        <item x="799"/>
        <item x="293"/>
        <item x="295"/>
        <item x="296"/>
        <item x="297"/>
        <item x="298"/>
        <item x="300"/>
        <item x="1304"/>
        <item x="1306"/>
        <item x="1307"/>
        <item x="1308"/>
        <item x="1309"/>
        <item x="1310"/>
        <item x="633"/>
        <item x="352"/>
        <item x="353"/>
        <item x="489"/>
        <item x="354"/>
        <item x="355"/>
        <item x="356"/>
        <item x="357"/>
        <item x="358"/>
        <item x="1114"/>
        <item x="1115"/>
        <item x="1116"/>
        <item x="1117"/>
        <item x="1118"/>
        <item x="563"/>
        <item x="1119"/>
        <item x="1120"/>
        <item x="1121"/>
        <item x="1122"/>
        <item x="1123"/>
        <item x="1124"/>
        <item x="1125"/>
        <item x="1126"/>
        <item x="837"/>
        <item x="838"/>
        <item x="1129"/>
        <item x="1130"/>
        <item x="1131"/>
        <item x="1132"/>
        <item x="1133"/>
        <item x="1134"/>
        <item x="564"/>
        <item x="1135"/>
        <item x="1136"/>
        <item x="701"/>
        <item x="702"/>
        <item x="1138"/>
        <item x="1139"/>
        <item x="176"/>
        <item x="177"/>
        <item x="180"/>
        <item x="181"/>
        <item x="182"/>
        <item x="193"/>
        <item x="187"/>
        <item x="201"/>
        <item x="202"/>
        <item x="185"/>
        <item x="183"/>
        <item x="766"/>
        <item x="767"/>
        <item x="188"/>
        <item x="189"/>
        <item x="190"/>
        <item x="191"/>
        <item x="192"/>
        <item x="195"/>
        <item x="198"/>
        <item x="199"/>
        <item x="200"/>
        <item x="454"/>
        <item x="204"/>
        <item x="205"/>
        <item x="1140"/>
        <item x="840"/>
        <item x="1142"/>
        <item x="1143"/>
        <item x="1144"/>
        <item x="1145"/>
        <item x="1146"/>
        <item x="566"/>
        <item x="841"/>
        <item x="1147"/>
        <item x="774"/>
        <item x="775"/>
        <item x="777"/>
        <item x="206"/>
        <item x="778"/>
        <item x="780"/>
        <item x="912"/>
        <item x="781"/>
        <item x="913"/>
        <item x="914"/>
        <item x="915"/>
        <item x="782"/>
        <item x="207"/>
        <item x="456"/>
        <item x="209"/>
        <item x="210"/>
        <item x="378"/>
        <item x="379"/>
        <item x="380"/>
        <item x="817"/>
        <item x="1328"/>
        <item x="638"/>
        <item x="382"/>
        <item x="703"/>
        <item x="386"/>
        <item x="387"/>
        <item x="491"/>
        <item x="1332"/>
        <item x="492"/>
        <item x="704"/>
        <item x="639"/>
        <item x="705"/>
        <item x="706"/>
        <item x="707"/>
        <item x="708"/>
        <item x="709"/>
        <item x="710"/>
        <item x="640"/>
        <item x="641"/>
        <item x="493"/>
        <item x="494"/>
        <item x="388"/>
        <item x="818"/>
        <item x="1333"/>
        <item x="873"/>
        <item x="1334"/>
        <item x="1335"/>
        <item x="955"/>
        <item x="956"/>
        <item x="819"/>
        <item x="1273"/>
        <item x="1274"/>
        <item x="1275"/>
        <item x="860"/>
        <item x="1277"/>
        <item x="1278"/>
        <item x="624"/>
        <item x="861"/>
        <item x="862"/>
        <item x="863"/>
        <item x="864"/>
        <item x="866"/>
        <item x="867"/>
        <item x="868"/>
        <item x="869"/>
        <item x="421"/>
        <item x="870"/>
        <item x="1280"/>
        <item x="1281"/>
        <item x="711"/>
        <item x="1282"/>
        <item x="712"/>
        <item x="314"/>
        <item x="315"/>
        <item x="316"/>
        <item x="317"/>
        <item x="318"/>
        <item x="938"/>
        <item x="478"/>
        <item x="939"/>
        <item x="479"/>
        <item x="319"/>
        <item x="480"/>
        <item x="481"/>
        <item x="482"/>
        <item x="940"/>
        <item x="941"/>
        <item x="484"/>
        <item x="321"/>
        <item x="322"/>
        <item x="323"/>
        <item x="324"/>
        <item x="485"/>
        <item x="325"/>
        <item x="1381"/>
        <item x="632"/>
        <item x="341"/>
        <item x="342"/>
        <item x="343"/>
        <item x="344"/>
        <item x="345"/>
        <item x="346"/>
        <item x="347"/>
        <item x="348"/>
        <item x="362"/>
        <item x="810"/>
        <item x="946"/>
        <item x="363"/>
        <item x="365"/>
        <item x="366"/>
        <item x="367"/>
        <item x="368"/>
        <item x="813"/>
        <item x="369"/>
        <item x="1314"/>
        <item x="1315"/>
        <item x="1316"/>
        <item x="634"/>
        <item x="1317"/>
        <item x="370"/>
        <item x="636"/>
        <item x="1318"/>
        <item x="371"/>
        <item x="374"/>
        <item x="1323"/>
        <item x="637"/>
        <item x="814"/>
        <item x="1324"/>
        <item x="1326"/>
        <item x="377"/>
        <item x="1327"/>
        <item x="517"/>
        <item x="713"/>
        <item x="714"/>
        <item x="626"/>
        <item x="715"/>
        <item x="716"/>
        <item x="629"/>
        <item x="627"/>
        <item x="717"/>
        <item x="628"/>
        <item x="718"/>
        <item x="1291"/>
        <item x="719"/>
        <item x="720"/>
        <item x="1292"/>
        <item x="1293"/>
        <item x="422"/>
        <item x="1294"/>
        <item x="1295"/>
        <item x="1283"/>
        <item x="326"/>
        <item x="327"/>
        <item x="328"/>
        <item x="329"/>
        <item x="330"/>
        <item x="331"/>
        <item x="332"/>
        <item x="942"/>
        <item x="1284"/>
        <item x="625"/>
        <item x="486"/>
        <item x="1285"/>
        <item x="1286"/>
        <item x="1287"/>
        <item x="1288"/>
        <item x="1289"/>
        <item x="721"/>
        <item x="722"/>
        <item x="1290"/>
        <item x="723"/>
        <item x="391"/>
        <item x="392"/>
        <item x="724"/>
        <item x="820"/>
        <item x="496"/>
        <item x="393"/>
        <item x="725"/>
        <item x="726"/>
        <item x="396"/>
        <item x="499"/>
        <item x="727"/>
        <item x="647"/>
        <item x="500"/>
        <item x="961"/>
        <item x="648"/>
        <item x="649"/>
        <item x="501"/>
        <item x="822"/>
        <item x="875"/>
        <item x="1349"/>
        <item x="502"/>
        <item x="503"/>
        <item x="398"/>
        <item x="1350"/>
        <item x="1351"/>
        <item x="962"/>
        <item x="504"/>
        <item x="505"/>
        <item x="399"/>
        <item x="1365"/>
        <item x="400"/>
        <item x="1353"/>
        <item x="729"/>
        <item x="730"/>
        <item x="403"/>
        <item x="404"/>
        <item x="405"/>
        <item x="406"/>
        <item x="1355"/>
        <item x="1356"/>
        <item x="1358"/>
        <item x="510"/>
        <item x="511"/>
        <item x="512"/>
        <item x="513"/>
        <item x="514"/>
        <item x="407"/>
        <item x="1359"/>
        <item x="408"/>
        <item x="1360"/>
        <item x="383"/>
        <item x="385"/>
        <item x="1329"/>
        <item x="1330"/>
        <item x="1331"/>
        <item x="410"/>
        <item x="1361"/>
        <item x="876"/>
        <item x="824"/>
        <item x="411"/>
        <item x="515"/>
        <item x="732"/>
        <item x="653"/>
        <item x="733"/>
        <item x="654"/>
        <item x="655"/>
        <item x="656"/>
        <item x="964"/>
        <item x="734"/>
        <item x="657"/>
        <item x="658"/>
        <item x="413"/>
        <item x="965"/>
        <item x="1362"/>
        <item x="735"/>
        <item x="1363"/>
        <item x="414"/>
        <item x="825"/>
        <item x="659"/>
        <item x="415"/>
        <item x="516"/>
        <item x="418"/>
        <item x="402"/>
        <item x="826"/>
        <item x="401"/>
        <item x="660"/>
        <item x="821"/>
        <item x="394"/>
        <item x="1345"/>
        <item x="736"/>
        <item x="424"/>
        <item x="509"/>
        <item x="426"/>
        <item x="737"/>
        <item x="412"/>
        <item x="498"/>
        <item x="417"/>
        <item x="395"/>
        <item x="1366"/>
        <item x="506"/>
        <item x="650"/>
        <item x="507"/>
        <item x="497"/>
        <item x="1367"/>
        <item x="738"/>
        <item x="652"/>
        <item x="495"/>
        <item x="646"/>
        <item x="960"/>
        <item x="508"/>
        <item x="1382"/>
        <item x="19"/>
        <item x="26"/>
        <item x="52"/>
        <item x="124"/>
        <item x="196"/>
        <item x="768"/>
        <item x="229"/>
        <item x="271"/>
        <item x="794"/>
        <item x="291"/>
        <item x="299"/>
        <item x="802"/>
        <item x="350"/>
        <item x="809"/>
        <item x="921"/>
        <item x="488"/>
        <item x="574"/>
        <item x="577"/>
        <item x="578"/>
        <item x="581"/>
        <item x="683"/>
        <item x="591"/>
        <item x="635"/>
        <item x="671"/>
        <item x="682"/>
        <item x="685"/>
        <item x="692"/>
        <item x="756"/>
        <item x="758"/>
        <item x="769"/>
        <item x="770"/>
        <item x="772"/>
        <item x="776"/>
        <item x="240"/>
        <item x="788"/>
        <item x="801"/>
        <item x="472"/>
        <item x="805"/>
        <item x="359"/>
        <item x="812"/>
        <item x="257"/>
        <item x="795"/>
        <item x="936"/>
        <item x="943"/>
        <item x="947"/>
        <item x="490"/>
        <item x="949"/>
        <item x="958"/>
        <item x="959"/>
        <item x="1065"/>
        <item x="1191"/>
        <item x="1243"/>
        <item x="1312"/>
        <item x="1319"/>
        <item x="1325"/>
        <item x="1372"/>
        <item x="1378"/>
        <item x="7"/>
        <item x="745"/>
        <item x="39"/>
        <item x="106"/>
        <item x="113"/>
        <item x="136"/>
        <item x="141"/>
        <item x="150"/>
        <item x="167"/>
        <item x="178"/>
        <item x="179"/>
        <item x="184"/>
        <item x="273"/>
        <item x="334"/>
        <item x="375"/>
        <item x="425"/>
        <item x="455"/>
        <item x="920"/>
        <item x="944"/>
        <item x="531"/>
        <item x="532"/>
        <item x="579"/>
        <item x="580"/>
        <item x="596"/>
        <item x="651"/>
        <item x="661"/>
        <item x="728"/>
        <item x="749"/>
        <item x="765"/>
        <item x="771"/>
        <item x="779"/>
        <item x="320"/>
        <item x="839"/>
        <item x="847"/>
        <item x="848"/>
        <item x="849"/>
        <item x="850"/>
        <item x="851"/>
        <item x="852"/>
        <item x="853"/>
        <item x="855"/>
        <item x="877"/>
        <item x="884"/>
        <item x="903"/>
        <item x="907"/>
        <item x="908"/>
        <item x="909"/>
        <item x="1141"/>
        <item x="1200"/>
        <item x="845"/>
        <item x="1224"/>
        <item x="1276"/>
        <item x="1322"/>
        <item x="76"/>
        <item x="88"/>
        <item x="139"/>
        <item x="173"/>
        <item x="186"/>
        <item x="783"/>
        <item x="227"/>
        <item x="232"/>
        <item x="361"/>
        <item x="409"/>
        <item x="470"/>
        <item x="519"/>
        <item x="565"/>
        <item x="583"/>
        <item x="597"/>
        <item x="604"/>
        <item x="615"/>
        <item x="742"/>
        <item x="815"/>
        <item x="381"/>
        <item x="865"/>
        <item x="889"/>
        <item x="483"/>
        <item x="950"/>
        <item x="1094"/>
        <item x="1098"/>
        <item x="1127"/>
        <item x="1159"/>
        <item x="1256"/>
        <item x="1258"/>
        <item x="1261"/>
        <item x="1269"/>
        <item x="1305"/>
        <item x="1320"/>
        <item x="1357"/>
        <item x="14"/>
        <item x="127"/>
        <item x="145"/>
        <item x="194"/>
        <item x="248"/>
        <item x="804"/>
        <item x="384"/>
        <item x="443"/>
        <item x="542"/>
        <item x="622"/>
        <item x="642"/>
        <item x="746"/>
        <item x="79"/>
        <item x="397"/>
        <item x="895"/>
        <item x="904"/>
        <item x="929"/>
        <item x="952"/>
        <item x="1071"/>
        <item x="1128"/>
        <item x="1192"/>
        <item x="1199"/>
        <item x="1235"/>
        <item x="1246"/>
        <item x="1297"/>
        <item x="1311"/>
        <item x="1370"/>
        <item x="45"/>
        <item x="126"/>
        <item x="208"/>
        <item x="260"/>
        <item x="282"/>
        <item x="800"/>
        <item x="892"/>
        <item x="465"/>
        <item x="582"/>
        <item x="589"/>
        <item x="631"/>
        <item x="773"/>
        <item x="854"/>
        <item x="924"/>
        <item x="926"/>
        <item x="928"/>
        <item x="931"/>
        <item x="953"/>
        <item x="954"/>
        <item x="823"/>
        <item x="963"/>
        <item x="1137"/>
        <item x="1214"/>
        <item x="1220"/>
        <item x="1346"/>
        <item x="1373"/>
        <item x="42"/>
        <item x="109"/>
        <item x="197"/>
        <item x="313"/>
        <item x="349"/>
        <item x="811"/>
        <item x="372"/>
        <item x="373"/>
        <item x="816"/>
        <item x="925"/>
        <item x="927"/>
        <item x="518"/>
        <item x="645"/>
        <item x="743"/>
        <item x="808"/>
        <item x="36"/>
        <item x="474"/>
        <item x="932"/>
        <item x="951"/>
        <item x="966"/>
        <item x="977"/>
        <item x="1055"/>
        <item x="1150"/>
        <item x="1244"/>
        <item x="1245"/>
        <item x="1321"/>
        <item x="56"/>
        <item x="130"/>
        <item x="133"/>
        <item x="147"/>
        <item x="148"/>
        <item x="149"/>
        <item x="158"/>
        <item x="165"/>
        <item x="169"/>
        <item x="170"/>
        <item x="203"/>
        <item x="221"/>
        <item x="236"/>
        <item x="264"/>
        <item x="294"/>
        <item x="333"/>
        <item x="351"/>
        <item x="360"/>
        <item x="364"/>
        <item x="376"/>
        <item x="416"/>
        <item x="451"/>
        <item x="471"/>
        <item x="477"/>
        <item x="527"/>
        <item x="535"/>
        <item x="595"/>
        <item x="662"/>
        <item x="665"/>
        <item x="731"/>
        <item x="740"/>
        <item x="757"/>
        <item x="761"/>
        <item x="796"/>
        <item x="798"/>
        <item x="803"/>
        <item x="832"/>
        <item x="878"/>
        <item x="879"/>
        <item x="882"/>
        <item x="899"/>
        <item x="900"/>
        <item x="901"/>
        <item x="911"/>
        <item x="923"/>
        <item x="933"/>
        <item x="934"/>
        <item x="935"/>
        <item x="945"/>
        <item x="948"/>
        <item x="971"/>
        <item x="1003"/>
        <item x="1007"/>
        <item x="1012"/>
        <item x="1022"/>
        <item x="1028"/>
        <item x="1033"/>
        <item x="1049"/>
        <item x="1053"/>
        <item x="1079"/>
        <item x="1103"/>
        <item x="1197"/>
        <item x="1198"/>
        <item x="1215"/>
        <item x="1222"/>
        <item x="1272"/>
        <item x="1279"/>
        <item x="1303"/>
        <item x="1313"/>
        <item x="1347"/>
        <item x="1348"/>
        <item x="1352"/>
        <item x="1354"/>
        <item x="1364"/>
        <item x="1369"/>
        <item x="1376"/>
        <item x="1379"/>
      </items>
    </pivotField>
    <pivotField axis="axisRow" compact="0" outline="0" showAll="0" defaultSubtotal="0">
      <items count="75">
        <item x="14"/>
        <item x="17"/>
        <item x="45"/>
        <item x="11"/>
        <item x="52"/>
        <item x="41"/>
        <item x="42"/>
        <item x="53"/>
        <item x="20"/>
        <item x="54"/>
        <item x="19"/>
        <item x="70"/>
        <item x="68"/>
        <item x="18"/>
        <item x="9"/>
        <item x="8"/>
        <item x="32"/>
        <item x="50"/>
        <item x="13"/>
        <item x="7"/>
        <item x="5"/>
        <item x="29"/>
        <item x="58"/>
        <item x="61"/>
        <item x="2"/>
        <item x="44"/>
        <item x="26"/>
        <item x="27"/>
        <item x="43"/>
        <item x="30"/>
        <item x="10"/>
        <item x="28"/>
        <item x="15"/>
        <item x="16"/>
        <item x="1"/>
        <item x="36"/>
        <item x="40"/>
        <item x="23"/>
        <item x="21"/>
        <item x="22"/>
        <item x="6"/>
        <item x="3"/>
        <item x="39"/>
        <item x="60"/>
        <item x="37"/>
        <item x="31"/>
        <item x="12"/>
        <item x="59"/>
        <item x="56"/>
        <item x="49"/>
        <item x="38"/>
        <item x="47"/>
        <item x="69"/>
        <item x="48"/>
        <item x="24"/>
        <item x="4"/>
        <item x="34"/>
        <item x="35"/>
        <item x="0"/>
        <item x="51"/>
        <item x="46"/>
        <item x="25"/>
        <item x="55"/>
        <item x="57"/>
        <item x="33"/>
        <item x="62"/>
        <item x="71"/>
        <item x="64"/>
        <item x="67"/>
        <item x="63"/>
        <item x="72"/>
        <item x="65"/>
        <item x="66"/>
        <item x="73"/>
        <item x="74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18">
        <item x="11"/>
        <item x="12"/>
        <item x="15"/>
        <item x="2"/>
        <item x="3"/>
        <item x="9"/>
        <item x="10"/>
        <item x="0"/>
        <item x="1"/>
        <item x="7"/>
        <item x="8"/>
        <item x="5"/>
        <item x="6"/>
        <item x="4"/>
        <item x="13"/>
        <item x="14"/>
        <item x="16"/>
        <item x="17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dataField="1" compact="0" outline="0" showAll="0"/>
    <pivotField dataField="1" compact="0" outline="0" showAll="0"/>
    <pivotField dataField="1" compact="0" outline="0" showAll="0"/>
  </pivotFields>
  <rowFields count="10">
    <field x="1"/>
    <field x="2"/>
    <field x="3"/>
    <field x="4"/>
    <field x="5"/>
    <field x="6"/>
    <field x="7"/>
    <field x="8"/>
    <field x="9"/>
    <field x="10"/>
  </rowFields>
  <rowItems count="6162">
    <i>
      <x/>
    </i>
    <i r="1">
      <x/>
    </i>
    <i r="2">
      <x/>
    </i>
    <i r="3">
      <x/>
      <x v="46"/>
    </i>
    <i t="blank" r="4">
      <x v="46"/>
    </i>
    <i r="3">
      <x v="6"/>
      <x v="14"/>
    </i>
    <i r="5">
      <x v="43"/>
      <x v="50"/>
    </i>
    <i r="7">
      <x v="645"/>
    </i>
    <i r="8">
      <x v="10"/>
      <x v="4"/>
    </i>
    <i t="blank" r="7">
      <x v="645"/>
    </i>
    <i r="3">
      <x v="16"/>
      <x v="24"/>
    </i>
    <i r="5">
      <x v="43"/>
      <x v="60"/>
    </i>
    <i r="7">
      <x v="865"/>
    </i>
    <i r="8">
      <x v="51"/>
      <x v="4"/>
    </i>
    <i t="blank" r="7">
      <x v="865"/>
    </i>
    <i r="3">
      <x v="18"/>
      <x v="78"/>
    </i>
    <i r="5">
      <x v="19"/>
      <x v="16"/>
    </i>
    <i r="7">
      <x v="947"/>
    </i>
    <i r="8">
      <x v="49"/>
      <x v="3"/>
    </i>
    <i t="blank" r="7">
      <x v="947"/>
    </i>
    <i r="3">
      <x v="19"/>
      <x v="26"/>
    </i>
    <i r="5">
      <x/>
      <x v="76"/>
    </i>
    <i r="7">
      <x v="681"/>
    </i>
    <i r="8">
      <x v="17"/>
      <x v="3"/>
    </i>
    <i t="blank" r="7">
      <x v="681"/>
    </i>
    <i r="3">
      <x v="33"/>
      <x v="5"/>
    </i>
    <i r="5">
      <x/>
      <x v="38"/>
    </i>
    <i r="7">
      <x v="1061"/>
    </i>
    <i r="8">
      <x v="37"/>
      <x v="3"/>
    </i>
    <i t="blank" r="7">
      <x v="1061"/>
    </i>
    <i r="7">
      <x v="1154"/>
    </i>
    <i r="8">
      <x v="37"/>
      <x v="3"/>
    </i>
    <i t="blank" r="7">
      <x v="1154"/>
    </i>
    <i r="3">
      <x v="53"/>
      <x v="50"/>
    </i>
    <i r="5">
      <x/>
      <x v="147"/>
    </i>
    <i r="7">
      <x v="1063"/>
    </i>
    <i r="8">
      <x v="33"/>
      <x v="3"/>
    </i>
    <i t="blank" r="7">
      <x v="1063"/>
    </i>
    <i r="2">
      <x v="1"/>
    </i>
    <i r="3">
      <x/>
      <x v="46"/>
    </i>
    <i t="blank" r="4">
      <x v="46"/>
    </i>
    <i r="3">
      <x v="1"/>
      <x v="44"/>
    </i>
    <i r="5">
      <x v="23"/>
      <x v="43"/>
    </i>
    <i r="7">
      <x v="35"/>
    </i>
    <i r="8">
      <x v="55"/>
      <x v="7"/>
    </i>
    <i t="blank" r="7">
      <x v="35"/>
    </i>
    <i r="7">
      <x v="36"/>
    </i>
    <i r="8">
      <x v="55"/>
      <x v="7"/>
    </i>
    <i t="blank" r="7">
      <x v="36"/>
    </i>
    <i r="7">
      <x v="1227"/>
    </i>
    <i r="8">
      <x v="55"/>
      <x v="7"/>
    </i>
    <i t="blank" r="7">
      <x v="1227"/>
    </i>
    <i r="5">
      <x v="24"/>
      <x v="2"/>
    </i>
    <i r="7">
      <x v="39"/>
    </i>
    <i r="8">
      <x v="55"/>
      <x v="7"/>
    </i>
    <i t="blank" r="7">
      <x v="39"/>
    </i>
    <i r="5">
      <x v="25"/>
      <x v="93"/>
    </i>
    <i r="7">
      <x v="40"/>
    </i>
    <i r="8">
      <x v="55"/>
      <x v="7"/>
    </i>
    <i t="blank" r="7">
      <x v="40"/>
    </i>
    <i r="3">
      <x v="2"/>
      <x v="10"/>
    </i>
    <i r="5">
      <x v="2"/>
      <x v="181"/>
    </i>
    <i r="7">
      <x v="93"/>
    </i>
    <i r="8">
      <x v="20"/>
      <x v="7"/>
    </i>
    <i t="blank" r="7">
      <x v="93"/>
    </i>
    <i r="5">
      <x v="3"/>
      <x v="79"/>
    </i>
    <i r="7">
      <x v="94"/>
    </i>
    <i r="8">
      <x v="20"/>
      <x v="7"/>
    </i>
    <i t="blank" r="7">
      <x v="94"/>
    </i>
    <i r="7">
      <x v="1082"/>
    </i>
    <i r="8">
      <x v="20"/>
      <x v="7"/>
    </i>
    <i t="blank" r="7">
      <x v="1082"/>
    </i>
    <i r="5">
      <x v="8"/>
      <x v="18"/>
    </i>
    <i r="7">
      <x v="99"/>
    </i>
    <i r="8">
      <x v="20"/>
      <x v="7"/>
    </i>
    <i t="blank" r="7">
      <x v="99"/>
    </i>
    <i r="5">
      <x v="13"/>
      <x v="175"/>
    </i>
    <i r="7">
      <x v="95"/>
    </i>
    <i r="8">
      <x v="20"/>
      <x v="7"/>
    </i>
    <i t="blank" r="7">
      <x v="95"/>
    </i>
    <i r="5">
      <x v="15"/>
      <x v="70"/>
    </i>
    <i r="7">
      <x v="96"/>
    </i>
    <i r="8">
      <x v="20"/>
      <x v="7"/>
    </i>
    <i t="blank" r="7">
      <x v="96"/>
    </i>
    <i r="5">
      <x v="16"/>
      <x v="150"/>
    </i>
    <i r="7">
      <x v="97"/>
    </i>
    <i r="8">
      <x v="20"/>
      <x v="7"/>
    </i>
    <i t="blank" r="7">
      <x v="97"/>
    </i>
    <i r="5">
      <x v="17"/>
      <x v="8"/>
    </i>
    <i r="7">
      <x v="98"/>
    </i>
    <i r="8">
      <x v="20"/>
      <x v="7"/>
    </i>
    <i t="blank" r="7">
      <x v="98"/>
    </i>
    <i r="5">
      <x v="18"/>
      <x v="157"/>
    </i>
    <i r="7">
      <x v="100"/>
    </i>
    <i r="8">
      <x v="20"/>
      <x v="7"/>
    </i>
    <i t="blank" r="7">
      <x v="100"/>
    </i>
    <i r="7">
      <x v="101"/>
    </i>
    <i r="8">
      <x v="20"/>
      <x v="7"/>
    </i>
    <i t="blank" r="7">
      <x v="101"/>
    </i>
    <i r="7">
      <x v="1083"/>
    </i>
    <i r="8">
      <x v="20"/>
      <x v="7"/>
    </i>
    <i t="blank" r="7">
      <x v="1083"/>
    </i>
    <i r="5">
      <x v="19"/>
      <x v="13"/>
    </i>
    <i r="7">
      <x v="103"/>
    </i>
    <i r="8">
      <x v="20"/>
      <x v="7"/>
    </i>
    <i t="blank" r="7">
      <x v="103"/>
    </i>
    <i r="5">
      <x v="20"/>
      <x v="105"/>
    </i>
    <i r="7">
      <x v="104"/>
    </i>
    <i r="8">
      <x v="40"/>
      <x v="7"/>
    </i>
    <i t="blank" r="7">
      <x v="104"/>
    </i>
    <i r="5">
      <x v="21"/>
      <x v="7"/>
    </i>
    <i r="7">
      <x v="105"/>
    </i>
    <i r="8">
      <x v="20"/>
      <x v="7"/>
    </i>
    <i r="9">
      <x v="8"/>
    </i>
    <i t="blank" r="7">
      <x v="105"/>
    </i>
    <i r="5">
      <x v="22"/>
      <x v="237"/>
    </i>
    <i r="7">
      <x v="102"/>
    </i>
    <i r="8">
      <x v="19"/>
      <x v="7"/>
    </i>
    <i t="blank" r="7">
      <x v="102"/>
    </i>
    <i r="5">
      <x v="29"/>
      <x v="85"/>
    </i>
    <i r="7">
      <x v="110"/>
    </i>
    <i r="8">
      <x v="19"/>
      <x v="7"/>
    </i>
    <i t="blank" r="7">
      <x v="110"/>
    </i>
    <i r="5">
      <x v="31"/>
      <x v="168"/>
    </i>
    <i r="7">
      <x v="113"/>
    </i>
    <i r="8">
      <x v="15"/>
      <x v="7"/>
    </i>
    <i t="blank" r="7">
      <x v="113"/>
    </i>
    <i r="7">
      <x v="116"/>
    </i>
    <i r="8">
      <x v="14"/>
      <x v="7"/>
    </i>
    <i t="blank" r="7">
      <x v="116"/>
    </i>
    <i r="5">
      <x v="33"/>
      <x v="205"/>
    </i>
    <i r="7">
      <x v="117"/>
    </i>
    <i r="8">
      <x v="30"/>
      <x v="7"/>
    </i>
    <i t="blank" r="7">
      <x v="117"/>
    </i>
    <i r="5">
      <x v="35"/>
      <x v="206"/>
    </i>
    <i r="7">
      <x v="1295"/>
    </i>
    <i r="8">
      <x v="30"/>
      <x v="7"/>
    </i>
    <i t="blank" r="7">
      <x v="1295"/>
    </i>
    <i r="5">
      <x v="38"/>
      <x v="106"/>
    </i>
    <i r="7">
      <x v="124"/>
    </i>
    <i r="8">
      <x v="3"/>
      <x v="7"/>
    </i>
    <i t="blank" r="7">
      <x v="124"/>
    </i>
    <i r="7">
      <x v="125"/>
    </i>
    <i r="8">
      <x v="20"/>
      <x v="7"/>
    </i>
    <i t="blank" r="7">
      <x v="125"/>
    </i>
    <i r="5">
      <x v="40"/>
      <x v="104"/>
    </i>
    <i r="7">
      <x v="1141"/>
    </i>
    <i r="8">
      <x v="46"/>
      <x v="7"/>
    </i>
    <i t="blank" r="7">
      <x v="1141"/>
    </i>
    <i r="5">
      <x v="42"/>
      <x v="108"/>
    </i>
    <i r="7">
      <x v="127"/>
    </i>
    <i r="8">
      <x v="15"/>
      <x v="7"/>
    </i>
    <i t="blank" r="7">
      <x v="127"/>
    </i>
    <i r="7">
      <x v="128"/>
    </i>
    <i r="8">
      <x v="15"/>
      <x v="7"/>
    </i>
    <i t="blank" r="7">
      <x v="128"/>
    </i>
    <i r="7">
      <x v="129"/>
    </i>
    <i r="8">
      <x v="15"/>
      <x v="7"/>
    </i>
    <i t="blank" r="7">
      <x v="129"/>
    </i>
    <i r="7">
      <x v="130"/>
    </i>
    <i r="8">
      <x v="15"/>
      <x v="7"/>
    </i>
    <i t="blank" r="7">
      <x v="130"/>
    </i>
    <i r="7">
      <x v="131"/>
    </i>
    <i r="8">
      <x v="15"/>
      <x v="7"/>
    </i>
    <i t="blank" r="7">
      <x v="131"/>
    </i>
    <i r="7">
      <x v="1254"/>
    </i>
    <i r="8">
      <x v="15"/>
      <x v="7"/>
    </i>
    <i t="blank" r="7">
      <x v="1254"/>
    </i>
    <i r="7">
      <x v="1280"/>
    </i>
    <i r="8">
      <x v="15"/>
      <x v="7"/>
    </i>
    <i t="blank" r="7">
      <x v="1280"/>
    </i>
    <i r="3">
      <x v="3"/>
      <x v="11"/>
    </i>
    <i r="5">
      <x v="1"/>
      <x v="62"/>
    </i>
    <i r="7">
      <x v="142"/>
    </i>
    <i r="8">
      <x v="24"/>
      <x v="7"/>
    </i>
    <i t="blank" r="7">
      <x v="142"/>
    </i>
    <i r="7">
      <x v="143"/>
    </i>
    <i r="8">
      <x v="24"/>
      <x v="7"/>
    </i>
    <i t="blank" r="7">
      <x v="143"/>
    </i>
    <i r="7">
      <x v="144"/>
    </i>
    <i r="8">
      <x v="24"/>
      <x v="7"/>
    </i>
    <i t="blank" r="7">
      <x v="144"/>
    </i>
    <i r="5">
      <x v="2"/>
      <x v="69"/>
    </i>
    <i r="7">
      <x v="145"/>
    </i>
    <i r="8">
      <x v="30"/>
      <x v="7"/>
    </i>
    <i t="blank" r="7">
      <x v="145"/>
    </i>
    <i r="7">
      <x v="146"/>
    </i>
    <i r="8">
      <x v="30"/>
      <x v="7"/>
    </i>
    <i t="blank" r="7">
      <x v="146"/>
    </i>
    <i r="5">
      <x v="3"/>
      <x v="28"/>
    </i>
    <i r="7">
      <x v="147"/>
    </i>
    <i r="8">
      <x v="24"/>
      <x v="7"/>
    </i>
    <i t="blank" r="7">
      <x v="147"/>
    </i>
    <i r="7">
      <x v="148"/>
    </i>
    <i r="8">
      <x v="24"/>
      <x v="7"/>
    </i>
    <i t="blank" r="7">
      <x v="148"/>
    </i>
    <i r="7">
      <x v="1084"/>
    </i>
    <i r="8">
      <x v="24"/>
      <x v="7"/>
    </i>
    <i t="blank" r="7">
      <x v="1084"/>
    </i>
    <i r="5">
      <x v="4"/>
      <x v="20"/>
    </i>
    <i r="7">
      <x v="149"/>
    </i>
    <i r="8">
      <x v="24"/>
      <x v="7"/>
    </i>
    <i t="blank" r="7">
      <x v="149"/>
    </i>
    <i r="5">
      <x v="5"/>
      <x v="23"/>
    </i>
    <i r="7">
      <x v="1306"/>
    </i>
    <i r="8">
      <x v="24"/>
      <x v="7"/>
    </i>
    <i t="blank" r="7">
      <x v="1306"/>
    </i>
    <i r="5">
      <x v="6"/>
      <x v="129"/>
    </i>
    <i r="7">
      <x v="150"/>
    </i>
    <i r="8">
      <x v="24"/>
      <x v="7"/>
    </i>
    <i t="blank" r="7">
      <x v="150"/>
    </i>
    <i r="5">
      <x v="7"/>
      <x v="22"/>
    </i>
    <i r="7">
      <x v="151"/>
    </i>
    <i r="8">
      <x v="24"/>
      <x v="7"/>
    </i>
    <i t="blank" r="7">
      <x v="151"/>
    </i>
    <i r="5">
      <x v="9"/>
      <x v="161"/>
    </i>
    <i r="7">
      <x v="152"/>
    </i>
    <i r="8">
      <x v="18"/>
      <x v="7"/>
    </i>
    <i t="blank" r="7">
      <x v="152"/>
    </i>
    <i r="5">
      <x v="10"/>
      <x v="226"/>
    </i>
    <i r="7">
      <x v="155"/>
    </i>
    <i r="8">
      <x v="24"/>
      <x v="7"/>
    </i>
    <i t="blank" r="7">
      <x v="155"/>
    </i>
    <i r="5">
      <x v="32"/>
      <x v="166"/>
    </i>
    <i r="7">
      <x v="156"/>
    </i>
    <i r="8">
      <x v="24"/>
      <x v="7"/>
    </i>
    <i t="blank" r="7">
      <x v="156"/>
    </i>
    <i r="5">
      <x v="33"/>
      <x v="158"/>
    </i>
    <i r="7">
      <x v="158"/>
    </i>
    <i r="8">
      <x v="24"/>
      <x v="7"/>
    </i>
    <i t="blank" r="7">
      <x v="158"/>
    </i>
    <i r="5">
      <x v="35"/>
      <x v="167"/>
    </i>
    <i r="7">
      <x v="159"/>
    </i>
    <i r="8">
      <x v="24"/>
      <x v="7"/>
    </i>
    <i t="blank" r="7">
      <x v="159"/>
    </i>
    <i r="3">
      <x v="4"/>
      <x v="12"/>
    </i>
    <i r="5">
      <x v="4"/>
      <x v="142"/>
    </i>
    <i r="7">
      <x v="197"/>
    </i>
    <i r="8">
      <x/>
      <x v="7"/>
    </i>
    <i t="blank" r="7">
      <x v="197"/>
    </i>
    <i r="7">
      <x v="198"/>
    </i>
    <i r="8">
      <x/>
      <x v="7"/>
    </i>
    <i t="blank" r="7">
      <x v="198"/>
    </i>
    <i r="7">
      <x v="199"/>
    </i>
    <i r="8">
      <x/>
      <x v="7"/>
    </i>
    <i t="blank" r="7">
      <x v="199"/>
    </i>
    <i r="7">
      <x v="200"/>
    </i>
    <i r="8">
      <x/>
      <x v="7"/>
    </i>
    <i t="blank" r="7">
      <x v="200"/>
    </i>
    <i r="7">
      <x v="201"/>
    </i>
    <i r="8">
      <x/>
      <x v="7"/>
    </i>
    <i t="blank" r="7">
      <x v="201"/>
    </i>
    <i r="7">
      <x v="202"/>
    </i>
    <i r="8">
      <x/>
      <x v="7"/>
    </i>
    <i t="blank" r="7">
      <x v="202"/>
    </i>
    <i r="7">
      <x v="203"/>
    </i>
    <i r="8">
      <x/>
      <x v="7"/>
    </i>
    <i t="blank" r="7">
      <x v="203"/>
    </i>
    <i r="7">
      <x v="204"/>
    </i>
    <i r="8">
      <x/>
      <x v="7"/>
    </i>
    <i t="blank" r="7">
      <x v="204"/>
    </i>
    <i r="7">
      <x v="205"/>
    </i>
    <i r="8">
      <x/>
      <x v="7"/>
    </i>
    <i t="blank" r="7">
      <x v="205"/>
    </i>
    <i r="7">
      <x v="206"/>
    </i>
    <i r="8">
      <x/>
      <x v="7"/>
    </i>
    <i t="blank" r="7">
      <x v="206"/>
    </i>
    <i r="5">
      <x v="9"/>
      <x v="185"/>
    </i>
    <i r="7">
      <x v="207"/>
    </i>
    <i r="8">
      <x/>
      <x v="7"/>
    </i>
    <i t="blank" r="7">
      <x v="207"/>
    </i>
    <i r="7">
      <x v="208"/>
    </i>
    <i r="8">
      <x/>
      <x v="7"/>
    </i>
    <i t="blank" r="7">
      <x v="208"/>
    </i>
    <i r="7">
      <x v="209"/>
    </i>
    <i r="8">
      <x/>
      <x v="7"/>
    </i>
    <i t="blank" r="7">
      <x v="209"/>
    </i>
    <i r="7">
      <x v="210"/>
    </i>
    <i r="8">
      <x/>
      <x v="7"/>
    </i>
    <i t="blank" r="7">
      <x v="210"/>
    </i>
    <i r="7">
      <x v="211"/>
    </i>
    <i r="8">
      <x/>
      <x v="7"/>
    </i>
    <i t="blank" r="7">
      <x v="211"/>
    </i>
    <i r="7">
      <x v="212"/>
    </i>
    <i r="8">
      <x/>
      <x v="7"/>
    </i>
    <i t="blank" r="7">
      <x v="212"/>
    </i>
    <i r="7">
      <x v="213"/>
    </i>
    <i r="8">
      <x/>
      <x v="7"/>
    </i>
    <i t="blank" r="7">
      <x v="213"/>
    </i>
    <i r="7">
      <x v="214"/>
    </i>
    <i r="8">
      <x/>
      <x v="7"/>
    </i>
    <i t="blank" r="7">
      <x v="214"/>
    </i>
    <i r="7">
      <x v="215"/>
    </i>
    <i r="8">
      <x/>
      <x v="7"/>
    </i>
    <i t="blank" r="7">
      <x v="215"/>
    </i>
    <i r="7">
      <x v="216"/>
    </i>
    <i r="8">
      <x/>
      <x v="7"/>
    </i>
    <i t="blank" r="7">
      <x v="216"/>
    </i>
    <i r="7">
      <x v="217"/>
    </i>
    <i r="8">
      <x/>
      <x v="7"/>
    </i>
    <i t="blank" r="7">
      <x v="217"/>
    </i>
    <i r="7">
      <x v="219"/>
    </i>
    <i r="8">
      <x/>
      <x v="7"/>
    </i>
    <i t="blank" r="7">
      <x v="219"/>
    </i>
    <i r="7">
      <x v="220"/>
    </i>
    <i r="8">
      <x/>
      <x v="7"/>
    </i>
    <i t="blank" r="7">
      <x v="220"/>
    </i>
    <i r="7">
      <x v="221"/>
    </i>
    <i r="8">
      <x/>
      <x v="7"/>
    </i>
    <i t="blank" r="7">
      <x v="221"/>
    </i>
    <i r="7">
      <x v="1192"/>
    </i>
    <i r="8">
      <x/>
      <x v="7"/>
    </i>
    <i t="blank" r="7">
      <x v="1192"/>
    </i>
    <i r="7">
      <x v="1193"/>
    </i>
    <i r="8">
      <x/>
      <x v="7"/>
    </i>
    <i t="blank" r="7">
      <x v="1193"/>
    </i>
    <i r="7">
      <x v="1239"/>
    </i>
    <i r="8">
      <x/>
      <x v="7"/>
    </i>
    <i t="blank" r="7">
      <x v="1239"/>
    </i>
    <i r="5">
      <x v="14"/>
      <x v="194"/>
    </i>
    <i r="7">
      <x v="223"/>
    </i>
    <i r="8">
      <x/>
      <x v="7"/>
    </i>
    <i t="blank" r="7">
      <x v="223"/>
    </i>
    <i r="7">
      <x v="225"/>
    </i>
    <i r="8">
      <x/>
      <x v="7"/>
    </i>
    <i t="blank" r="7">
      <x v="225"/>
    </i>
    <i r="7">
      <x v="226"/>
    </i>
    <i r="8">
      <x/>
      <x v="7"/>
    </i>
    <i t="blank" r="7">
      <x v="226"/>
    </i>
    <i r="7">
      <x v="227"/>
    </i>
    <i r="8">
      <x/>
      <x v="7"/>
    </i>
    <i t="blank" r="7">
      <x v="227"/>
    </i>
    <i r="7">
      <x v="228"/>
    </i>
    <i r="8">
      <x/>
      <x v="7"/>
    </i>
    <i t="blank" r="7">
      <x v="228"/>
    </i>
    <i r="7">
      <x v="229"/>
    </i>
    <i r="8">
      <x/>
      <x v="7"/>
    </i>
    <i t="blank" r="7">
      <x v="229"/>
    </i>
    <i r="7">
      <x v="231"/>
    </i>
    <i r="8">
      <x/>
      <x v="7"/>
    </i>
    <i t="blank" r="7">
      <x v="231"/>
    </i>
    <i r="7">
      <x v="232"/>
    </i>
    <i r="8">
      <x/>
      <x v="7"/>
    </i>
    <i t="blank" r="7">
      <x v="232"/>
    </i>
    <i r="7">
      <x v="233"/>
    </i>
    <i r="8">
      <x/>
      <x v="7"/>
    </i>
    <i t="blank" r="7">
      <x v="233"/>
    </i>
    <i r="7">
      <x v="234"/>
    </i>
    <i r="8">
      <x/>
      <x v="7"/>
    </i>
    <i t="blank" r="7">
      <x v="234"/>
    </i>
    <i r="7">
      <x v="235"/>
    </i>
    <i r="8">
      <x/>
      <x v="7"/>
    </i>
    <i t="blank" r="7">
      <x v="235"/>
    </i>
    <i r="7">
      <x v="236"/>
    </i>
    <i r="8">
      <x/>
      <x v="7"/>
    </i>
    <i t="blank" r="7">
      <x v="236"/>
    </i>
    <i r="7">
      <x v="237"/>
    </i>
    <i r="8">
      <x/>
      <x v="7"/>
    </i>
    <i t="blank" r="7">
      <x v="237"/>
    </i>
    <i r="7">
      <x v="238"/>
    </i>
    <i r="8">
      <x/>
      <x v="7"/>
    </i>
    <i t="blank" r="7">
      <x v="238"/>
    </i>
    <i r="7">
      <x v="239"/>
    </i>
    <i r="8">
      <x/>
      <x v="7"/>
    </i>
    <i t="blank" r="7">
      <x v="239"/>
    </i>
    <i r="7">
      <x v="241"/>
    </i>
    <i r="8">
      <x/>
      <x v="7"/>
    </i>
    <i t="blank" r="7">
      <x v="241"/>
    </i>
    <i r="7">
      <x v="1142"/>
    </i>
    <i r="8">
      <x/>
      <x v="7"/>
    </i>
    <i t="blank" r="7">
      <x v="1142"/>
    </i>
    <i r="5">
      <x v="19"/>
      <x v="201"/>
    </i>
    <i r="7">
      <x v="242"/>
    </i>
    <i r="8">
      <x/>
      <x v="7"/>
    </i>
    <i t="blank" r="7">
      <x v="242"/>
    </i>
    <i r="7">
      <x v="243"/>
    </i>
    <i r="8">
      <x/>
      <x v="7"/>
    </i>
    <i t="blank" r="7">
      <x v="243"/>
    </i>
    <i r="7">
      <x v="244"/>
    </i>
    <i r="8">
      <x/>
      <x v="7"/>
    </i>
    <i t="blank" r="7">
      <x v="244"/>
    </i>
    <i r="7">
      <x v="245"/>
    </i>
    <i r="8">
      <x/>
      <x v="7"/>
    </i>
    <i t="blank" r="7">
      <x v="245"/>
    </i>
    <i r="7">
      <x v="1143"/>
    </i>
    <i r="8">
      <x/>
      <x v="7"/>
    </i>
    <i t="blank" r="7">
      <x v="1143"/>
    </i>
    <i r="7">
      <x v="1281"/>
    </i>
    <i r="8">
      <x/>
      <x v="7"/>
    </i>
    <i t="blank" r="7">
      <x v="1281"/>
    </i>
    <i r="5">
      <x v="23"/>
      <x v="141"/>
    </i>
    <i r="7">
      <x v="248"/>
    </i>
    <i r="8">
      <x/>
      <x v="7"/>
    </i>
    <i t="blank" r="7">
      <x v="248"/>
    </i>
    <i r="7">
      <x v="249"/>
    </i>
    <i r="8">
      <x/>
      <x v="7"/>
    </i>
    <i t="blank" r="7">
      <x v="249"/>
    </i>
    <i r="5">
      <x v="25"/>
      <x v="82"/>
    </i>
    <i r="7">
      <x v="250"/>
    </i>
    <i r="8">
      <x/>
      <x v="7"/>
    </i>
    <i t="blank" r="7">
      <x v="250"/>
    </i>
    <i r="7">
      <x v="251"/>
    </i>
    <i r="8">
      <x/>
      <x v="7"/>
    </i>
    <i t="blank" r="7">
      <x v="251"/>
    </i>
    <i r="7">
      <x v="252"/>
    </i>
    <i r="8">
      <x/>
      <x v="7"/>
    </i>
    <i t="blank" r="7">
      <x v="252"/>
    </i>
    <i r="5">
      <x v="27"/>
      <x v="203"/>
    </i>
    <i r="7">
      <x v="254"/>
    </i>
    <i r="8">
      <x/>
      <x v="7"/>
    </i>
    <i t="blank" r="7">
      <x v="254"/>
    </i>
    <i r="7">
      <x v="255"/>
    </i>
    <i r="8">
      <x/>
      <x v="7"/>
    </i>
    <i t="blank" r="7">
      <x v="255"/>
    </i>
    <i r="7">
      <x v="256"/>
    </i>
    <i r="8">
      <x/>
      <x v="7"/>
    </i>
    <i t="blank" r="7">
      <x v="256"/>
    </i>
    <i r="7">
      <x v="257"/>
    </i>
    <i r="8">
      <x/>
      <x v="7"/>
    </i>
    <i t="blank" r="7">
      <x v="257"/>
    </i>
    <i r="7">
      <x v="258"/>
    </i>
    <i r="8">
      <x/>
      <x v="7"/>
    </i>
    <i t="blank" r="7">
      <x v="258"/>
    </i>
    <i r="7">
      <x v="1085"/>
    </i>
    <i r="8">
      <x/>
      <x v="7"/>
    </i>
    <i t="blank" r="7">
      <x v="1085"/>
    </i>
    <i r="3">
      <x v="5"/>
      <x v="13"/>
    </i>
    <i r="5">
      <x v="11"/>
      <x v="174"/>
    </i>
    <i r="7">
      <x v="621"/>
    </i>
    <i r="8">
      <x v="32"/>
      <x v="7"/>
    </i>
    <i t="blank" r="7">
      <x v="621"/>
    </i>
    <i r="5">
      <x v="25"/>
      <x v="252"/>
    </i>
    <i r="7">
      <x v="1255"/>
    </i>
    <i r="8">
      <x v="32"/>
      <x v="7"/>
    </i>
    <i t="blank" r="7">
      <x v="1255"/>
    </i>
    <i r="5">
      <x v="28"/>
      <x v="172"/>
    </i>
    <i r="7">
      <x v="1228"/>
    </i>
    <i r="8">
      <x v="33"/>
      <x v="7"/>
    </i>
    <i t="blank" r="7">
      <x v="1228"/>
    </i>
    <i r="5">
      <x v="39"/>
      <x v="62"/>
    </i>
    <i r="7">
      <x v="626"/>
    </i>
    <i r="8">
      <x v="34"/>
      <x v="7"/>
    </i>
    <i t="blank" r="7">
      <x v="626"/>
    </i>
    <i r="3">
      <x v="6"/>
      <x v="14"/>
    </i>
    <i r="5">
      <x v="4"/>
      <x v="160"/>
    </i>
    <i r="7">
      <x v="646"/>
    </i>
    <i r="8">
      <x v="1"/>
      <x v="7"/>
    </i>
    <i t="blank" r="7">
      <x v="646"/>
    </i>
    <i r="7">
      <x v="1307"/>
    </i>
    <i r="8">
      <x v="1"/>
      <x v="7"/>
    </i>
    <i t="blank" r="7">
      <x v="1307"/>
    </i>
    <i r="5">
      <x v="9"/>
      <x v="75"/>
    </i>
    <i r="7">
      <x v="648"/>
    </i>
    <i r="8">
      <x v="1"/>
      <x v="7"/>
    </i>
    <i t="blank" r="7">
      <x v="648"/>
    </i>
    <i r="5">
      <x v="19"/>
      <x v="74"/>
    </i>
    <i r="7">
      <x v="650"/>
    </i>
    <i r="8">
      <x v="13"/>
      <x v="7"/>
    </i>
    <i t="blank" r="7">
      <x v="650"/>
    </i>
    <i r="7">
      <x v="651"/>
    </i>
    <i r="8">
      <x v="8"/>
      <x v="7"/>
    </i>
    <i t="blank" r="7">
      <x v="651"/>
    </i>
    <i r="7">
      <x v="652"/>
    </i>
    <i r="8">
      <x v="10"/>
      <x v="7"/>
    </i>
    <i t="blank" r="7">
      <x v="652"/>
    </i>
    <i r="7">
      <x v="653"/>
    </i>
    <i r="8">
      <x v="10"/>
      <x v="7"/>
    </i>
    <i t="blank" r="7">
      <x v="653"/>
    </i>
    <i r="7">
      <x v="654"/>
    </i>
    <i r="8">
      <x v="10"/>
      <x v="7"/>
    </i>
    <i t="blank" r="7">
      <x v="654"/>
    </i>
    <i r="7">
      <x v="655"/>
    </i>
    <i r="8">
      <x v="10"/>
      <x v="7"/>
    </i>
    <i t="blank" r="7">
      <x v="655"/>
    </i>
    <i r="7">
      <x v="1144"/>
    </i>
    <i r="8">
      <x v="10"/>
      <x v="7"/>
    </i>
    <i t="blank" r="7">
      <x v="1144"/>
    </i>
    <i r="7">
      <x v="1194"/>
    </i>
    <i r="8">
      <x v="10"/>
      <x v="7"/>
    </i>
    <i t="blank" r="7">
      <x v="1194"/>
    </i>
    <i r="7">
      <x v="1308"/>
    </i>
    <i r="8">
      <x v="10"/>
      <x v="7"/>
    </i>
    <i t="blank" r="7">
      <x v="1308"/>
    </i>
    <i r="5">
      <x v="30"/>
      <x v="192"/>
    </i>
    <i r="7">
      <x v="659"/>
    </i>
    <i r="8">
      <x v="10"/>
      <x v="7"/>
    </i>
    <i t="blank" r="7">
      <x v="659"/>
    </i>
    <i r="7">
      <x v="660"/>
    </i>
    <i r="8">
      <x v="10"/>
      <x v="7"/>
    </i>
    <i t="blank" r="7">
      <x v="660"/>
    </i>
    <i r="7">
      <x v="1145"/>
    </i>
    <i r="8">
      <x v="10"/>
      <x v="7"/>
    </i>
    <i t="blank" r="7">
      <x v="1145"/>
    </i>
    <i r="5">
      <x v="35"/>
      <x v="61"/>
    </i>
    <i r="7">
      <x v="662"/>
    </i>
    <i r="8">
      <x v="13"/>
      <x v="7"/>
    </i>
    <i t="blank" r="7">
      <x v="662"/>
    </i>
    <i r="7">
      <x v="663"/>
    </i>
    <i r="8">
      <x v="13"/>
      <x v="7"/>
    </i>
    <i t="blank" r="7">
      <x v="663"/>
    </i>
    <i r="7">
      <x v="1229"/>
    </i>
    <i r="8">
      <x v="13"/>
      <x v="7"/>
    </i>
    <i t="blank" r="7">
      <x v="1229"/>
    </i>
    <i r="3">
      <x v="7"/>
      <x v="15"/>
    </i>
    <i r="5">
      <x v="2"/>
      <x v="260"/>
    </i>
    <i r="7">
      <x v="1309"/>
    </i>
    <i r="8">
      <x v="38"/>
      <x v="7"/>
    </i>
    <i t="blank" r="7">
      <x v="1309"/>
    </i>
    <i r="7">
      <x v="1310"/>
    </i>
    <i r="8">
      <x v="39"/>
      <x v="7"/>
    </i>
    <i t="blank" r="7">
      <x v="1310"/>
    </i>
    <i r="7">
      <x v="1311"/>
    </i>
    <i r="8">
      <x v="38"/>
      <x v="7"/>
    </i>
    <i t="blank" r="7">
      <x v="1311"/>
    </i>
    <i r="5">
      <x v="3"/>
      <x v="103"/>
    </i>
    <i r="7">
      <x v="312"/>
    </i>
    <i r="8">
      <x v="40"/>
      <x v="7"/>
    </i>
    <i t="blank" r="7">
      <x v="312"/>
    </i>
    <i r="7">
      <x v="1146"/>
    </i>
    <i r="8">
      <x v="40"/>
      <x v="7"/>
    </i>
    <i t="blank" r="7">
      <x v="1146"/>
    </i>
    <i r="5">
      <x v="4"/>
      <x v="117"/>
    </i>
    <i r="7">
      <x v="313"/>
    </i>
    <i r="8">
      <x v="38"/>
      <x v="7"/>
    </i>
    <i t="blank" r="7">
      <x v="313"/>
    </i>
    <i r="5">
      <x v="5"/>
      <x v="120"/>
    </i>
    <i r="7">
      <x v="314"/>
    </i>
    <i r="8">
      <x v="38"/>
      <x v="7"/>
    </i>
    <i t="blank" r="7">
      <x v="314"/>
    </i>
    <i r="7">
      <x v="315"/>
    </i>
    <i r="8">
      <x v="38"/>
      <x v="7"/>
    </i>
    <i t="blank" r="7">
      <x v="315"/>
    </i>
    <i r="5">
      <x v="6"/>
      <x v="31"/>
    </i>
    <i r="7">
      <x v="316"/>
    </i>
    <i r="8">
      <x v="38"/>
      <x v="7"/>
    </i>
    <i t="blank" r="7">
      <x v="316"/>
    </i>
    <i r="7">
      <x v="317"/>
    </i>
    <i r="8">
      <x v="38"/>
      <x v="7"/>
    </i>
    <i t="blank" r="7">
      <x v="317"/>
    </i>
    <i r="7">
      <x v="318"/>
    </i>
    <i r="8">
      <x v="38"/>
      <x v="7"/>
    </i>
    <i t="blank" r="7">
      <x v="318"/>
    </i>
    <i r="5">
      <x v="7"/>
      <x v="159"/>
    </i>
    <i r="7">
      <x v="319"/>
    </i>
    <i r="8">
      <x v="39"/>
      <x v="7"/>
    </i>
    <i t="blank" r="7">
      <x v="319"/>
    </i>
    <i r="7">
      <x v="1312"/>
    </i>
    <i r="8">
      <x v="39"/>
      <x v="7"/>
    </i>
    <i t="blank" r="7">
      <x v="1312"/>
    </i>
    <i r="5">
      <x v="8"/>
      <x v="216"/>
    </i>
    <i r="7">
      <x v="320"/>
    </i>
    <i r="8">
      <x v="38"/>
      <x v="7"/>
    </i>
    <i t="blank" r="7">
      <x v="320"/>
    </i>
    <i r="5">
      <x v="9"/>
      <x v="5"/>
    </i>
    <i r="7">
      <x v="321"/>
    </i>
    <i r="8">
      <x v="39"/>
      <x v="7"/>
    </i>
    <i t="blank" r="7">
      <x v="321"/>
    </i>
    <i r="5">
      <x v="10"/>
      <x v="32"/>
    </i>
    <i r="7">
      <x v="323"/>
    </i>
    <i r="8">
      <x v="38"/>
      <x v="7"/>
    </i>
    <i t="blank" r="7">
      <x v="323"/>
    </i>
    <i r="5">
      <x v="11"/>
      <x v="261"/>
    </i>
    <i r="7">
      <x v="330"/>
    </i>
    <i r="8">
      <x v="37"/>
      <x v="7"/>
    </i>
    <i t="blank" r="7">
      <x v="330"/>
    </i>
    <i r="5">
      <x v="12"/>
      <x/>
    </i>
    <i r="7">
      <x v="332"/>
    </i>
    <i r="8">
      <x v="37"/>
      <x v="7"/>
    </i>
    <i t="blank" r="7">
      <x v="332"/>
    </i>
    <i r="5">
      <x v="13"/>
      <x v="253"/>
    </i>
    <i r="7">
      <x v="1313"/>
    </i>
    <i r="8">
      <x v="38"/>
      <x v="7"/>
    </i>
    <i t="blank" r="7">
      <x v="1313"/>
    </i>
    <i r="5">
      <x v="14"/>
      <x v="62"/>
    </i>
    <i r="7">
      <x v="333"/>
    </i>
    <i r="8">
      <x v="38"/>
      <x v="7"/>
    </i>
    <i t="blank" r="7">
      <x v="333"/>
    </i>
    <i r="7">
      <x v="335"/>
    </i>
    <i r="8">
      <x v="38"/>
      <x v="7"/>
    </i>
    <i t="blank" r="7">
      <x v="335"/>
    </i>
    <i r="7">
      <x v="337"/>
    </i>
    <i r="8">
      <x v="39"/>
      <x v="7"/>
    </i>
    <i t="blank" r="7">
      <x v="337"/>
    </i>
    <i r="7">
      <x v="338"/>
    </i>
    <i r="8">
      <x v="38"/>
      <x v="7"/>
    </i>
    <i t="blank" r="7">
      <x v="338"/>
    </i>
    <i r="7">
      <x v="1147"/>
    </i>
    <i r="8">
      <x v="38"/>
      <x v="7"/>
    </i>
    <i t="blank" r="7">
      <x v="1147"/>
    </i>
    <i r="7">
      <x v="1314"/>
    </i>
    <i r="8">
      <x v="39"/>
      <x v="7"/>
    </i>
    <i t="blank" r="7">
      <x v="1314"/>
    </i>
    <i r="7">
      <x v="1315"/>
    </i>
    <i r="8">
      <x v="38"/>
      <x v="7"/>
    </i>
    <i t="blank" r="7">
      <x v="1315"/>
    </i>
    <i r="5">
      <x v="15"/>
      <x v="195"/>
    </i>
    <i r="7">
      <x v="339"/>
    </i>
    <i r="8">
      <x v="38"/>
      <x v="7"/>
    </i>
    <i t="blank" r="7">
      <x v="339"/>
    </i>
    <i r="7">
      <x v="1195"/>
    </i>
    <i r="8">
      <x v="38"/>
      <x v="7"/>
    </i>
    <i t="blank" r="7">
      <x v="1195"/>
    </i>
    <i r="5">
      <x v="16"/>
      <x v="180"/>
    </i>
    <i r="7">
      <x v="341"/>
    </i>
    <i r="8">
      <x v="38"/>
      <x v="7"/>
    </i>
    <i t="blank" r="7">
      <x v="341"/>
    </i>
    <i r="3">
      <x v="8"/>
      <x v="16"/>
    </i>
    <i r="5">
      <x v="4"/>
      <x v="182"/>
    </i>
    <i r="7">
      <x v="765"/>
    </i>
    <i r="8">
      <x v="54"/>
      <x v="7"/>
    </i>
    <i t="blank" r="7">
      <x v="765"/>
    </i>
    <i r="5">
      <x v="5"/>
      <x v="137"/>
    </i>
    <i r="7">
      <x v="766"/>
    </i>
    <i r="8">
      <x v="54"/>
      <x v="7"/>
    </i>
    <i t="blank" r="7">
      <x v="766"/>
    </i>
    <i r="7">
      <x v="767"/>
    </i>
    <i r="8">
      <x v="54"/>
      <x v="7"/>
    </i>
    <i t="blank" r="7">
      <x v="767"/>
    </i>
    <i r="7">
      <x v="1148"/>
    </i>
    <i r="8">
      <x v="54"/>
      <x v="7"/>
    </i>
    <i t="blank" r="7">
      <x v="1148"/>
    </i>
    <i r="7">
      <x v="1149"/>
    </i>
    <i r="8">
      <x v="61"/>
      <x v="7"/>
    </i>
    <i t="blank" r="7">
      <x v="1149"/>
    </i>
    <i r="5">
      <x v="6"/>
      <x v="12"/>
    </i>
    <i r="7">
      <x v="768"/>
    </i>
    <i r="8">
      <x v="54"/>
      <x v="7"/>
    </i>
    <i t="blank" r="7">
      <x v="768"/>
    </i>
    <i r="5">
      <x v="7"/>
      <x v="180"/>
    </i>
    <i r="7">
      <x v="769"/>
    </i>
    <i r="8">
      <x v="54"/>
      <x v="7"/>
    </i>
    <i t="blank" r="7">
      <x v="769"/>
    </i>
    <i r="5">
      <x v="8"/>
      <x v="224"/>
    </i>
    <i r="7">
      <x v="775"/>
    </i>
    <i r="8">
      <x v="54"/>
      <x v="7"/>
    </i>
    <i t="blank" r="7">
      <x v="775"/>
    </i>
    <i r="7">
      <x v="1150"/>
    </i>
    <i r="8">
      <x v="54"/>
      <x v="7"/>
    </i>
    <i t="blank" r="7">
      <x v="1150"/>
    </i>
    <i r="5">
      <x v="9"/>
      <x v="225"/>
    </i>
    <i r="7">
      <x v="774"/>
    </i>
    <i r="8">
      <x v="54"/>
      <x v="7"/>
    </i>
    <i t="blank" r="7">
      <x v="774"/>
    </i>
    <i r="7">
      <x v="1196"/>
    </i>
    <i r="8">
      <x v="54"/>
      <x v="7"/>
    </i>
    <i t="blank" r="7">
      <x v="1196"/>
    </i>
    <i r="5">
      <x v="10"/>
      <x v="222"/>
    </i>
    <i r="7">
      <x v="771"/>
    </i>
    <i r="8">
      <x v="26"/>
      <x v="7"/>
    </i>
    <i t="blank" r="7">
      <x v="771"/>
    </i>
    <i r="5">
      <x v="11"/>
      <x v="229"/>
    </i>
    <i r="7">
      <x v="778"/>
    </i>
    <i r="8">
      <x v="27"/>
      <x v="7"/>
    </i>
    <i t="blank" r="7">
      <x v="778"/>
    </i>
    <i r="7">
      <x v="779"/>
    </i>
    <i r="8">
      <x v="27"/>
      <x v="7"/>
    </i>
    <i t="blank" r="7">
      <x v="779"/>
    </i>
    <i r="7">
      <x v="780"/>
    </i>
    <i r="8">
      <x v="27"/>
      <x v="7"/>
    </i>
    <i t="blank" r="7">
      <x v="780"/>
    </i>
    <i r="7">
      <x v="781"/>
    </i>
    <i r="8">
      <x v="27"/>
      <x v="7"/>
    </i>
    <i t="blank" r="7">
      <x v="781"/>
    </i>
    <i r="7">
      <x v="782"/>
    </i>
    <i r="8">
      <x v="27"/>
      <x v="7"/>
    </i>
    <i t="blank" r="7">
      <x v="782"/>
    </i>
    <i r="5">
      <x v="12"/>
      <x v="234"/>
    </i>
    <i r="7">
      <x v="770"/>
    </i>
    <i r="8">
      <x v="54"/>
      <x v="7"/>
    </i>
    <i t="blank" r="7">
      <x v="770"/>
    </i>
    <i r="7">
      <x v="1230"/>
    </i>
    <i r="8">
      <x v="54"/>
      <x v="7"/>
    </i>
    <i t="blank" r="7">
      <x v="1230"/>
    </i>
    <i r="5">
      <x v="13"/>
      <x v="239"/>
    </i>
    <i r="7">
      <x v="783"/>
    </i>
    <i r="8">
      <x v="31"/>
      <x v="7"/>
    </i>
    <i t="blank" r="7">
      <x v="783"/>
    </i>
    <i r="5">
      <x v="15"/>
      <x v="89"/>
    </i>
    <i r="7">
      <x v="784"/>
    </i>
    <i r="8">
      <x v="31"/>
      <x v="7"/>
    </i>
    <i t="blank" r="7">
      <x v="784"/>
    </i>
    <i r="7">
      <x v="785"/>
    </i>
    <i r="8">
      <x v="31"/>
      <x v="7"/>
    </i>
    <i t="blank" r="7">
      <x v="785"/>
    </i>
    <i r="7">
      <x v="786"/>
    </i>
    <i r="8">
      <x v="31"/>
      <x v="7"/>
    </i>
    <i t="blank" r="7">
      <x v="786"/>
    </i>
    <i r="7">
      <x v="1086"/>
    </i>
    <i r="8">
      <x v="31"/>
      <x v="7"/>
    </i>
    <i t="blank" r="7">
      <x v="1086"/>
    </i>
    <i r="7">
      <x v="1282"/>
    </i>
    <i r="8">
      <x v="31"/>
      <x v="7"/>
    </i>
    <i t="blank" r="7">
      <x v="1282"/>
    </i>
    <i r="5">
      <x v="17"/>
      <x v="257"/>
    </i>
    <i r="7">
      <x v="772"/>
    </i>
    <i r="8">
      <x v="54"/>
      <x v="7"/>
    </i>
    <i t="blank" r="7">
      <x v="772"/>
    </i>
    <i r="7">
      <x v="773"/>
    </i>
    <i r="8">
      <x v="54"/>
      <x v="7"/>
    </i>
    <i t="blank" r="7">
      <x v="773"/>
    </i>
    <i r="5">
      <x v="39"/>
      <x v="208"/>
    </i>
    <i r="7">
      <x v="788"/>
    </i>
    <i r="8">
      <x v="54"/>
      <x v="7"/>
    </i>
    <i t="blank" r="7">
      <x v="788"/>
    </i>
    <i r="7">
      <x v="789"/>
    </i>
    <i r="8">
      <x v="54"/>
      <x v="7"/>
    </i>
    <i t="blank" r="7">
      <x v="789"/>
    </i>
    <i r="7">
      <x v="1316"/>
    </i>
    <i r="8">
      <x v="54"/>
      <x v="7"/>
    </i>
    <i t="blank" r="7">
      <x v="1316"/>
    </i>
    <i r="3">
      <x v="9"/>
      <x v="17"/>
    </i>
    <i r="5">
      <x v="4"/>
      <x v="119"/>
    </i>
    <i r="7">
      <x v="803"/>
    </i>
    <i r="8">
      <x v="21"/>
      <x v="7"/>
    </i>
    <i t="blank" r="7">
      <x v="803"/>
    </i>
    <i r="5">
      <x v="6"/>
      <x v="113"/>
    </i>
    <i r="7">
      <x v="812"/>
    </i>
    <i r="8">
      <x v="21"/>
      <x v="7"/>
    </i>
    <i t="blank" r="7">
      <x v="812"/>
    </i>
    <i r="5">
      <x v="26"/>
      <x v="136"/>
    </i>
    <i r="7">
      <x v="814"/>
    </i>
    <i r="8">
      <x v="45"/>
      <x v="7"/>
    </i>
    <i t="blank" r="7">
      <x v="814"/>
    </i>
    <i r="7">
      <x v="815"/>
    </i>
    <i r="8">
      <x v="45"/>
      <x v="7"/>
    </i>
    <i t="blank" r="7">
      <x v="815"/>
    </i>
    <i r="7">
      <x v="1256"/>
    </i>
    <i r="8">
      <x v="29"/>
      <x v="7"/>
    </i>
    <i t="blank" r="7">
      <x v="1256"/>
    </i>
    <i r="3">
      <x v="10"/>
      <x v="21"/>
    </i>
    <i r="5">
      <x v="2"/>
      <x v="24"/>
    </i>
    <i r="7">
      <x v="418"/>
    </i>
    <i r="8">
      <x v="15"/>
      <x v="7"/>
    </i>
    <i t="blank" r="7">
      <x v="418"/>
    </i>
    <i r="7">
      <x v="420"/>
    </i>
    <i r="8">
      <x v="15"/>
      <x v="7"/>
    </i>
    <i t="blank" r="7">
      <x v="420"/>
    </i>
    <i r="5">
      <x v="3"/>
      <x v="25"/>
    </i>
    <i r="7">
      <x v="421"/>
    </i>
    <i r="8">
      <x v="15"/>
      <x v="7"/>
    </i>
    <i t="blank" r="7">
      <x v="421"/>
    </i>
    <i r="5">
      <x v="4"/>
      <x v="27"/>
    </i>
    <i r="7">
      <x v="432"/>
    </i>
    <i r="8">
      <x v="15"/>
      <x v="7"/>
    </i>
    <i t="blank" r="7">
      <x v="432"/>
    </i>
    <i r="5">
      <x v="6"/>
      <x v="26"/>
    </i>
    <i r="7">
      <x v="423"/>
    </i>
    <i r="8">
      <x v="14"/>
      <x v="7"/>
    </i>
    <i t="blank" r="7">
      <x v="423"/>
    </i>
    <i r="7">
      <x v="426"/>
    </i>
    <i r="8">
      <x v="14"/>
      <x v="7"/>
    </i>
    <i t="blank" r="7">
      <x v="426"/>
    </i>
    <i r="5">
      <x v="8"/>
      <x v="231"/>
    </i>
    <i r="7">
      <x v="427"/>
    </i>
    <i r="8">
      <x v="18"/>
      <x v="7"/>
    </i>
    <i t="blank" r="7">
      <x v="427"/>
    </i>
    <i r="7">
      <x v="428"/>
    </i>
    <i r="8">
      <x v="18"/>
      <x v="7"/>
    </i>
    <i t="blank" r="7">
      <x v="428"/>
    </i>
    <i r="5">
      <x v="10"/>
      <x v="230"/>
    </i>
    <i r="7">
      <x v="429"/>
    </i>
    <i r="8">
      <x v="15"/>
      <x v="7"/>
    </i>
    <i t="blank" r="7">
      <x v="429"/>
    </i>
    <i r="7">
      <x v="430"/>
    </i>
    <i r="8">
      <x v="15"/>
      <x v="7"/>
    </i>
    <i t="blank" r="7">
      <x v="430"/>
    </i>
    <i r="7">
      <x v="1317"/>
    </i>
    <i r="8">
      <x v="15"/>
      <x v="7"/>
    </i>
    <i t="blank" r="7">
      <x v="1317"/>
    </i>
    <i r="5">
      <x v="11"/>
      <x v="162"/>
    </i>
    <i r="7">
      <x v="433"/>
    </i>
    <i r="8">
      <x v="16"/>
      <x v="7"/>
    </i>
    <i t="blank" r="7">
      <x v="433"/>
    </i>
    <i r="7">
      <x v="434"/>
    </i>
    <i r="8">
      <x v="16"/>
      <x v="7"/>
    </i>
    <i t="blank" r="7">
      <x v="434"/>
    </i>
    <i r="5">
      <x v="12"/>
      <x v="240"/>
    </i>
    <i r="7">
      <x v="439"/>
    </i>
    <i r="8">
      <x v="15"/>
      <x v="7"/>
    </i>
    <i r="8">
      <x v="30"/>
      <x v="7"/>
    </i>
    <i r="8">
      <x v="32"/>
      <x v="7"/>
    </i>
    <i t="blank" r="7">
      <x v="439"/>
    </i>
    <i r="7">
      <x v="440"/>
    </i>
    <i r="8">
      <x v="30"/>
      <x v="7"/>
    </i>
    <i t="blank" r="7">
      <x v="440"/>
    </i>
    <i r="7">
      <x v="441"/>
    </i>
    <i r="8">
      <x v="30"/>
      <x v="7"/>
    </i>
    <i t="blank" r="7">
      <x v="441"/>
    </i>
    <i r="5">
      <x v="13"/>
      <x v="248"/>
    </i>
    <i r="7">
      <x v="1198"/>
    </i>
    <i r="8">
      <x v="32"/>
      <x v="7"/>
    </i>
    <i t="blank" r="7">
      <x v="1198"/>
    </i>
    <i r="5">
      <x v="14"/>
      <x v="63"/>
    </i>
    <i r="7">
      <x v="442"/>
    </i>
    <i r="8">
      <x v="18"/>
      <x v="7"/>
    </i>
    <i t="blank" r="7">
      <x v="442"/>
    </i>
    <i r="5">
      <x v="15"/>
      <x v="122"/>
    </i>
    <i r="7">
      <x v="1088"/>
    </i>
    <i r="8">
      <x v="64"/>
      <x v="7"/>
    </i>
    <i t="blank" r="7">
      <x v="1088"/>
    </i>
    <i r="5">
      <x v="16"/>
      <x v="183"/>
    </i>
    <i r="7">
      <x v="443"/>
    </i>
    <i r="8">
      <x v="18"/>
      <x v="7"/>
    </i>
    <i t="blank" r="7">
      <x v="443"/>
    </i>
    <i r="5">
      <x v="17"/>
      <x v="175"/>
    </i>
    <i r="7">
      <x v="444"/>
    </i>
    <i r="8">
      <x v="18"/>
      <x v="7"/>
    </i>
    <i t="blank" r="7">
      <x v="444"/>
    </i>
    <i r="5">
      <x v="20"/>
      <x v="244"/>
    </i>
    <i r="7">
      <x v="1199"/>
    </i>
    <i r="8">
      <x v="64"/>
      <x v="7"/>
    </i>
    <i t="blank" r="7">
      <x v="1199"/>
    </i>
    <i r="5">
      <x v="21"/>
      <x v="64"/>
    </i>
    <i r="7">
      <x v="446"/>
    </i>
    <i r="8">
      <x v="18"/>
      <x v="7"/>
    </i>
    <i t="blank" r="7">
      <x v="446"/>
    </i>
    <i r="7">
      <x v="448"/>
    </i>
    <i r="8">
      <x v="18"/>
      <x v="7"/>
    </i>
    <i t="blank" r="7">
      <x v="448"/>
    </i>
    <i r="7">
      <x v="449"/>
    </i>
    <i r="8">
      <x v="18"/>
      <x v="7"/>
    </i>
    <i t="blank" r="7">
      <x v="449"/>
    </i>
    <i r="5">
      <x v="22"/>
      <x v="262"/>
    </i>
    <i r="7">
      <x v="1318"/>
    </i>
    <i r="8">
      <x v="15"/>
      <x v="7"/>
    </i>
    <i t="blank" r="7">
      <x v="1318"/>
    </i>
    <i r="3">
      <x v="11"/>
      <x v="18"/>
    </i>
    <i r="5">
      <x v="2"/>
      <x v="254"/>
    </i>
    <i r="7">
      <x v="459"/>
    </i>
    <i r="8">
      <x v="54"/>
      <x v="7"/>
    </i>
    <i t="blank" r="7">
      <x v="459"/>
    </i>
    <i r="7">
      <x v="460"/>
    </i>
    <i r="8">
      <x v="54"/>
      <x v="7"/>
    </i>
    <i t="blank" r="7">
      <x v="460"/>
    </i>
    <i r="7">
      <x v="461"/>
    </i>
    <i r="8">
      <x v="54"/>
      <x v="7"/>
    </i>
    <i t="blank" r="7">
      <x v="461"/>
    </i>
    <i r="7">
      <x v="462"/>
    </i>
    <i r="8">
      <x v="54"/>
      <x v="7"/>
    </i>
    <i t="blank" r="7">
      <x v="462"/>
    </i>
    <i r="7">
      <x v="1115"/>
    </i>
    <i r="8">
      <x v="54"/>
      <x v="7"/>
    </i>
    <i t="blank" r="7">
      <x v="1115"/>
    </i>
    <i r="5">
      <x v="4"/>
      <x v="132"/>
    </i>
    <i r="7">
      <x v="463"/>
    </i>
    <i r="8">
      <x v="55"/>
      <x v="7"/>
    </i>
    <i t="blank" r="7">
      <x v="463"/>
    </i>
    <i r="7">
      <x v="464"/>
    </i>
    <i r="8">
      <x v="55"/>
      <x v="7"/>
    </i>
    <i t="blank" r="7">
      <x v="464"/>
    </i>
    <i r="7">
      <x v="465"/>
    </i>
    <i r="8">
      <x v="55"/>
      <x v="7"/>
    </i>
    <i t="blank" r="7">
      <x v="465"/>
    </i>
    <i r="7">
      <x v="466"/>
    </i>
    <i r="8">
      <x v="55"/>
      <x v="7"/>
    </i>
    <i t="blank" r="7">
      <x v="466"/>
    </i>
    <i r="7">
      <x v="467"/>
    </i>
    <i r="8">
      <x v="55"/>
      <x v="7"/>
    </i>
    <i t="blank" r="7">
      <x v="467"/>
    </i>
    <i r="5">
      <x v="5"/>
      <x v="165"/>
    </i>
    <i r="7">
      <x v="469"/>
    </i>
    <i r="8">
      <x v="54"/>
      <x v="7"/>
    </i>
    <i t="blank" r="7">
      <x v="469"/>
    </i>
    <i r="5">
      <x v="7"/>
      <x v="124"/>
    </i>
    <i r="7">
      <x v="1231"/>
    </i>
    <i r="8">
      <x v="54"/>
      <x v="7"/>
    </i>
    <i t="blank" r="7">
      <x v="1231"/>
    </i>
    <i r="5">
      <x v="9"/>
      <x v="87"/>
    </i>
    <i r="7">
      <x v="470"/>
    </i>
    <i r="8">
      <x v="54"/>
      <x v="7"/>
    </i>
    <i t="blank" r="7">
      <x v="470"/>
    </i>
    <i r="5">
      <x v="11"/>
      <x v="68"/>
    </i>
    <i r="7">
      <x v="471"/>
    </i>
    <i r="8">
      <x v="54"/>
      <x v="7"/>
    </i>
    <i t="blank" r="7">
      <x v="471"/>
    </i>
    <i r="5">
      <x v="13"/>
      <x v="263"/>
    </i>
    <i r="7">
      <x v="473"/>
    </i>
    <i r="8">
      <x v="54"/>
      <x v="7"/>
    </i>
    <i t="blank" r="7">
      <x v="473"/>
    </i>
    <i r="5">
      <x v="19"/>
      <x v="96"/>
    </i>
    <i r="7">
      <x v="474"/>
    </i>
    <i r="8">
      <x v="56"/>
      <x v="7"/>
    </i>
    <i t="blank" r="7">
      <x v="474"/>
    </i>
    <i r="5">
      <x v="20"/>
      <x v="255"/>
    </i>
    <i r="7">
      <x v="477"/>
    </i>
    <i r="8">
      <x v="57"/>
      <x v="7"/>
    </i>
    <i t="blank" r="7">
      <x v="477"/>
    </i>
    <i r="7">
      <x v="478"/>
    </i>
    <i r="8">
      <x v="57"/>
      <x v="7"/>
    </i>
    <i t="blank" r="7">
      <x v="478"/>
    </i>
    <i r="7">
      <x v="479"/>
    </i>
    <i r="8">
      <x v="57"/>
      <x v="7"/>
    </i>
    <i t="blank" r="7">
      <x v="479"/>
    </i>
    <i r="7">
      <x v="480"/>
    </i>
    <i r="8">
      <x v="57"/>
      <x v="7"/>
    </i>
    <i t="blank" r="7">
      <x v="480"/>
    </i>
    <i r="7">
      <x v="1122"/>
    </i>
    <i r="8">
      <x v="57"/>
      <x v="7"/>
    </i>
    <i t="blank" r="7">
      <x v="1122"/>
    </i>
    <i r="3">
      <x v="12"/>
      <x v="19"/>
    </i>
    <i r="5">
      <x v="2"/>
      <x v="73"/>
    </i>
    <i r="7">
      <x v="488"/>
    </i>
    <i r="8">
      <x v="35"/>
      <x v="7"/>
    </i>
    <i t="blank" r="7">
      <x v="488"/>
    </i>
    <i r="7">
      <x v="490"/>
    </i>
    <i r="8">
      <x v="35"/>
      <x v="7"/>
    </i>
    <i r="8">
      <x v="44"/>
      <x v="7"/>
    </i>
    <i t="blank" r="7">
      <x v="490"/>
    </i>
    <i r="5">
      <x v="3"/>
      <x v="256"/>
    </i>
    <i r="7">
      <x v="1257"/>
    </i>
    <i r="8">
      <x v="50"/>
      <x v="7"/>
    </i>
    <i t="blank" r="7">
      <x v="1257"/>
    </i>
    <i r="5">
      <x v="4"/>
      <x v="72"/>
    </i>
    <i r="7">
      <x v="492"/>
    </i>
    <i r="8">
      <x v="42"/>
      <x v="7"/>
    </i>
    <i t="blank" r="7">
      <x v="492"/>
    </i>
    <i r="5">
      <x v="7"/>
      <x v="184"/>
    </i>
    <i r="7">
      <x v="494"/>
    </i>
    <i r="8">
      <x v="36"/>
      <x v="7"/>
    </i>
    <i t="blank" r="7">
      <x v="494"/>
    </i>
    <i r="5">
      <x v="13"/>
      <x v="23"/>
    </i>
    <i r="7">
      <x v="500"/>
    </i>
    <i r="8">
      <x v="36"/>
      <x v="7"/>
    </i>
    <i t="blank" r="7">
      <x v="500"/>
    </i>
    <i r="5">
      <x v="15"/>
      <x v="175"/>
    </i>
    <i r="7">
      <x v="1319"/>
    </i>
    <i r="8">
      <x v="36"/>
      <x v="7"/>
    </i>
    <i t="blank" r="7">
      <x v="1319"/>
    </i>
    <i r="5">
      <x v="16"/>
      <x v="62"/>
    </i>
    <i r="7">
      <x v="501"/>
    </i>
    <i r="8">
      <x v="36"/>
      <x v="7"/>
    </i>
    <i t="blank" r="7">
      <x v="501"/>
    </i>
    <i r="7">
      <x v="502"/>
    </i>
    <i r="8">
      <x v="36"/>
      <x v="7"/>
    </i>
    <i t="blank" r="7">
      <x v="502"/>
    </i>
    <i r="3">
      <x v="13"/>
      <x v="20"/>
    </i>
    <i r="5">
      <x v="4"/>
      <x v="1"/>
    </i>
    <i r="7">
      <x v="521"/>
    </i>
    <i r="8">
      <x v="5"/>
      <x v="7"/>
    </i>
    <i t="blank" r="7">
      <x v="521"/>
    </i>
    <i r="7">
      <x v="522"/>
    </i>
    <i r="8">
      <x v="6"/>
      <x v="7"/>
    </i>
    <i t="blank" r="7">
      <x v="522"/>
    </i>
    <i r="7">
      <x v="524"/>
    </i>
    <i r="8">
      <x v="5"/>
      <x v="7"/>
    </i>
    <i t="blank" r="7">
      <x v="524"/>
    </i>
    <i r="7">
      <x v="525"/>
    </i>
    <i r="8">
      <x v="5"/>
      <x v="7"/>
    </i>
    <i t="blank" r="7">
      <x v="525"/>
    </i>
    <i r="7">
      <x v="526"/>
    </i>
    <i r="8">
      <x v="5"/>
      <x v="7"/>
    </i>
    <i t="blank" r="7">
      <x v="526"/>
    </i>
    <i r="7">
      <x v="1089"/>
    </i>
    <i r="8">
      <x v="5"/>
      <x v="7"/>
    </i>
    <i t="blank" r="7">
      <x v="1089"/>
    </i>
    <i r="7">
      <x v="1151"/>
    </i>
    <i r="8">
      <x v="5"/>
      <x v="7"/>
    </i>
    <i t="blank" r="7">
      <x v="1151"/>
    </i>
    <i r="5">
      <x v="14"/>
      <x v="127"/>
    </i>
    <i r="7">
      <x v="527"/>
    </i>
    <i r="8">
      <x v="14"/>
      <x v="7"/>
    </i>
    <i t="blank" r="7">
      <x v="527"/>
    </i>
    <i r="7">
      <x v="528"/>
    </i>
    <i r="8">
      <x v="14"/>
      <x v="7"/>
    </i>
    <i t="blank" r="7">
      <x v="528"/>
    </i>
    <i r="5">
      <x v="23"/>
      <x v="186"/>
    </i>
    <i r="7">
      <x v="529"/>
    </i>
    <i r="8">
      <x v="3"/>
      <x v="7"/>
    </i>
    <i t="blank" r="7">
      <x v="529"/>
    </i>
    <i r="7">
      <x v="531"/>
    </i>
    <i r="8">
      <x v="3"/>
      <x v="7"/>
    </i>
    <i t="blank" r="7">
      <x v="531"/>
    </i>
    <i r="7">
      <x v="532"/>
    </i>
    <i r="8">
      <x v="5"/>
      <x v="7"/>
    </i>
    <i t="blank" r="7">
      <x v="532"/>
    </i>
    <i r="3">
      <x v="14"/>
      <x v="23"/>
    </i>
    <i r="5">
      <x v="3"/>
      <x v="181"/>
    </i>
    <i r="7">
      <x v="700"/>
    </i>
    <i r="8">
      <x v="28"/>
      <x v="7"/>
    </i>
    <i t="blank" r="7">
      <x v="700"/>
    </i>
    <i r="7">
      <x v="701"/>
    </i>
    <i r="8">
      <x v="28"/>
      <x v="7"/>
    </i>
    <i t="blank" r="7">
      <x v="701"/>
    </i>
    <i r="7">
      <x v="702"/>
    </i>
    <i r="8">
      <x v="28"/>
      <x v="7"/>
    </i>
    <i t="blank" r="7">
      <x v="702"/>
    </i>
    <i r="7">
      <x v="703"/>
    </i>
    <i r="8">
      <x v="28"/>
      <x v="7"/>
    </i>
    <i t="blank" r="7">
      <x v="703"/>
    </i>
    <i r="7">
      <x v="704"/>
    </i>
    <i r="8">
      <x v="28"/>
      <x v="7"/>
    </i>
    <i t="blank" r="7">
      <x v="704"/>
    </i>
    <i r="7">
      <x v="1258"/>
    </i>
    <i r="8">
      <x v="28"/>
      <x v="7"/>
    </i>
    <i t="blank" r="7">
      <x v="1258"/>
    </i>
    <i r="5">
      <x v="4"/>
      <x v="86"/>
    </i>
    <i r="7">
      <x v="705"/>
    </i>
    <i r="8">
      <x v="26"/>
      <x v="7"/>
    </i>
    <i t="blank" r="7">
      <x v="705"/>
    </i>
    <i r="7">
      <x v="707"/>
    </i>
    <i r="8">
      <x v="26"/>
      <x v="7"/>
    </i>
    <i t="blank" r="7">
      <x v="707"/>
    </i>
    <i r="7">
      <x v="709"/>
    </i>
    <i r="8">
      <x v="26"/>
      <x v="7"/>
    </i>
    <i t="blank" r="7">
      <x v="709"/>
    </i>
    <i r="7">
      <x v="710"/>
    </i>
    <i r="8">
      <x v="26"/>
      <x v="7"/>
    </i>
    <i t="blank" r="7">
      <x v="710"/>
    </i>
    <i r="5">
      <x v="5"/>
      <x v="91"/>
    </i>
    <i r="7">
      <x v="711"/>
    </i>
    <i r="8">
      <x v="25"/>
      <x v="7"/>
    </i>
    <i t="blank" r="7">
      <x v="711"/>
    </i>
    <i r="5">
      <x v="6"/>
      <x v="95"/>
    </i>
    <i r="7">
      <x v="712"/>
    </i>
    <i r="8">
      <x v="25"/>
      <x v="7"/>
    </i>
    <i t="blank" r="7">
      <x v="712"/>
    </i>
    <i r="5">
      <x v="7"/>
      <x v="155"/>
    </i>
    <i r="7">
      <x v="713"/>
    </i>
    <i r="8">
      <x v="25"/>
      <x v="7"/>
    </i>
    <i t="blank" r="7">
      <x v="713"/>
    </i>
    <i r="7">
      <x v="1091"/>
    </i>
    <i r="8">
      <x v="25"/>
      <x v="7"/>
    </i>
    <i t="blank" r="7">
      <x v="1091"/>
    </i>
    <i r="5">
      <x v="8"/>
      <x v="97"/>
    </i>
    <i r="7">
      <x v="715"/>
    </i>
    <i r="8">
      <x v="25"/>
      <x v="7"/>
    </i>
    <i t="blank" r="7">
      <x v="715"/>
    </i>
    <i r="5">
      <x v="9"/>
      <x v="100"/>
    </i>
    <i r="7">
      <x v="1320"/>
    </i>
    <i r="8">
      <x v="25"/>
      <x v="7"/>
    </i>
    <i t="blank" r="7">
      <x v="1320"/>
    </i>
    <i r="5">
      <x v="11"/>
      <x v="190"/>
    </i>
    <i r="7">
      <x v="716"/>
    </i>
    <i r="8">
      <x v="28"/>
      <x v="7"/>
    </i>
    <i t="blank" r="7">
      <x v="716"/>
    </i>
    <i r="7">
      <x v="717"/>
    </i>
    <i r="8">
      <x v="28"/>
      <x v="7"/>
    </i>
    <i t="blank" r="7">
      <x v="717"/>
    </i>
    <i r="5">
      <x v="15"/>
      <x v="138"/>
    </i>
    <i r="7">
      <x v="718"/>
    </i>
    <i r="8">
      <x v="2"/>
      <x v="7"/>
    </i>
    <i t="blank" r="7">
      <x v="718"/>
    </i>
    <i r="7">
      <x v="719"/>
    </i>
    <i r="8">
      <x v="27"/>
      <x v="7"/>
    </i>
    <i t="blank" r="7">
      <x v="719"/>
    </i>
    <i r="7">
      <x v="720"/>
    </i>
    <i r="8">
      <x v="27"/>
      <x v="7"/>
    </i>
    <i t="blank" r="7">
      <x v="720"/>
    </i>
    <i r="7">
      <x v="1092"/>
    </i>
    <i r="8">
      <x v="27"/>
      <x v="8"/>
    </i>
    <i t="blank" r="7">
      <x v="1092"/>
    </i>
    <i r="3">
      <x v="15"/>
      <x v="22"/>
    </i>
    <i r="5">
      <x v="2"/>
      <x v="63"/>
    </i>
    <i r="7">
      <x v="574"/>
    </i>
    <i r="8">
      <x v="60"/>
      <x v="7"/>
    </i>
    <i t="blank" r="7">
      <x v="574"/>
    </i>
    <i r="7">
      <x v="575"/>
    </i>
    <i r="8">
      <x v="60"/>
      <x v="7"/>
    </i>
    <i t="blank" r="7">
      <x v="575"/>
    </i>
    <i r="7">
      <x v="576"/>
    </i>
    <i r="8">
      <x v="60"/>
      <x v="7"/>
    </i>
    <i t="blank" r="7">
      <x v="576"/>
    </i>
    <i r="7">
      <x v="577"/>
    </i>
    <i r="8">
      <x v="60"/>
      <x v="7"/>
    </i>
    <i t="blank" r="7">
      <x v="577"/>
    </i>
    <i r="7">
      <x v="579"/>
    </i>
    <i r="8">
      <x v="60"/>
      <x v="7"/>
    </i>
    <i t="blank" r="7">
      <x v="579"/>
    </i>
    <i r="5">
      <x v="3"/>
      <x v="101"/>
    </i>
    <i r="7">
      <x v="573"/>
    </i>
    <i r="8">
      <x v="54"/>
      <x v="7"/>
    </i>
    <i t="blank" r="7">
      <x v="573"/>
    </i>
    <i r="5">
      <x v="6"/>
      <x v="102"/>
    </i>
    <i r="7">
      <x v="581"/>
    </i>
    <i r="8">
      <x v="60"/>
      <x v="7"/>
    </i>
    <i t="blank" r="7">
      <x v="581"/>
    </i>
    <i r="5">
      <x v="9"/>
      <x v="9"/>
    </i>
    <i r="7">
      <x v="583"/>
    </i>
    <i r="8">
      <x v="60"/>
      <x v="7"/>
    </i>
    <i t="blank" r="7">
      <x v="583"/>
    </i>
    <i r="5">
      <x v="10"/>
      <x v="21"/>
    </i>
    <i r="7">
      <x v="584"/>
    </i>
    <i r="8">
      <x v="60"/>
      <x v="7"/>
    </i>
    <i t="blank" r="7">
      <x v="584"/>
    </i>
    <i r="5">
      <x v="11"/>
      <x v="233"/>
    </i>
    <i r="7">
      <x v="585"/>
    </i>
    <i r="8">
      <x v="60"/>
      <x v="7"/>
    </i>
    <i t="blank" r="7">
      <x v="585"/>
    </i>
    <i r="5">
      <x v="13"/>
      <x v="126"/>
    </i>
    <i r="7">
      <x v="586"/>
    </i>
    <i r="8">
      <x v="60"/>
      <x v="7"/>
    </i>
    <i t="blank" r="7">
      <x v="586"/>
    </i>
    <i r="7">
      <x v="587"/>
    </i>
    <i r="8">
      <x v="54"/>
      <x v="7"/>
    </i>
    <i r="8">
      <x v="60"/>
      <x v="7"/>
    </i>
    <i t="blank" r="7">
      <x v="587"/>
    </i>
    <i r="7">
      <x v="1283"/>
    </i>
    <i r="8">
      <x v="60"/>
      <x v="7"/>
    </i>
    <i t="blank" r="7">
      <x v="1283"/>
    </i>
    <i r="3">
      <x v="16"/>
      <x v="24"/>
    </i>
    <i r="5">
      <x v="14"/>
      <x v="235"/>
    </i>
    <i r="7">
      <x v="872"/>
    </i>
    <i r="8">
      <x v="51"/>
      <x v="7"/>
    </i>
    <i t="blank" r="7">
      <x v="872"/>
    </i>
    <i r="7">
      <x v="873"/>
    </i>
    <i r="8">
      <x v="51"/>
      <x v="7"/>
    </i>
    <i t="blank" r="7">
      <x v="873"/>
    </i>
    <i r="7">
      <x v="874"/>
    </i>
    <i r="8">
      <x v="51"/>
      <x v="7"/>
    </i>
    <i t="blank" r="7">
      <x v="874"/>
    </i>
    <i r="7">
      <x v="875"/>
    </i>
    <i r="8">
      <x v="51"/>
      <x v="7"/>
    </i>
    <i t="blank" r="7">
      <x v="875"/>
    </i>
    <i r="7">
      <x v="876"/>
    </i>
    <i r="8">
      <x v="51"/>
      <x v="7"/>
    </i>
    <i t="blank" r="7">
      <x v="876"/>
    </i>
    <i r="5">
      <x v="23"/>
      <x v="17"/>
    </i>
    <i r="7">
      <x v="881"/>
    </i>
    <i r="8">
      <x v="53"/>
      <x v="7"/>
    </i>
    <i t="blank" r="7">
      <x v="881"/>
    </i>
    <i r="5">
      <x v="27"/>
      <x v="61"/>
    </i>
    <i r="7">
      <x v="888"/>
    </i>
    <i r="8">
      <x v="51"/>
      <x v="7"/>
    </i>
    <i t="blank" r="7">
      <x v="888"/>
    </i>
    <i r="7">
      <x v="889"/>
    </i>
    <i r="8">
      <x v="53"/>
      <x v="7"/>
    </i>
    <i t="blank" r="7">
      <x v="889"/>
    </i>
    <i r="7">
      <x v="890"/>
    </i>
    <i r="8">
      <x v="53"/>
      <x v="7"/>
    </i>
    <i t="blank" r="7">
      <x v="890"/>
    </i>
    <i r="7">
      <x v="891"/>
    </i>
    <i r="8">
      <x v="53"/>
      <x v="7"/>
    </i>
    <i t="blank" r="7">
      <x v="891"/>
    </i>
    <i r="7">
      <x v="893"/>
    </i>
    <i r="8">
      <x v="53"/>
      <x v="7"/>
    </i>
    <i t="blank" r="7">
      <x v="893"/>
    </i>
    <i r="7">
      <x v="1170"/>
    </i>
    <i r="8">
      <x v="51"/>
      <x v="7"/>
    </i>
    <i t="blank" r="7">
      <x v="1170"/>
    </i>
    <i r="3">
      <x v="17"/>
      <x v="6"/>
    </i>
    <i r="5">
      <x/>
      <x v="39"/>
    </i>
    <i r="7">
      <x v="951"/>
    </i>
    <i r="8">
      <x v="14"/>
      <x v="7"/>
    </i>
    <i t="blank" r="7">
      <x v="951"/>
    </i>
    <i r="7">
      <x v="952"/>
    </i>
    <i r="8">
      <x v="14"/>
      <x v="7"/>
    </i>
    <i t="blank" r="7">
      <x v="952"/>
    </i>
    <i r="7">
      <x v="953"/>
    </i>
    <i r="8">
      <x v="14"/>
      <x v="7"/>
    </i>
    <i t="blank" r="7">
      <x v="953"/>
    </i>
    <i r="7">
      <x v="954"/>
    </i>
    <i r="8">
      <x v="14"/>
      <x v="7"/>
    </i>
    <i t="blank" r="7">
      <x v="954"/>
    </i>
    <i r="7">
      <x v="955"/>
    </i>
    <i r="8">
      <x v="14"/>
      <x v="7"/>
    </i>
    <i t="blank" r="7">
      <x v="955"/>
    </i>
    <i r="7">
      <x v="956"/>
    </i>
    <i r="8">
      <x v="14"/>
      <x v="7"/>
    </i>
    <i t="blank" r="7">
      <x v="956"/>
    </i>
    <i r="7">
      <x v="957"/>
    </i>
    <i r="8">
      <x v="14"/>
      <x v="7"/>
    </i>
    <i t="blank" r="7">
      <x v="957"/>
    </i>
    <i r="3">
      <x v="18"/>
      <x v="78"/>
    </i>
    <i r="5">
      <x v="19"/>
      <x v="16"/>
    </i>
    <i r="7">
      <x v="1321"/>
    </i>
    <i r="8">
      <x v="49"/>
      <x v="7"/>
    </i>
    <i t="blank" r="7">
      <x v="1321"/>
    </i>
    <i r="5">
      <x v="28"/>
      <x v="245"/>
    </i>
    <i r="7">
      <x v="1152"/>
    </i>
    <i r="8">
      <x v="2"/>
      <x v="7"/>
    </i>
    <i t="blank" r="7">
      <x v="1152"/>
    </i>
    <i r="3">
      <x v="19"/>
      <x v="26"/>
    </i>
    <i r="5">
      <x/>
      <x v="76"/>
    </i>
    <i r="7">
      <x v="664"/>
    </i>
    <i r="8">
      <x v="17"/>
      <x v="7"/>
    </i>
    <i t="blank" r="7">
      <x v="664"/>
    </i>
    <i r="7">
      <x v="665"/>
    </i>
    <i r="8">
      <x v="17"/>
      <x v="7"/>
    </i>
    <i t="blank" r="7">
      <x v="665"/>
    </i>
    <i r="7">
      <x v="666"/>
    </i>
    <i r="8">
      <x v="17"/>
      <x v="7"/>
    </i>
    <i t="blank" r="7">
      <x v="666"/>
    </i>
    <i r="7">
      <x v="674"/>
    </i>
    <i r="8">
      <x v="17"/>
      <x v="7"/>
    </i>
    <i t="blank" r="7">
      <x v="674"/>
    </i>
    <i r="7">
      <x v="678"/>
    </i>
    <i r="8">
      <x v="17"/>
      <x v="7"/>
    </i>
    <i t="blank" r="7">
      <x v="678"/>
    </i>
    <i r="7">
      <x v="684"/>
    </i>
    <i r="8">
      <x v="17"/>
      <x v="7"/>
    </i>
    <i t="blank" r="7">
      <x v="684"/>
    </i>
    <i r="3">
      <x v="20"/>
      <x v="28"/>
    </i>
    <i r="5">
      <x v="1"/>
      <x v="220"/>
    </i>
    <i r="7">
      <x v="896"/>
    </i>
    <i r="8">
      <x v="59"/>
      <x v="7"/>
    </i>
    <i t="blank" r="7">
      <x v="896"/>
    </i>
    <i r="5">
      <x v="2"/>
      <x v="80"/>
    </i>
    <i r="7">
      <x v="897"/>
    </i>
    <i r="8">
      <x v="59"/>
      <x v="7"/>
    </i>
    <i t="blank" r="7">
      <x v="897"/>
    </i>
    <i r="5">
      <x v="3"/>
      <x v="215"/>
    </i>
    <i r="7">
      <x v="898"/>
    </i>
    <i r="8">
      <x v="59"/>
      <x v="7"/>
    </i>
    <i t="blank" r="7">
      <x v="898"/>
    </i>
    <i r="5">
      <x v="5"/>
      <x v="41"/>
    </i>
    <i r="7">
      <x v="899"/>
    </i>
    <i r="8">
      <x v="59"/>
      <x v="7"/>
    </i>
    <i t="blank" r="7">
      <x v="899"/>
    </i>
    <i r="5">
      <x v="6"/>
      <x v="164"/>
    </i>
    <i r="7">
      <x v="900"/>
    </i>
    <i r="8">
      <x v="59"/>
      <x v="7"/>
    </i>
    <i t="blank" r="7">
      <x v="900"/>
    </i>
    <i r="5">
      <x v="9"/>
      <x v="171"/>
    </i>
    <i r="7">
      <x v="901"/>
    </i>
    <i r="8">
      <x v="59"/>
      <x v="7"/>
    </i>
    <i t="blank" r="7">
      <x v="901"/>
    </i>
    <i r="5">
      <x v="10"/>
      <x v="176"/>
    </i>
    <i r="7">
      <x v="902"/>
    </i>
    <i r="8">
      <x v="59"/>
      <x v="7"/>
    </i>
    <i t="blank" r="7">
      <x v="902"/>
    </i>
    <i r="5">
      <x v="11"/>
      <x v="177"/>
    </i>
    <i r="7">
      <x v="903"/>
    </i>
    <i r="8">
      <x v="59"/>
      <x v="7"/>
    </i>
    <i t="blank" r="7">
      <x v="903"/>
    </i>
    <i r="5">
      <x v="13"/>
      <x v="258"/>
    </i>
    <i r="7">
      <x v="1284"/>
    </i>
    <i r="8">
      <x v="59"/>
      <x v="7"/>
    </i>
    <i t="blank" r="7">
      <x v="1284"/>
    </i>
    <i r="5">
      <x v="15"/>
      <x v="241"/>
    </i>
    <i r="7">
      <x v="1094"/>
    </i>
    <i r="8">
      <x v="59"/>
      <x v="7"/>
    </i>
    <i t="blank" r="7">
      <x v="1094"/>
    </i>
    <i r="7">
      <x v="1322"/>
    </i>
    <i r="8">
      <x v="59"/>
      <x v="7"/>
    </i>
    <i t="blank" r="7">
      <x v="1322"/>
    </i>
    <i r="3">
      <x v="21"/>
      <x v="38"/>
    </i>
    <i r="5">
      <x v="2"/>
      <x v="200"/>
    </i>
    <i r="7">
      <x v="728"/>
    </i>
    <i r="8">
      <x v="61"/>
      <x v="7"/>
    </i>
    <i t="blank" r="7">
      <x v="728"/>
    </i>
    <i r="5">
      <x v="3"/>
      <x v="217"/>
    </i>
    <i r="7">
      <x v="729"/>
    </i>
    <i r="8">
      <x v="64"/>
      <x v="7"/>
    </i>
    <i t="blank" r="7">
      <x v="729"/>
    </i>
    <i r="5">
      <x v="4"/>
      <x v="110"/>
    </i>
    <i r="7">
      <x v="731"/>
    </i>
    <i r="8">
      <x v="61"/>
      <x v="7"/>
    </i>
    <i t="blank" r="7">
      <x v="731"/>
    </i>
    <i r="7">
      <x v="732"/>
    </i>
    <i r="8">
      <x v="61"/>
      <x v="7"/>
    </i>
    <i t="blank" r="7">
      <x v="732"/>
    </i>
    <i r="7">
      <x v="733"/>
    </i>
    <i r="8">
      <x v="61"/>
      <x v="7"/>
    </i>
    <i t="blank" r="7">
      <x v="733"/>
    </i>
    <i r="7">
      <x v="734"/>
    </i>
    <i r="8">
      <x v="61"/>
      <x v="7"/>
    </i>
    <i t="blank" r="7">
      <x v="734"/>
    </i>
    <i r="7">
      <x v="735"/>
    </i>
    <i r="8">
      <x v="24"/>
      <x v="7"/>
    </i>
    <i t="blank" r="7">
      <x v="735"/>
    </i>
    <i r="3">
      <x v="22"/>
      <x v="43"/>
    </i>
    <i r="5">
      <x v="1"/>
      <x v="243"/>
    </i>
    <i r="7">
      <x v="1120"/>
    </i>
    <i r="8">
      <x v="3"/>
      <x v="7"/>
    </i>
    <i t="blank" r="7">
      <x v="1120"/>
    </i>
    <i r="5">
      <x v="2"/>
      <x v="128"/>
    </i>
    <i r="7">
      <x v="904"/>
    </i>
    <i r="8">
      <x v="4"/>
      <x v="7"/>
    </i>
    <i t="blank" r="7">
      <x v="904"/>
    </i>
    <i r="7">
      <x v="1200"/>
    </i>
    <i r="8">
      <x v="4"/>
      <x v="7"/>
    </i>
    <i t="blank" r="7">
      <x v="1200"/>
    </i>
    <i r="7">
      <x v="1323"/>
    </i>
    <i r="8">
      <x v="4"/>
      <x v="7"/>
    </i>
    <i t="blank" r="7">
      <x v="1323"/>
    </i>
    <i r="5">
      <x v="3"/>
      <x v="148"/>
    </i>
    <i r="7">
      <x v="907"/>
    </i>
    <i r="8">
      <x v="3"/>
      <x v="7"/>
    </i>
    <i t="blank" r="7">
      <x v="907"/>
    </i>
    <i r="7">
      <x v="908"/>
    </i>
    <i r="8">
      <x v="3"/>
      <x v="7"/>
    </i>
    <i t="blank" r="7">
      <x v="908"/>
    </i>
    <i r="7">
      <x v="909"/>
    </i>
    <i r="8">
      <x v="3"/>
      <x v="7"/>
    </i>
    <i t="blank" r="7">
      <x v="909"/>
    </i>
    <i r="7">
      <x v="1324"/>
    </i>
    <i r="8">
      <x v="3"/>
      <x v="7"/>
    </i>
    <i t="blank" r="7">
      <x v="1324"/>
    </i>
    <i r="5">
      <x v="7"/>
      <x v="6"/>
    </i>
    <i r="7">
      <x v="910"/>
    </i>
    <i r="8">
      <x v="3"/>
      <x v="7"/>
    </i>
    <i t="blank" r="7">
      <x v="910"/>
    </i>
    <i r="7">
      <x v="911"/>
    </i>
    <i r="8">
      <x v="3"/>
      <x v="7"/>
    </i>
    <i t="blank" r="7">
      <x v="911"/>
    </i>
    <i r="7">
      <x v="913"/>
    </i>
    <i r="8">
      <x v="3"/>
      <x v="7"/>
    </i>
    <i t="blank" r="7">
      <x v="913"/>
    </i>
    <i r="7">
      <x v="919"/>
    </i>
    <i r="8">
      <x v="3"/>
      <x v="7"/>
    </i>
    <i t="blank" r="7">
      <x v="919"/>
    </i>
    <i r="5">
      <x v="9"/>
      <x v="221"/>
    </i>
    <i r="7">
      <x v="922"/>
    </i>
    <i r="8">
      <x v="3"/>
      <x v="7"/>
    </i>
    <i t="blank" r="7">
      <x v="922"/>
    </i>
    <i r="5">
      <x v="10"/>
      <x v="246"/>
    </i>
    <i r="7">
      <x v="1286"/>
    </i>
    <i r="8">
      <x v="3"/>
      <x v="7"/>
    </i>
    <i t="blank" r="7">
      <x v="1286"/>
    </i>
    <i r="7">
      <x v="1287"/>
    </i>
    <i r="8">
      <x v="3"/>
      <x v="7"/>
    </i>
    <i r="9">
      <x v="8"/>
    </i>
    <i t="blank" r="7">
      <x v="1287"/>
    </i>
    <i r="5">
      <x v="11"/>
      <x v="188"/>
    </i>
    <i r="7">
      <x v="923"/>
    </i>
    <i r="8">
      <x v="3"/>
      <x v="7"/>
    </i>
    <i t="blank" r="7">
      <x v="923"/>
    </i>
    <i r="5">
      <x v="13"/>
      <x v="4"/>
    </i>
    <i r="7">
      <x v="1153"/>
    </i>
    <i r="8">
      <x v="3"/>
      <x v="7"/>
    </i>
    <i t="blank" r="7">
      <x v="1153"/>
    </i>
    <i r="5">
      <x v="14"/>
      <x v="264"/>
    </i>
    <i r="7">
      <x v="1325"/>
    </i>
    <i r="8">
      <x v="7"/>
      <x v="7"/>
    </i>
    <i t="blank" r="7">
      <x v="1325"/>
    </i>
    <i r="5">
      <x v="15"/>
      <x v="144"/>
    </i>
    <i r="7">
      <x v="929"/>
    </i>
    <i r="8">
      <x v="7"/>
      <x v="7"/>
    </i>
    <i t="blank" r="7">
      <x v="929"/>
    </i>
    <i r="3">
      <x v="23"/>
      <x v="51"/>
    </i>
    <i r="5">
      <x/>
      <x v="149"/>
    </i>
    <i r="7">
      <x v="816"/>
    </i>
    <i r="8">
      <x v="9"/>
      <x v="7"/>
    </i>
    <i t="blank" r="7">
      <x v="816"/>
    </i>
    <i r="7">
      <x v="817"/>
    </i>
    <i r="8">
      <x v="9"/>
      <x v="7"/>
    </i>
    <i t="blank" r="7">
      <x v="817"/>
    </i>
    <i r="7">
      <x v="818"/>
    </i>
    <i r="8">
      <x v="9"/>
      <x v="7"/>
    </i>
    <i t="blank" r="7">
      <x v="818"/>
    </i>
    <i r="7">
      <x v="822"/>
    </i>
    <i r="8">
      <x v="9"/>
      <x v="7"/>
    </i>
    <i t="blank" r="7">
      <x v="822"/>
    </i>
    <i r="7">
      <x v="1211"/>
    </i>
    <i r="8">
      <x v="9"/>
      <x v="7"/>
    </i>
    <i t="blank" r="7">
      <x v="1211"/>
    </i>
    <i r="3">
      <x v="24"/>
      <x v="56"/>
    </i>
    <i r="5">
      <x/>
      <x v="163"/>
    </i>
    <i r="7">
      <x v="1021"/>
    </i>
    <i r="8">
      <x v="8"/>
      <x v="7"/>
    </i>
    <i t="blank" r="7">
      <x v="1021"/>
    </i>
    <i r="7">
      <x v="1022"/>
    </i>
    <i r="8">
      <x v="8"/>
      <x v="7"/>
    </i>
    <i t="blank" r="7">
      <x v="1022"/>
    </i>
    <i r="7">
      <x v="1233"/>
    </i>
    <i r="8">
      <x v="8"/>
      <x v="7"/>
    </i>
    <i t="blank" r="7">
      <x v="1233"/>
    </i>
    <i r="3">
      <x v="25"/>
      <x v="59"/>
    </i>
    <i r="5">
      <x/>
      <x v="178"/>
    </i>
    <i r="7">
      <x v="824"/>
    </i>
    <i r="8">
      <x v="62"/>
      <x v="7"/>
    </i>
    <i t="blank" r="7">
      <x v="824"/>
    </i>
    <i r="7">
      <x v="825"/>
    </i>
    <i r="8">
      <x v="62"/>
      <x v="7"/>
    </i>
    <i t="blank" r="7">
      <x v="825"/>
    </i>
    <i r="3">
      <x v="26"/>
      <x v="67"/>
    </i>
    <i r="5">
      <x/>
      <x v="212"/>
    </i>
    <i r="7">
      <x v="841"/>
    </i>
    <i r="8">
      <x v="24"/>
      <x v="7"/>
    </i>
    <i t="blank" r="7">
      <x v="841"/>
    </i>
    <i r="3">
      <x v="27"/>
      <x v="69"/>
    </i>
    <i r="5">
      <x/>
      <x v="214"/>
    </i>
    <i r="7">
      <x v="590"/>
    </i>
    <i r="8">
      <x v="48"/>
      <x v="7"/>
    </i>
    <i t="blank" r="7">
      <x v="590"/>
    </i>
    <i r="7">
      <x v="608"/>
    </i>
    <i r="8">
      <x v="48"/>
      <x v="7"/>
    </i>
    <i t="blank" r="7">
      <x v="608"/>
    </i>
    <i r="3">
      <x v="28"/>
      <x/>
    </i>
    <i r="5">
      <x/>
      <x v="3"/>
    </i>
    <i r="7">
      <x v="971"/>
    </i>
    <i r="8">
      <x v="16"/>
      <x v="7"/>
    </i>
    <i t="blank" r="7">
      <x v="971"/>
    </i>
    <i r="3">
      <x v="29"/>
      <x v="1"/>
    </i>
    <i r="5">
      <x/>
      <x v="14"/>
    </i>
    <i r="7">
      <x v="972"/>
    </i>
    <i r="8">
      <x v="30"/>
      <x v="7"/>
    </i>
    <i t="blank" r="7">
      <x v="972"/>
    </i>
    <i r="3">
      <x v="32"/>
      <x v="4"/>
    </i>
    <i r="5">
      <x/>
      <x v="37"/>
    </i>
    <i r="7">
      <x v="976"/>
    </i>
    <i r="8">
      <x v="40"/>
      <x v="7"/>
    </i>
    <i t="blank" r="7">
      <x v="976"/>
    </i>
    <i r="3">
      <x v="33"/>
      <x v="5"/>
    </i>
    <i r="5">
      <x/>
      <x v="38"/>
    </i>
    <i r="7">
      <x v="1058"/>
    </i>
    <i r="8">
      <x v="37"/>
      <x v="7"/>
    </i>
    <i t="blank" r="7">
      <x v="1058"/>
    </i>
    <i r="3">
      <x v="35"/>
      <x v="8"/>
    </i>
    <i r="5">
      <x/>
      <x v="44"/>
    </i>
    <i r="7">
      <x v="1068"/>
    </i>
    <i r="8">
      <x v="30"/>
      <x v="7"/>
    </i>
    <i t="blank" r="7">
      <x v="1068"/>
    </i>
    <i r="3">
      <x v="37"/>
      <x v="25"/>
    </i>
    <i r="5">
      <x v="9"/>
      <x v="66"/>
    </i>
    <i r="7">
      <x v="979"/>
    </i>
    <i r="8">
      <x v="63"/>
      <x v="7"/>
    </i>
    <i t="blank" r="7">
      <x v="979"/>
    </i>
    <i r="3">
      <x v="42"/>
      <x v="32"/>
    </i>
    <i r="5">
      <x/>
      <x v="88"/>
    </i>
    <i r="7">
      <x v="993"/>
    </i>
    <i r="8">
      <x v="24"/>
      <x v="7"/>
    </i>
    <i t="blank" r="7">
      <x v="993"/>
    </i>
    <i r="3">
      <x v="45"/>
      <x v="35"/>
    </i>
    <i r="5">
      <x/>
      <x v="94"/>
    </i>
    <i r="7">
      <x v="999"/>
    </i>
    <i r="8">
      <x v="36"/>
      <x v="7"/>
    </i>
    <i t="blank" r="7">
      <x v="999"/>
    </i>
    <i r="3">
      <x v="46"/>
      <x v="37"/>
    </i>
    <i r="5">
      <x/>
      <x v="99"/>
    </i>
    <i r="7">
      <x v="1001"/>
    </i>
    <i r="8">
      <x v="24"/>
      <x v="7"/>
    </i>
    <i t="blank" r="7">
      <x v="1001"/>
    </i>
    <i r="3">
      <x v="49"/>
      <x v="41"/>
    </i>
    <i r="5">
      <x/>
      <x v="121"/>
    </i>
    <i r="7">
      <x v="1055"/>
    </i>
    <i r="8">
      <x v="34"/>
      <x v="7"/>
    </i>
    <i t="blank" r="7">
      <x v="1055"/>
    </i>
    <i r="3">
      <x v="50"/>
      <x v="42"/>
    </i>
    <i r="5">
      <x/>
      <x v="123"/>
    </i>
    <i r="7">
      <x v="1053"/>
    </i>
    <i r="8">
      <x v="2"/>
      <x v="7"/>
    </i>
    <i t="blank" r="7">
      <x v="1053"/>
    </i>
    <i r="3">
      <x v="51"/>
      <x v="45"/>
    </i>
    <i r="5">
      <x/>
      <x v="133"/>
    </i>
    <i r="7">
      <x v="1005"/>
    </i>
    <i r="8">
      <x v="55"/>
      <x v="7"/>
    </i>
    <i t="blank" r="7">
      <x v="1005"/>
    </i>
    <i r="3">
      <x v="52"/>
      <x v="48"/>
    </i>
    <i r="5">
      <x/>
      <x v="140"/>
    </i>
    <i r="7">
      <x v="1006"/>
    </i>
    <i r="8">
      <x v="62"/>
      <x v="7"/>
    </i>
    <i t="blank" r="7">
      <x v="1006"/>
    </i>
    <i r="3">
      <x v="54"/>
      <x v="52"/>
    </i>
    <i r="5">
      <x/>
      <x v="151"/>
    </i>
    <i r="7">
      <x v="1007"/>
    </i>
    <i r="8">
      <x v="61"/>
      <x v="7"/>
    </i>
    <i t="blank" r="7">
      <x v="1007"/>
    </i>
    <i r="7">
      <x v="1008"/>
    </i>
    <i r="8">
      <x v="61"/>
      <x v="7"/>
    </i>
    <i t="blank" r="7">
      <x v="1008"/>
    </i>
    <i r="3">
      <x v="56"/>
      <x v="54"/>
    </i>
    <i r="5">
      <x/>
      <x v="153"/>
    </i>
    <i r="7">
      <x v="1017"/>
    </i>
    <i r="8">
      <x v="34"/>
      <x v="7"/>
    </i>
    <i t="blank" r="7">
      <x v="1017"/>
    </i>
    <i r="3">
      <x v="57"/>
      <x v="55"/>
    </i>
    <i r="5">
      <x/>
      <x v="154"/>
    </i>
    <i r="7">
      <x v="1019"/>
    </i>
    <i r="8">
      <x v="34"/>
      <x v="7"/>
    </i>
    <i t="blank" r="7">
      <x v="1019"/>
    </i>
    <i r="3">
      <x v="58"/>
      <x v="57"/>
    </i>
    <i r="5">
      <x/>
      <x v="169"/>
    </i>
    <i r="7">
      <x v="1026"/>
    </i>
    <i r="8">
      <x v="13"/>
      <x v="7"/>
    </i>
    <i t="blank" r="7">
      <x v="1026"/>
    </i>
    <i r="3">
      <x v="61"/>
      <x v="61"/>
    </i>
    <i r="5">
      <x/>
      <x v="191"/>
    </i>
    <i r="7">
      <x v="1030"/>
    </i>
    <i r="8">
      <x v="22"/>
      <x v="7"/>
    </i>
    <i t="blank" r="7">
      <x v="1030"/>
    </i>
    <i r="3">
      <x v="62"/>
      <x v="62"/>
    </i>
    <i r="5">
      <x/>
      <x v="193"/>
    </i>
    <i r="7">
      <x v="1065"/>
    </i>
    <i r="8">
      <x v="16"/>
      <x v="7"/>
    </i>
    <i r="9">
      <x v="8"/>
    </i>
    <i t="blank" r="7">
      <x v="1065"/>
    </i>
    <i r="3">
      <x v="63"/>
      <x v="64"/>
    </i>
    <i r="5">
      <x/>
      <x v="199"/>
    </i>
    <i r="7">
      <x v="1042"/>
    </i>
    <i r="8">
      <x v="42"/>
      <x v="7"/>
    </i>
    <i t="blank" r="7">
      <x v="1042"/>
    </i>
    <i r="7">
      <x v="1047"/>
    </i>
    <i r="8">
      <x v="42"/>
      <x v="7"/>
    </i>
    <i t="blank" r="7">
      <x v="1047"/>
    </i>
    <i r="3">
      <x v="65"/>
      <x v="68"/>
    </i>
    <i r="5">
      <x/>
      <x v="213"/>
    </i>
    <i r="7">
      <x v="1050"/>
    </i>
    <i r="8">
      <x v="34"/>
      <x v="7"/>
    </i>
    <i t="blank" r="7">
      <x v="1050"/>
    </i>
    <i r="7">
      <x v="1326"/>
    </i>
    <i r="8">
      <x v="34"/>
      <x v="7"/>
    </i>
    <i t="blank" r="7">
      <x v="1326"/>
    </i>
    <i r="3">
      <x v="68"/>
      <x v="74"/>
    </i>
    <i r="5">
      <x/>
      <x v="232"/>
    </i>
    <i r="7">
      <x v="1052"/>
    </i>
    <i r="8">
      <x v="5"/>
      <x v="7"/>
    </i>
    <i t="blank" r="7">
      <x v="1052"/>
    </i>
    <i r="3">
      <x v="76"/>
      <x v="75"/>
    </i>
    <i r="5">
      <x/>
      <x v="242"/>
    </i>
    <i r="7">
      <x v="1067"/>
    </i>
    <i r="8">
      <x v="6"/>
      <x v="7"/>
    </i>
    <i t="blank" r="7">
      <x v="1067"/>
    </i>
    <i r="3">
      <x v="78"/>
      <x v="77"/>
    </i>
    <i r="5">
      <x/>
      <x v="249"/>
    </i>
    <i r="7">
      <x v="1201"/>
    </i>
    <i r="8">
      <x v="30"/>
      <x v="7"/>
    </i>
    <i t="blank" r="7">
      <x v="1201"/>
    </i>
    <i r="3">
      <x v="79"/>
      <x v="79"/>
    </i>
    <i r="5">
      <x/>
      <x v="251"/>
    </i>
    <i r="7">
      <x v="1240"/>
    </i>
    <i r="8">
      <x v="64"/>
      <x v="7"/>
    </i>
    <i t="blank" r="7">
      <x v="1240"/>
    </i>
    <i r="1">
      <x v="1"/>
    </i>
    <i r="2">
      <x/>
    </i>
    <i r="3">
      <x/>
      <x v="46"/>
    </i>
    <i t="blank" r="4">
      <x v="46"/>
    </i>
    <i r="3">
      <x v="1"/>
      <x v="44"/>
    </i>
    <i r="5">
      <x v="23"/>
      <x v="43"/>
    </i>
    <i r="7">
      <x v="38"/>
    </i>
    <i r="8">
      <x v="65"/>
      <x v="4"/>
    </i>
    <i t="blank" r="7">
      <x v="38"/>
    </i>
    <i r="5">
      <x v="26"/>
      <x v="131"/>
    </i>
    <i r="7">
      <x v="30"/>
    </i>
    <i r="8">
      <x v="55"/>
      <x v="3"/>
    </i>
    <i t="blank" r="7">
      <x v="30"/>
    </i>
    <i r="7">
      <x v="32"/>
    </i>
    <i r="8">
      <x v="55"/>
      <x v="3"/>
    </i>
    <i t="blank" r="7">
      <x v="32"/>
    </i>
    <i r="7">
      <x v="33"/>
    </i>
    <i r="8">
      <x v="55"/>
      <x v="3"/>
    </i>
    <i t="blank" r="7">
      <x v="33"/>
    </i>
    <i r="5">
      <x v="30"/>
      <x v="130"/>
    </i>
    <i r="7">
      <x v="28"/>
    </i>
    <i r="8">
      <x v="55"/>
      <x v="4"/>
    </i>
    <i t="blank" r="7">
      <x v="28"/>
    </i>
    <i r="3">
      <x v="2"/>
      <x v="10"/>
    </i>
    <i r="5">
      <x v="43"/>
      <x v="46"/>
    </i>
    <i r="7">
      <x v="65"/>
    </i>
    <i r="8">
      <x v="65"/>
      <x v="4"/>
    </i>
    <i t="blank" r="7">
      <x v="65"/>
    </i>
    <i r="7">
      <x v="71"/>
    </i>
    <i r="8">
      <x v="69"/>
      <x v="4"/>
    </i>
    <i t="blank" r="7">
      <x v="71"/>
    </i>
    <i r="7">
      <x v="75"/>
    </i>
    <i r="8">
      <x v="46"/>
      <x v="4"/>
    </i>
    <i t="blank" r="7">
      <x v="75"/>
    </i>
    <i r="7">
      <x v="87"/>
    </i>
    <i r="8">
      <x v="20"/>
      <x v="3"/>
    </i>
    <i t="blank" r="7">
      <x v="87"/>
    </i>
    <i r="7">
      <x v="1158"/>
    </i>
    <i r="8">
      <x v="43"/>
      <x v="3"/>
    </i>
    <i t="blank" r="7">
      <x v="1158"/>
    </i>
    <i r="7">
      <x v="1159"/>
    </i>
    <i r="8">
      <x v="20"/>
      <x v="3"/>
    </i>
    <i t="blank" r="7">
      <x v="1159"/>
    </i>
    <i r="7">
      <x v="1330"/>
    </i>
    <i r="8">
      <x v="69"/>
      <x v="4"/>
    </i>
    <i t="blank" r="7">
      <x v="1330"/>
    </i>
    <i r="3">
      <x v="3"/>
      <x v="11"/>
    </i>
    <i r="5">
      <x v="44"/>
      <x v="47"/>
    </i>
    <i r="7">
      <x v="137"/>
    </i>
    <i r="8">
      <x v="65"/>
      <x v="4"/>
    </i>
    <i t="blank" r="7">
      <x v="137"/>
    </i>
    <i r="7">
      <x v="138"/>
    </i>
    <i r="8">
      <x v="69"/>
      <x v="4"/>
    </i>
    <i t="blank" r="7">
      <x v="138"/>
    </i>
    <i r="3">
      <x v="4"/>
      <x v="12"/>
    </i>
    <i r="5">
      <x v="35"/>
      <x v="48"/>
    </i>
    <i r="7">
      <x v="176"/>
    </i>
    <i r="8">
      <x/>
      <x v="4"/>
    </i>
    <i t="blank" r="7">
      <x v="176"/>
    </i>
    <i r="7">
      <x v="177"/>
    </i>
    <i r="8">
      <x/>
      <x v="4"/>
    </i>
    <i t="blank" r="7">
      <x v="177"/>
    </i>
    <i r="7">
      <x v="178"/>
    </i>
    <i r="8">
      <x/>
      <x v="4"/>
    </i>
    <i t="blank" r="7">
      <x v="178"/>
    </i>
    <i r="7">
      <x v="179"/>
    </i>
    <i r="8">
      <x/>
      <x v="4"/>
    </i>
    <i t="blank" r="7">
      <x v="179"/>
    </i>
    <i r="7">
      <x v="189"/>
    </i>
    <i r="8">
      <x/>
      <x v="3"/>
    </i>
    <i t="blank" r="7">
      <x v="189"/>
    </i>
    <i r="7">
      <x v="190"/>
    </i>
    <i r="8">
      <x/>
      <x v="3"/>
    </i>
    <i t="blank" r="7">
      <x v="190"/>
    </i>
    <i r="7">
      <x v="1235"/>
    </i>
    <i r="8">
      <x/>
      <x v="3"/>
    </i>
    <i t="blank" r="7">
      <x v="1235"/>
    </i>
    <i r="7">
      <x v="1331"/>
    </i>
    <i r="8">
      <x/>
      <x v="4"/>
    </i>
    <i t="blank" r="7">
      <x v="1331"/>
    </i>
    <i r="3">
      <x v="5"/>
      <x v="13"/>
    </i>
    <i r="5">
      <x v="43"/>
      <x v="49"/>
    </i>
    <i r="7">
      <x v="618"/>
    </i>
    <i r="8">
      <x v="65"/>
      <x v="4"/>
    </i>
    <i t="blank" r="7">
      <x v="618"/>
    </i>
    <i r="3">
      <x v="6"/>
      <x v="14"/>
    </i>
    <i r="5">
      <x v="43"/>
      <x v="50"/>
    </i>
    <i r="7">
      <x v="638"/>
    </i>
    <i r="8">
      <x v="65"/>
      <x v="4"/>
    </i>
    <i t="blank" r="7">
      <x v="638"/>
    </i>
    <i r="7">
      <x v="643"/>
    </i>
    <i r="8">
      <x v="69"/>
      <x v="4"/>
    </i>
    <i t="blank" r="7">
      <x v="643"/>
    </i>
    <i r="7">
      <x v="644"/>
    </i>
    <i r="8">
      <x v="69"/>
      <x v="4"/>
    </i>
    <i t="blank" r="7">
      <x v="644"/>
    </i>
    <i r="3">
      <x v="7"/>
      <x v="15"/>
    </i>
    <i r="5">
      <x v="10"/>
      <x v="32"/>
    </i>
    <i r="7">
      <x v="274"/>
    </i>
    <i r="8">
      <x v="41"/>
      <x v="3"/>
    </i>
    <i t="blank" r="7">
      <x v="274"/>
    </i>
    <i r="7">
      <x v="277"/>
    </i>
    <i r="8">
      <x v="41"/>
      <x v="3"/>
    </i>
    <i t="blank" r="7">
      <x v="277"/>
    </i>
    <i r="7">
      <x v="283"/>
    </i>
    <i r="8">
      <x v="41"/>
      <x v="3"/>
    </i>
    <i t="blank" r="7">
      <x v="283"/>
    </i>
    <i r="7">
      <x v="284"/>
    </i>
    <i r="8">
      <x v="41"/>
      <x v="3"/>
    </i>
    <i t="blank" r="7">
      <x v="284"/>
    </i>
    <i r="7">
      <x v="287"/>
    </i>
    <i r="8">
      <x v="41"/>
      <x v="3"/>
    </i>
    <i t="blank" r="7">
      <x v="287"/>
    </i>
    <i r="7">
      <x v="293"/>
    </i>
    <i r="8">
      <x v="41"/>
      <x v="3"/>
    </i>
    <i t="blank" r="7">
      <x v="293"/>
    </i>
    <i r="7">
      <x v="295"/>
    </i>
    <i r="8">
      <x v="41"/>
      <x v="3"/>
    </i>
    <i t="blank" r="7">
      <x v="295"/>
    </i>
    <i r="7">
      <x v="296"/>
    </i>
    <i r="8">
      <x v="41"/>
      <x v="3"/>
    </i>
    <i t="blank" r="7">
      <x v="296"/>
    </i>
    <i r="7">
      <x v="297"/>
    </i>
    <i r="8">
      <x v="41"/>
      <x v="3"/>
    </i>
    <i t="blank" r="7">
      <x v="297"/>
    </i>
    <i r="7">
      <x v="298"/>
    </i>
    <i r="8">
      <x v="41"/>
      <x v="3"/>
    </i>
    <i t="blank" r="7">
      <x v="298"/>
    </i>
    <i r="7">
      <x v="301"/>
    </i>
    <i r="8">
      <x v="41"/>
      <x v="3"/>
    </i>
    <i t="blank" r="7">
      <x v="301"/>
    </i>
    <i r="5">
      <x v="20"/>
      <x v="51"/>
    </i>
    <i r="7">
      <x v="265"/>
    </i>
    <i r="8">
      <x v="65"/>
      <x v="4"/>
    </i>
    <i t="blank" r="7">
      <x v="265"/>
    </i>
    <i r="7">
      <x v="270"/>
    </i>
    <i r="8">
      <x v="69"/>
      <x v="4"/>
    </i>
    <i t="blank" r="7">
      <x v="270"/>
    </i>
    <i r="7">
      <x v="271"/>
    </i>
    <i r="8">
      <x v="39"/>
      <x v="4"/>
    </i>
    <i t="blank" r="7">
      <x v="271"/>
    </i>
    <i r="7">
      <x v="272"/>
    </i>
    <i r="8">
      <x v="40"/>
      <x v="4"/>
    </i>
    <i t="blank" r="7">
      <x v="272"/>
    </i>
    <i r="7">
      <x v="273"/>
    </i>
    <i r="8">
      <x v="39"/>
      <x v="4"/>
    </i>
    <i t="blank" r="7">
      <x v="273"/>
    </i>
    <i r="3">
      <x v="8"/>
      <x v="16"/>
    </i>
    <i r="5">
      <x v="43"/>
      <x v="52"/>
    </i>
    <i r="7">
      <x v="741"/>
    </i>
    <i r="8">
      <x v="65"/>
      <x v="4"/>
    </i>
    <i t="blank" r="7">
      <x v="741"/>
    </i>
    <i r="7">
      <x v="758"/>
    </i>
    <i r="8">
      <x v="69"/>
      <x v="4"/>
    </i>
    <i t="blank" r="7">
      <x v="758"/>
    </i>
    <i r="7">
      <x v="1204"/>
    </i>
    <i r="8">
      <x v="54"/>
      <x v="3"/>
    </i>
    <i t="blank" r="7">
      <x v="1204"/>
    </i>
    <i r="3">
      <x v="9"/>
      <x v="17"/>
    </i>
    <i r="5">
      <x v="30"/>
      <x v="53"/>
    </i>
    <i r="7">
      <x v="797"/>
    </i>
    <i r="8">
      <x v="65"/>
      <x v="4"/>
    </i>
    <i t="blank" r="7">
      <x v="797"/>
    </i>
    <i r="3">
      <x v="10"/>
      <x v="21"/>
    </i>
    <i r="5">
      <x v="43"/>
      <x v="57"/>
    </i>
    <i r="7">
      <x v="352"/>
    </i>
    <i r="8">
      <x v="65"/>
      <x v="4"/>
    </i>
    <i t="blank" r="7">
      <x v="352"/>
    </i>
    <i r="7">
      <x v="360"/>
    </i>
    <i r="8">
      <x v="69"/>
      <x v="4"/>
    </i>
    <i t="blank" r="7">
      <x v="360"/>
    </i>
    <i r="7">
      <x v="364"/>
    </i>
    <i r="8">
      <x v="69"/>
      <x v="4"/>
    </i>
    <i t="blank" r="7">
      <x v="364"/>
    </i>
    <i r="7">
      <x v="377"/>
    </i>
    <i r="8">
      <x v="15"/>
      <x v="4"/>
    </i>
    <i t="blank" r="7">
      <x v="377"/>
    </i>
    <i r="7">
      <x v="382"/>
    </i>
    <i r="8">
      <x v="69"/>
      <x v="4"/>
    </i>
    <i t="blank" r="7">
      <x v="382"/>
    </i>
    <i r="7">
      <x v="384"/>
    </i>
    <i r="8">
      <x v="69"/>
      <x v="4"/>
    </i>
    <i t="blank" r="7">
      <x v="384"/>
    </i>
    <i r="7">
      <x v="386"/>
    </i>
    <i r="8">
      <x v="69"/>
      <x v="4"/>
    </i>
    <i t="blank" r="7">
      <x v="386"/>
    </i>
    <i r="7">
      <x v="394"/>
    </i>
    <i r="8">
      <x v="69"/>
      <x v="4"/>
    </i>
    <i t="blank" r="7">
      <x v="394"/>
    </i>
    <i r="7">
      <x v="397"/>
    </i>
    <i r="8">
      <x v="69"/>
      <x v="4"/>
    </i>
    <i t="blank" r="7">
      <x v="397"/>
    </i>
    <i r="7">
      <x v="1098"/>
    </i>
    <i r="8">
      <x v="69"/>
      <x v="4"/>
    </i>
    <i t="blank" r="7">
      <x v="1098"/>
    </i>
    <i r="7">
      <x v="1099"/>
    </i>
    <i r="8">
      <x v="69"/>
      <x v="4"/>
    </i>
    <i t="blank" r="7">
      <x v="1099"/>
    </i>
    <i r="7">
      <x v="1100"/>
    </i>
    <i r="8">
      <x v="69"/>
      <x v="4"/>
    </i>
    <i t="blank" r="7">
      <x v="1100"/>
    </i>
    <i r="7">
      <x v="1101"/>
    </i>
    <i r="8">
      <x v="69"/>
      <x v="4"/>
    </i>
    <i t="blank" r="7">
      <x v="1101"/>
    </i>
    <i r="7">
      <x v="1160"/>
    </i>
    <i r="8">
      <x v="69"/>
      <x v="4"/>
    </i>
    <i t="blank" r="7">
      <x v="1160"/>
    </i>
    <i r="7">
      <x v="1161"/>
    </i>
    <i r="8">
      <x v="69"/>
      <x v="4"/>
    </i>
    <i t="blank" r="7">
      <x v="1161"/>
    </i>
    <i r="7">
      <x v="1205"/>
    </i>
    <i r="8">
      <x v="69"/>
      <x v="4"/>
    </i>
    <i t="blank" r="7">
      <x v="1205"/>
    </i>
    <i r="7">
      <x v="1262"/>
    </i>
    <i r="8">
      <x v="69"/>
      <x v="4"/>
    </i>
    <i t="blank" r="7">
      <x v="1262"/>
    </i>
    <i r="3">
      <x v="11"/>
      <x v="18"/>
    </i>
    <i r="5">
      <x v="6"/>
      <x v="198"/>
    </i>
    <i r="7">
      <x v="458"/>
    </i>
    <i r="8">
      <x v="2"/>
      <x v="3"/>
    </i>
    <i t="blank" r="7">
      <x v="458"/>
    </i>
    <i r="5">
      <x v="30"/>
      <x v="54"/>
    </i>
    <i r="7">
      <x v="452"/>
    </i>
    <i r="8">
      <x v="65"/>
      <x v="4"/>
    </i>
    <i t="blank" r="7">
      <x v="452"/>
    </i>
    <i r="7">
      <x v="453"/>
    </i>
    <i r="8">
      <x v="69"/>
      <x v="4"/>
    </i>
    <i t="blank" r="7">
      <x v="453"/>
    </i>
    <i r="7">
      <x v="455"/>
    </i>
    <i r="8">
      <x v="69"/>
      <x v="4"/>
    </i>
    <i t="blank" r="7">
      <x v="455"/>
    </i>
    <i r="7">
      <x v="457"/>
    </i>
    <i r="8">
      <x v="69"/>
      <x v="4"/>
    </i>
    <i t="blank" r="7">
      <x v="457"/>
    </i>
    <i r="3">
      <x v="12"/>
      <x v="19"/>
    </i>
    <i r="5">
      <x v="2"/>
      <x v="73"/>
    </i>
    <i r="7">
      <x v="1263"/>
    </i>
    <i r="8">
      <x v="44"/>
      <x v="3"/>
    </i>
    <i t="blank" r="7">
      <x v="1263"/>
    </i>
    <i r="5">
      <x v="30"/>
      <x v="55"/>
    </i>
    <i r="7">
      <x v="483"/>
    </i>
    <i r="8">
      <x v="65"/>
      <x v="4"/>
    </i>
    <i t="blank" r="7">
      <x v="483"/>
    </i>
    <i r="7">
      <x v="484"/>
    </i>
    <i r="8">
      <x v="44"/>
      <x v="3"/>
    </i>
    <i t="blank" r="7">
      <x v="484"/>
    </i>
    <i r="7">
      <x v="1103"/>
    </i>
    <i r="8">
      <x v="69"/>
      <x v="4"/>
    </i>
    <i t="blank" r="7">
      <x v="1103"/>
    </i>
    <i r="3">
      <x v="13"/>
      <x v="20"/>
    </i>
    <i r="5">
      <x v="4"/>
      <x v="1"/>
    </i>
    <i r="7">
      <x v="515"/>
    </i>
    <i r="8">
      <x v="5"/>
      <x v="3"/>
    </i>
    <i t="blank" r="7">
      <x v="515"/>
    </i>
    <i r="5">
      <x v="30"/>
      <x v="56"/>
    </i>
    <i r="7">
      <x v="506"/>
    </i>
    <i r="8">
      <x v="65"/>
      <x v="4"/>
    </i>
    <i t="blank" r="7">
      <x v="506"/>
    </i>
    <i r="7">
      <x v="508"/>
    </i>
    <i r="8">
      <x v="43"/>
      <x v="4"/>
    </i>
    <i t="blank" r="7">
      <x v="508"/>
    </i>
    <i r="7">
      <x v="509"/>
    </i>
    <i r="8">
      <x v="69"/>
      <x v="4"/>
    </i>
    <i t="blank" r="7">
      <x v="509"/>
    </i>
    <i r="7">
      <x v="510"/>
    </i>
    <i r="8">
      <x v="43"/>
      <x v="4"/>
    </i>
    <i t="blank" r="7">
      <x v="510"/>
    </i>
    <i r="7">
      <x v="514"/>
    </i>
    <i r="8">
      <x v="43"/>
      <x v="4"/>
    </i>
    <i t="blank" r="7">
      <x v="514"/>
    </i>
    <i r="7">
      <x v="516"/>
    </i>
    <i r="8">
      <x v="43"/>
      <x v="3"/>
    </i>
    <i t="blank" r="7">
      <x v="516"/>
    </i>
    <i r="7">
      <x v="1162"/>
    </i>
    <i r="8">
      <x v="5"/>
      <x v="4"/>
    </i>
    <i t="blank" r="7">
      <x v="1162"/>
    </i>
    <i r="7">
      <x v="1206"/>
    </i>
    <i r="8">
      <x v="5"/>
      <x v="4"/>
    </i>
    <i t="blank" r="7">
      <x v="1206"/>
    </i>
    <i r="7">
      <x v="1332"/>
    </i>
    <i r="8">
      <x v="69"/>
      <x v="4"/>
    </i>
    <i t="blank" r="7">
      <x v="1332"/>
    </i>
    <i r="3">
      <x v="14"/>
      <x v="23"/>
    </i>
    <i r="5">
      <x v="2"/>
      <x v="59"/>
    </i>
    <i r="7">
      <x v="691"/>
    </i>
    <i r="8">
      <x v="65"/>
      <x v="4"/>
    </i>
    <i t="blank" r="7">
      <x v="691"/>
    </i>
    <i r="5">
      <x v="3"/>
      <x v="181"/>
    </i>
    <i r="7">
      <x v="1207"/>
    </i>
    <i r="8">
      <x v="25"/>
      <x v="3"/>
    </i>
    <i t="blank" r="7">
      <x v="1207"/>
    </i>
    <i r="3">
      <x v="15"/>
      <x v="22"/>
    </i>
    <i r="5">
      <x v="43"/>
      <x v="58"/>
    </i>
    <i r="7">
      <x v="534"/>
    </i>
    <i r="8">
      <x v="69"/>
      <x v="4"/>
    </i>
    <i t="blank" r="7">
      <x v="534"/>
    </i>
    <i r="7">
      <x v="535"/>
    </i>
    <i r="8">
      <x v="69"/>
      <x v="4"/>
    </i>
    <i t="blank" r="7">
      <x v="535"/>
    </i>
    <i r="7">
      <x v="536"/>
    </i>
    <i r="8">
      <x v="69"/>
      <x v="4"/>
    </i>
    <i t="blank" r="7">
      <x v="536"/>
    </i>
    <i r="7">
      <x v="537"/>
    </i>
    <i r="8">
      <x v="69"/>
      <x v="4"/>
    </i>
    <i t="blank" r="7">
      <x v="537"/>
    </i>
    <i r="7">
      <x v="538"/>
    </i>
    <i r="8">
      <x v="69"/>
      <x v="4"/>
    </i>
    <i t="blank" r="7">
      <x v="538"/>
    </i>
    <i r="7">
      <x v="539"/>
    </i>
    <i r="8">
      <x v="69"/>
      <x v="4"/>
    </i>
    <i t="blank" r="7">
      <x v="539"/>
    </i>
    <i r="7">
      <x v="540"/>
    </i>
    <i r="8">
      <x v="69"/>
      <x v="4"/>
    </i>
    <i t="blank" r="7">
      <x v="540"/>
    </i>
    <i r="7">
      <x v="545"/>
    </i>
    <i r="8">
      <x v="42"/>
      <x v="3"/>
    </i>
    <i t="blank" r="7">
      <x v="545"/>
    </i>
    <i r="7">
      <x v="546"/>
    </i>
    <i r="8">
      <x v="42"/>
      <x v="3"/>
    </i>
    <i t="blank" r="7">
      <x v="546"/>
    </i>
    <i r="7">
      <x v="548"/>
    </i>
    <i r="8">
      <x v="69"/>
      <x v="3"/>
    </i>
    <i t="blank" r="7">
      <x v="548"/>
    </i>
    <i r="7">
      <x v="550"/>
    </i>
    <i r="8">
      <x v="60"/>
      <x v="3"/>
    </i>
    <i t="blank" r="7">
      <x v="550"/>
    </i>
    <i r="7">
      <x v="556"/>
    </i>
    <i r="8">
      <x v="64"/>
      <x v="4"/>
    </i>
    <i t="blank" r="7">
      <x v="556"/>
    </i>
    <i r="7">
      <x v="557"/>
    </i>
    <i r="8">
      <x v="55"/>
      <x v="4"/>
    </i>
    <i t="blank" r="7">
      <x v="557"/>
    </i>
    <i r="7">
      <x v="558"/>
    </i>
    <i r="8">
      <x v="65"/>
      <x v="4"/>
    </i>
    <i t="blank" r="7">
      <x v="558"/>
    </i>
    <i r="7">
      <x v="561"/>
    </i>
    <i r="8">
      <x v="65"/>
      <x v="4"/>
    </i>
    <i t="blank" r="7">
      <x v="561"/>
    </i>
    <i r="7">
      <x v="567"/>
    </i>
    <i r="8">
      <x v="60"/>
      <x v="4"/>
    </i>
    <i t="blank" r="7">
      <x v="567"/>
    </i>
    <i r="7">
      <x v="569"/>
    </i>
    <i r="8">
      <x v="69"/>
      <x v="4"/>
    </i>
    <i t="blank" r="7">
      <x v="569"/>
    </i>
    <i r="7">
      <x v="1208"/>
    </i>
    <i r="8">
      <x v="69"/>
      <x v="3"/>
    </i>
    <i t="blank" r="7">
      <x v="1208"/>
    </i>
    <i r="7">
      <x v="1236"/>
    </i>
    <i r="8">
      <x v="60"/>
      <x v="4"/>
    </i>
    <i t="blank" r="7">
      <x v="1236"/>
    </i>
    <i r="3">
      <x v="16"/>
      <x v="24"/>
    </i>
    <i r="5">
      <x v="43"/>
      <x v="60"/>
    </i>
    <i r="7">
      <x v="856"/>
    </i>
    <i r="8">
      <x v="65"/>
      <x v="4"/>
    </i>
    <i t="blank" r="7">
      <x v="856"/>
    </i>
    <i r="3">
      <x v="17"/>
      <x v="6"/>
    </i>
    <i r="5">
      <x/>
      <x v="39"/>
    </i>
    <i r="7">
      <x v="960"/>
    </i>
    <i r="8">
      <x v="65"/>
      <x v="4"/>
    </i>
    <i t="blank" r="7">
      <x v="960"/>
    </i>
    <i r="3">
      <x v="18"/>
      <x v="78"/>
    </i>
    <i r="5">
      <x v="4"/>
      <x v="143"/>
    </i>
    <i r="7">
      <x v="934"/>
    </i>
    <i r="8">
      <x v="2"/>
      <x v="3"/>
    </i>
    <i t="blank" r="7">
      <x v="934"/>
    </i>
    <i r="5">
      <x v="6"/>
      <x v="202"/>
    </i>
    <i r="7">
      <x v="938"/>
    </i>
    <i r="8">
      <x v="2"/>
      <x v="4"/>
    </i>
    <i t="blank" r="7">
      <x v="938"/>
    </i>
    <i r="5">
      <x v="9"/>
      <x v="71"/>
    </i>
    <i r="7">
      <x v="940"/>
    </i>
    <i r="8">
      <x v="50"/>
      <x v="3"/>
    </i>
    <i t="blank" r="7">
      <x v="940"/>
    </i>
    <i r="5">
      <x v="43"/>
      <x v="265"/>
    </i>
    <i r="7">
      <x v="937"/>
    </i>
    <i r="8">
      <x v="69"/>
      <x v="4"/>
    </i>
    <i t="blank" r="7">
      <x v="937"/>
    </i>
    <i r="3">
      <x v="19"/>
      <x v="26"/>
    </i>
    <i r="5">
      <x/>
      <x v="76"/>
    </i>
    <i r="7">
      <x v="671"/>
    </i>
    <i r="8">
      <x v="65"/>
      <x v="4"/>
    </i>
    <i t="blank" r="7">
      <x v="671"/>
    </i>
    <i r="3">
      <x v="20"/>
      <x v="28"/>
    </i>
    <i r="5">
      <x v="30"/>
      <x v="78"/>
    </i>
    <i r="7">
      <x v="895"/>
    </i>
    <i r="8">
      <x v="24"/>
      <x v="3"/>
    </i>
    <i t="blank" r="7">
      <x v="895"/>
    </i>
    <i r="7">
      <x v="1264"/>
    </i>
    <i r="8">
      <x v="65"/>
      <x v="4"/>
    </i>
    <i t="blank" r="7">
      <x v="1264"/>
    </i>
    <i r="3">
      <x v="21"/>
      <x v="38"/>
    </i>
    <i r="5">
      <x v="30"/>
      <x v="111"/>
    </i>
    <i r="7">
      <x v="727"/>
    </i>
    <i r="8">
      <x v="61"/>
      <x v="4"/>
    </i>
    <i t="blank" r="7">
      <x v="727"/>
    </i>
    <i r="3">
      <x v="22"/>
      <x v="43"/>
    </i>
    <i r="5">
      <x v="7"/>
      <x v="6"/>
    </i>
    <i r="7">
      <x v="917"/>
    </i>
    <i r="8">
      <x v="65"/>
      <x v="4"/>
    </i>
    <i t="blank" r="7">
      <x v="917"/>
    </i>
    <i r="7">
      <x v="920"/>
    </i>
    <i r="8">
      <x v="43"/>
      <x v="3"/>
    </i>
    <i t="blank" r="7">
      <x v="920"/>
    </i>
    <i r="7">
      <x v="1104"/>
    </i>
    <i r="8">
      <x v="65"/>
      <x v="4"/>
    </i>
    <i t="blank" r="7">
      <x v="1104"/>
    </i>
    <i r="5">
      <x v="11"/>
      <x v="188"/>
    </i>
    <i r="7">
      <x v="925"/>
    </i>
    <i r="8">
      <x v="3"/>
      <x v="4"/>
    </i>
    <i t="blank" r="7">
      <x v="925"/>
    </i>
    <i r="3">
      <x v="23"/>
      <x v="51"/>
    </i>
    <i r="5">
      <x/>
      <x v="149"/>
    </i>
    <i r="7">
      <x v="821"/>
    </i>
    <i r="8">
      <x v="65"/>
      <x v="4"/>
    </i>
    <i t="blank" r="7">
      <x v="821"/>
    </i>
    <i r="3">
      <x v="25"/>
      <x v="59"/>
    </i>
    <i r="5">
      <x/>
      <x v="178"/>
    </i>
    <i r="7">
      <x v="830"/>
    </i>
    <i r="8">
      <x v="69"/>
      <x v="4"/>
    </i>
    <i t="blank" r="7">
      <x v="830"/>
    </i>
    <i r="7">
      <x v="837"/>
    </i>
    <i r="8">
      <x v="62"/>
      <x v="3"/>
    </i>
    <i t="blank" r="7">
      <x v="837"/>
    </i>
    <i r="7">
      <x v="838"/>
    </i>
    <i r="8">
      <x v="43"/>
      <x v="3"/>
    </i>
    <i t="blank" r="7">
      <x v="838"/>
    </i>
    <i r="3">
      <x v="26"/>
      <x v="67"/>
    </i>
    <i r="5">
      <x/>
      <x v="212"/>
    </i>
    <i r="7">
      <x v="1237"/>
    </i>
    <i r="8">
      <x v="65"/>
      <x v="4"/>
    </i>
    <i t="blank" r="7">
      <x v="1237"/>
    </i>
    <i r="3">
      <x v="27"/>
      <x v="69"/>
    </i>
    <i r="5">
      <x/>
      <x v="214"/>
    </i>
    <i r="7">
      <x v="601"/>
    </i>
    <i r="8">
      <x v="48"/>
      <x v="3"/>
    </i>
    <i t="blank" r="7">
      <x v="601"/>
    </i>
    <i r="7">
      <x v="606"/>
    </i>
    <i r="8">
      <x v="48"/>
      <x v="3"/>
    </i>
    <i t="blank" r="7">
      <x v="606"/>
    </i>
    <i r="3">
      <x v="30"/>
      <x v="2"/>
    </i>
    <i r="5">
      <x/>
      <x v="19"/>
    </i>
    <i r="7">
      <x v="1078"/>
    </i>
    <i r="8">
      <x v="69"/>
      <x v="4"/>
    </i>
    <i t="blank" r="7">
      <x v="1078"/>
    </i>
    <i r="3">
      <x v="37"/>
      <x v="25"/>
    </i>
    <i r="5">
      <x v="9"/>
      <x v="66"/>
    </i>
    <i r="7">
      <x v="982"/>
    </i>
    <i r="8">
      <x v="55"/>
      <x v="3"/>
    </i>
    <i t="blank" r="7">
      <x v="982"/>
    </i>
    <i r="5">
      <x v="25"/>
      <x v="67"/>
    </i>
    <i r="7">
      <x v="985"/>
    </i>
    <i r="8">
      <x v="42"/>
      <x v="4"/>
    </i>
    <i t="blank" r="7">
      <x v="985"/>
    </i>
    <i r="7">
      <x v="986"/>
    </i>
    <i r="8">
      <x v="69"/>
      <x v="4"/>
    </i>
    <i t="blank" r="7">
      <x v="986"/>
    </i>
    <i r="3">
      <x v="44"/>
      <x v="34"/>
    </i>
    <i r="5">
      <x/>
      <x v="92"/>
    </i>
    <i r="7">
      <x v="1071"/>
    </i>
    <i r="8">
      <x v="69"/>
      <x v="4"/>
    </i>
    <i t="blank" r="7">
      <x v="1071"/>
    </i>
    <i r="3">
      <x v="48"/>
      <x v="40"/>
    </i>
    <i r="5">
      <x/>
      <x v="116"/>
    </i>
    <i r="7">
      <x v="1163"/>
    </i>
    <i r="8">
      <x v="33"/>
      <x v="3"/>
    </i>
    <i t="blank" r="7">
      <x v="1163"/>
    </i>
    <i r="3">
      <x v="60"/>
      <x v="60"/>
    </i>
    <i r="5">
      <x/>
      <x v="187"/>
    </i>
    <i r="7">
      <x v="1076"/>
    </i>
    <i r="8">
      <x v="39"/>
      <x v="3"/>
    </i>
    <i t="blank" r="7">
      <x v="1076"/>
    </i>
    <i r="3">
      <x v="63"/>
      <x v="64"/>
    </i>
    <i r="5">
      <x/>
      <x v="199"/>
    </i>
    <i r="7">
      <x v="1033"/>
    </i>
    <i r="8">
      <x v="42"/>
      <x v="3"/>
    </i>
    <i t="blank" r="7">
      <x v="1033"/>
    </i>
    <i r="7">
      <x v="1035"/>
    </i>
    <i r="8">
      <x v="42"/>
      <x v="4"/>
    </i>
    <i t="blank" r="7">
      <x v="1035"/>
    </i>
    <i r="7">
      <x v="1036"/>
    </i>
    <i r="8">
      <x v="42"/>
      <x v="4"/>
    </i>
    <i t="blank" r="7">
      <x v="1036"/>
    </i>
    <i r="7">
      <x v="1037"/>
    </i>
    <i r="8">
      <x v="42"/>
      <x v="3"/>
    </i>
    <i t="blank" r="7">
      <x v="1037"/>
    </i>
    <i r="7">
      <x v="1040"/>
    </i>
    <i r="8">
      <x v="42"/>
      <x v="4"/>
    </i>
    <i t="blank" r="7">
      <x v="1040"/>
    </i>
    <i r="7">
      <x v="1041"/>
    </i>
    <i r="8">
      <x v="42"/>
      <x v="3"/>
    </i>
    <i t="blank" r="7">
      <x v="1041"/>
    </i>
    <i r="3">
      <x v="64"/>
      <x v="65"/>
    </i>
    <i r="5">
      <x/>
      <x v="209"/>
    </i>
    <i r="7">
      <x v="1049"/>
    </i>
    <i r="8">
      <x v="69"/>
      <x v="4"/>
    </i>
    <i t="blank" r="7">
      <x v="1049"/>
    </i>
    <i r="3">
      <x v="73"/>
      <x v="73"/>
    </i>
    <i r="5">
      <x/>
      <x v="228"/>
    </i>
    <i r="7">
      <x v="1056"/>
    </i>
    <i r="8">
      <x v="38"/>
      <x v="3"/>
    </i>
    <i t="blank" r="7">
      <x v="1056"/>
    </i>
    <i r="7">
      <x v="1164"/>
    </i>
    <i r="8">
      <x v="38"/>
      <x v="3"/>
    </i>
    <i r="8">
      <x v="42"/>
      <x v="3"/>
    </i>
    <i t="blank" r="7">
      <x v="1164"/>
    </i>
    <i r="3">
      <x v="74"/>
      <x v="72"/>
    </i>
    <i r="5">
      <x/>
      <x v="227"/>
    </i>
    <i r="7">
      <x v="18"/>
    </i>
    <i r="8">
      <x v="67"/>
      <x v="3"/>
    </i>
    <i t="blank" r="7">
      <x v="18"/>
    </i>
    <i r="7">
      <x v="22"/>
    </i>
    <i r="8">
      <x v="67"/>
      <x v="3"/>
    </i>
    <i t="blank" r="7">
      <x v="22"/>
    </i>
    <i r="7">
      <x v="29"/>
    </i>
    <i r="8">
      <x v="67"/>
      <x v="3"/>
    </i>
    <i t="blank" r="7">
      <x v="29"/>
    </i>
    <i r="7">
      <x v="31"/>
    </i>
    <i r="8">
      <x v="67"/>
      <x v="3"/>
    </i>
    <i t="blank" r="7">
      <x v="31"/>
    </i>
    <i r="7">
      <x v="34"/>
    </i>
    <i r="8">
      <x v="67"/>
      <x v="3"/>
    </i>
    <i t="blank" r="7">
      <x v="34"/>
    </i>
    <i r="7">
      <x v="85"/>
    </i>
    <i r="8">
      <x v="67"/>
      <x v="3"/>
    </i>
    <i t="blank" r="7">
      <x v="85"/>
    </i>
    <i r="7">
      <x v="191"/>
    </i>
    <i r="8">
      <x v="67"/>
      <x v="3"/>
    </i>
    <i t="blank" r="7">
      <x v="191"/>
    </i>
    <i r="7">
      <x v="192"/>
    </i>
    <i r="8">
      <x v="67"/>
      <x v="3"/>
    </i>
    <i t="blank" r="7">
      <x v="192"/>
    </i>
    <i r="7">
      <x v="196"/>
    </i>
    <i r="8">
      <x v="67"/>
      <x v="3"/>
    </i>
    <i t="blank" r="7">
      <x v="196"/>
    </i>
    <i r="7">
      <x v="275"/>
    </i>
    <i r="8">
      <x v="67"/>
      <x v="3"/>
    </i>
    <i t="blank" r="7">
      <x v="275"/>
    </i>
    <i r="7">
      <x v="280"/>
    </i>
    <i r="8">
      <x v="67"/>
      <x v="3"/>
    </i>
    <i t="blank" r="7">
      <x v="280"/>
    </i>
    <i r="7">
      <x v="289"/>
    </i>
    <i r="8">
      <x v="71"/>
      <x v="3"/>
    </i>
    <i t="blank" r="7">
      <x v="289"/>
    </i>
    <i r="7">
      <x v="290"/>
    </i>
    <i r="8">
      <x v="71"/>
      <x v="3"/>
    </i>
    <i t="blank" r="7">
      <x v="290"/>
    </i>
    <i r="7">
      <x v="291"/>
    </i>
    <i r="8">
      <x v="67"/>
      <x v="3"/>
    </i>
    <i t="blank" r="7">
      <x v="291"/>
    </i>
    <i r="7">
      <x v="299"/>
    </i>
    <i r="8">
      <x v="67"/>
      <x v="3"/>
    </i>
    <i t="blank" r="7">
      <x v="299"/>
    </i>
    <i r="7">
      <x v="305"/>
    </i>
    <i r="8">
      <x v="67"/>
      <x v="3"/>
    </i>
    <i t="blank" r="7">
      <x v="305"/>
    </i>
    <i r="7">
      <x v="310"/>
    </i>
    <i r="8">
      <x v="67"/>
      <x v="3"/>
    </i>
    <i t="blank" r="7">
      <x v="310"/>
    </i>
    <i r="7">
      <x v="485"/>
    </i>
    <i r="8">
      <x v="67"/>
      <x v="3"/>
    </i>
    <i t="blank" r="7">
      <x v="485"/>
    </i>
    <i r="7">
      <x v="512"/>
    </i>
    <i r="8">
      <x v="67"/>
      <x v="3"/>
    </i>
    <i t="blank" r="7">
      <x v="512"/>
    </i>
    <i r="7">
      <x v="513"/>
    </i>
    <i r="8">
      <x v="71"/>
      <x v="3"/>
    </i>
    <i t="blank" r="7">
      <x v="513"/>
    </i>
    <i r="7">
      <x v="518"/>
    </i>
    <i r="8">
      <x v="67"/>
      <x v="3"/>
    </i>
    <i t="blank" r="7">
      <x v="518"/>
    </i>
    <i r="7">
      <x v="520"/>
    </i>
    <i r="8">
      <x v="67"/>
      <x v="3"/>
    </i>
    <i t="blank" r="7">
      <x v="520"/>
    </i>
    <i r="7">
      <x v="570"/>
    </i>
    <i r="8">
      <x v="67"/>
      <x v="3"/>
    </i>
    <i t="blank" r="7">
      <x v="570"/>
    </i>
    <i r="7">
      <x v="572"/>
    </i>
    <i r="8">
      <x v="67"/>
      <x v="3"/>
    </i>
    <i t="blank" r="7">
      <x v="572"/>
    </i>
    <i r="7">
      <x v="597"/>
    </i>
    <i r="8">
      <x v="72"/>
      <x v="3"/>
    </i>
    <i t="blank" r="7">
      <x v="597"/>
    </i>
    <i r="7">
      <x v="598"/>
    </i>
    <i r="8">
      <x v="68"/>
      <x v="3"/>
    </i>
    <i t="blank" r="7">
      <x v="598"/>
    </i>
    <i r="7">
      <x v="603"/>
    </i>
    <i r="8">
      <x v="72"/>
      <x v="3"/>
    </i>
    <i t="blank" r="7">
      <x v="603"/>
    </i>
    <i r="7">
      <x v="604"/>
    </i>
    <i r="8">
      <x v="68"/>
      <x v="3"/>
    </i>
    <i t="blank" r="7">
      <x v="604"/>
    </i>
    <i r="7">
      <x v="679"/>
    </i>
    <i r="8">
      <x v="67"/>
      <x v="3"/>
    </i>
    <i t="blank" r="7">
      <x v="679"/>
    </i>
    <i r="7">
      <x v="683"/>
    </i>
    <i r="8">
      <x v="67"/>
      <x v="3"/>
    </i>
    <i t="blank" r="7">
      <x v="683"/>
    </i>
    <i r="7">
      <x v="697"/>
    </i>
    <i r="8">
      <x v="67"/>
      <x v="3"/>
    </i>
    <i t="blank" r="7">
      <x v="697"/>
    </i>
    <i r="7">
      <x v="698"/>
    </i>
    <i r="8">
      <x v="67"/>
      <x v="3"/>
    </i>
    <i t="blank" r="7">
      <x v="698"/>
    </i>
    <i r="7">
      <x v="761"/>
    </i>
    <i r="8">
      <x v="67"/>
      <x v="3"/>
    </i>
    <i t="blank" r="7">
      <x v="761"/>
    </i>
    <i r="7">
      <x v="762"/>
    </i>
    <i r="8">
      <x v="67"/>
      <x v="3"/>
    </i>
    <i t="blank" r="7">
      <x v="762"/>
    </i>
    <i r="7">
      <x v="823"/>
    </i>
    <i r="8">
      <x v="67"/>
      <x v="3"/>
    </i>
    <i t="blank" r="7">
      <x v="823"/>
    </i>
    <i r="7">
      <x v="829"/>
    </i>
    <i r="8">
      <x v="71"/>
      <x v="4"/>
    </i>
    <i t="blank" r="7">
      <x v="829"/>
    </i>
    <i r="7">
      <x v="831"/>
    </i>
    <i r="8">
      <x v="71"/>
      <x v="3"/>
    </i>
    <i t="blank" r="7">
      <x v="831"/>
    </i>
    <i r="7">
      <x v="832"/>
    </i>
    <i r="8">
      <x v="71"/>
      <x v="3"/>
    </i>
    <i t="blank" r="7">
      <x v="832"/>
    </i>
    <i r="7">
      <x v="833"/>
    </i>
    <i r="8">
      <x v="71"/>
      <x v="3"/>
    </i>
    <i t="blank" r="7">
      <x v="833"/>
    </i>
    <i r="7">
      <x v="834"/>
    </i>
    <i r="8">
      <x v="22"/>
      <x v="3"/>
    </i>
    <i t="blank" r="7">
      <x v="834"/>
    </i>
    <i r="7">
      <x v="835"/>
    </i>
    <i r="8">
      <x v="67"/>
      <x v="3"/>
    </i>
    <i t="blank" r="7">
      <x v="835"/>
    </i>
    <i r="7">
      <x v="836"/>
    </i>
    <i r="8">
      <x v="67"/>
      <x v="3"/>
    </i>
    <i t="blank" r="7">
      <x v="836"/>
    </i>
    <i r="7">
      <x v="869"/>
    </i>
    <i r="8">
      <x v="67"/>
      <x v="3"/>
    </i>
    <i t="blank" r="7">
      <x v="869"/>
    </i>
    <i r="7">
      <x v="871"/>
    </i>
    <i r="8">
      <x v="67"/>
      <x v="3"/>
    </i>
    <i t="blank" r="7">
      <x v="871"/>
    </i>
    <i r="7">
      <x v="932"/>
    </i>
    <i r="8">
      <x v="71"/>
      <x v="3"/>
    </i>
    <i t="blank" r="7">
      <x v="932"/>
    </i>
    <i r="7">
      <x v="933"/>
    </i>
    <i r="8">
      <x v="67"/>
      <x v="3"/>
    </i>
    <i t="blank" r="7">
      <x v="933"/>
    </i>
    <i r="7">
      <x v="935"/>
    </i>
    <i r="8">
      <x v="71"/>
      <x v="3"/>
    </i>
    <i t="blank" r="7">
      <x v="935"/>
    </i>
    <i r="7">
      <x v="936"/>
    </i>
    <i r="8">
      <x v="71"/>
      <x v="4"/>
    </i>
    <i t="blank" r="7">
      <x v="936"/>
    </i>
    <i r="7">
      <x v="939"/>
    </i>
    <i r="8">
      <x v="71"/>
      <x v="4"/>
    </i>
    <i t="blank" r="7">
      <x v="939"/>
    </i>
    <i r="7">
      <x v="941"/>
    </i>
    <i r="8">
      <x v="67"/>
      <x v="3"/>
    </i>
    <i t="blank" r="7">
      <x v="941"/>
    </i>
    <i r="7">
      <x v="943"/>
    </i>
    <i r="8">
      <x v="67"/>
      <x v="3"/>
    </i>
    <i t="blank" r="7">
      <x v="943"/>
    </i>
    <i r="7">
      <x v="944"/>
    </i>
    <i r="8">
      <x v="67"/>
      <x v="3"/>
    </i>
    <i t="blank" r="7">
      <x v="944"/>
    </i>
    <i r="7">
      <x v="967"/>
    </i>
    <i r="8">
      <x v="67"/>
      <x v="3"/>
    </i>
    <i t="blank" r="7">
      <x v="967"/>
    </i>
    <i r="7">
      <x v="968"/>
    </i>
    <i r="8">
      <x v="67"/>
      <x v="3"/>
    </i>
    <i t="blank" r="7">
      <x v="968"/>
    </i>
    <i r="7">
      <x v="970"/>
    </i>
    <i r="8">
      <x v="67"/>
      <x v="3"/>
    </i>
    <i t="blank" r="7">
      <x v="970"/>
    </i>
    <i r="7">
      <x v="973"/>
    </i>
    <i r="8">
      <x v="67"/>
      <x v="3"/>
    </i>
    <i t="blank" r="7">
      <x v="973"/>
    </i>
    <i r="7">
      <x v="977"/>
    </i>
    <i r="8">
      <x v="67"/>
      <x v="3"/>
    </i>
    <i t="blank" r="7">
      <x v="977"/>
    </i>
    <i r="7">
      <x v="978"/>
    </i>
    <i r="8">
      <x v="71"/>
      <x v="3"/>
    </i>
    <i t="blank" r="7">
      <x v="978"/>
    </i>
    <i r="7">
      <x v="981"/>
    </i>
    <i r="8">
      <x v="67"/>
      <x v="3"/>
    </i>
    <i t="blank" r="7">
      <x v="981"/>
    </i>
    <i r="7">
      <x v="1003"/>
    </i>
    <i r="8">
      <x v="67"/>
      <x v="3"/>
    </i>
    <i t="blank" r="7">
      <x v="1003"/>
    </i>
    <i r="7">
      <x v="1004"/>
    </i>
    <i r="8">
      <x v="67"/>
      <x v="3"/>
    </i>
    <i t="blank" r="7">
      <x v="1004"/>
    </i>
    <i r="7">
      <x v="1032"/>
    </i>
    <i r="8">
      <x v="67"/>
      <x v="3"/>
    </i>
    <i t="blank" r="7">
      <x v="1032"/>
    </i>
    <i r="7">
      <x v="1034"/>
    </i>
    <i r="8">
      <x v="67"/>
      <x v="3"/>
    </i>
    <i t="blank" r="7">
      <x v="1034"/>
    </i>
    <i r="7">
      <x v="1039"/>
    </i>
    <i r="8">
      <x v="67"/>
      <x v="3"/>
    </i>
    <i t="blank" r="7">
      <x v="1039"/>
    </i>
    <i r="7">
      <x v="1045"/>
    </i>
    <i r="8">
      <x v="67"/>
      <x v="3"/>
    </i>
    <i t="blank" r="7">
      <x v="1045"/>
    </i>
    <i r="7">
      <x v="1060"/>
    </i>
    <i r="8">
      <x v="67"/>
      <x v="3"/>
    </i>
    <i t="blank" r="7">
      <x v="1060"/>
    </i>
    <i r="7">
      <x v="1064"/>
    </i>
    <i r="8">
      <x v="67"/>
      <x v="3"/>
    </i>
    <i t="blank" r="7">
      <x v="1064"/>
    </i>
    <i r="7">
      <x v="1075"/>
    </i>
    <i r="8">
      <x v="67"/>
      <x v="3"/>
    </i>
    <i t="blank" r="7">
      <x v="1075"/>
    </i>
    <i r="7">
      <x v="1102"/>
    </i>
    <i r="8">
      <x v="67"/>
      <x v="3"/>
    </i>
    <i t="blank" r="7">
      <x v="1102"/>
    </i>
    <i r="7">
      <x v="1105"/>
    </i>
    <i r="8">
      <x v="67"/>
      <x v="3"/>
    </i>
    <i t="blank" r="7">
      <x v="1105"/>
    </i>
    <i r="7">
      <x v="1106"/>
    </i>
    <i r="8">
      <x v="67"/>
      <x v="3"/>
    </i>
    <i t="blank" r="7">
      <x v="1106"/>
    </i>
    <i r="7">
      <x v="1107"/>
    </i>
    <i r="8">
      <x v="67"/>
      <x v="3"/>
    </i>
    <i t="blank" r="7">
      <x v="1107"/>
    </i>
    <i r="7">
      <x v="1108"/>
    </i>
    <i r="8">
      <x v="67"/>
      <x v="3"/>
    </i>
    <i t="blank" r="7">
      <x v="1108"/>
    </i>
    <i r="7">
      <x v="1165"/>
    </i>
    <i r="8">
      <x v="67"/>
      <x v="3"/>
    </i>
    <i t="blank" r="7">
      <x v="1165"/>
    </i>
    <i r="7">
      <x v="1333"/>
    </i>
    <i r="8">
      <x v="67"/>
      <x v="3"/>
    </i>
    <i t="blank" r="7">
      <x v="1333"/>
    </i>
    <i r="7">
      <x v="1334"/>
    </i>
    <i r="8">
      <x v="67"/>
      <x v="3"/>
    </i>
    <i t="blank" r="7">
      <x v="1334"/>
    </i>
    <i r="7">
      <x v="1335"/>
    </i>
    <i r="8">
      <x v="67"/>
      <x v="3"/>
    </i>
    <i t="blank" r="7">
      <x v="1335"/>
    </i>
    <i r="3">
      <x v="77"/>
      <x v="76"/>
    </i>
    <i r="5">
      <x/>
      <x v="247"/>
    </i>
    <i r="7">
      <x v="1292"/>
    </i>
    <i r="8">
      <x v="33"/>
      <x v="3"/>
    </i>
    <i t="blank" r="7">
      <x v="1292"/>
    </i>
    <i r="2">
      <x v="1"/>
    </i>
    <i r="3">
      <x/>
      <x v="46"/>
    </i>
    <i t="blank" r="4">
      <x v="46"/>
    </i>
    <i r="3">
      <x v="2"/>
      <x v="10"/>
    </i>
    <i r="5">
      <x v="21"/>
      <x v="7"/>
    </i>
    <i r="7">
      <x v="107"/>
    </i>
    <i r="8">
      <x v="46"/>
      <x v="11"/>
    </i>
    <i t="blank" r="7">
      <x v="107"/>
    </i>
    <i r="5">
      <x v="23"/>
      <x v="204"/>
    </i>
    <i r="7">
      <x v="109"/>
    </i>
    <i r="8">
      <x v="19"/>
      <x v="11"/>
    </i>
    <i t="blank" r="7">
      <x v="109"/>
    </i>
    <i r="5">
      <x v="29"/>
      <x v="85"/>
    </i>
    <i r="7">
      <x v="112"/>
    </i>
    <i r="8">
      <x v="19"/>
      <x v="11"/>
    </i>
    <i t="blank" r="7">
      <x v="112"/>
    </i>
    <i r="5">
      <x v="31"/>
      <x v="168"/>
    </i>
    <i r="7">
      <x v="115"/>
    </i>
    <i r="8">
      <x v="15"/>
      <x v="11"/>
    </i>
    <i t="blank" r="7">
      <x v="115"/>
    </i>
    <i r="5">
      <x v="35"/>
      <x v="206"/>
    </i>
    <i r="7">
      <x v="120"/>
    </i>
    <i r="8">
      <x v="21"/>
      <x v="11"/>
    </i>
    <i t="blank" r="7">
      <x v="120"/>
    </i>
    <i r="5">
      <x v="36"/>
      <x v="238"/>
    </i>
    <i r="7">
      <x v="122"/>
    </i>
    <i r="8">
      <x v="30"/>
      <x v="11"/>
    </i>
    <i t="blank" r="7">
      <x v="122"/>
    </i>
    <i r="5">
      <x v="40"/>
      <x v="104"/>
    </i>
    <i r="7">
      <x v="126"/>
    </i>
    <i r="8">
      <x v="46"/>
      <x v="11"/>
    </i>
    <i t="blank" r="7">
      <x v="126"/>
    </i>
    <i r="3">
      <x v="3"/>
      <x v="11"/>
    </i>
    <i r="5">
      <x v="9"/>
      <x v="161"/>
    </i>
    <i r="7">
      <x v="153"/>
    </i>
    <i r="8">
      <x v="17"/>
      <x v="11"/>
    </i>
    <i t="blank" r="7">
      <x v="153"/>
    </i>
    <i r="7">
      <x v="154"/>
    </i>
    <i r="8">
      <x v="18"/>
      <x v="11"/>
    </i>
    <i t="blank" r="7">
      <x v="154"/>
    </i>
    <i r="3">
      <x v="4"/>
      <x v="12"/>
    </i>
    <i r="5">
      <x v="4"/>
      <x v="142"/>
    </i>
    <i r="7">
      <x v="200"/>
    </i>
    <i r="8">
      <x/>
      <x v="11"/>
    </i>
    <i t="blank" r="7">
      <x v="200"/>
    </i>
    <i r="7">
      <x v="201"/>
    </i>
    <i r="8">
      <x/>
      <x v="11"/>
    </i>
    <i t="blank" r="7">
      <x v="201"/>
    </i>
    <i r="7">
      <x v="204"/>
    </i>
    <i r="8">
      <x/>
      <x v="11"/>
    </i>
    <i t="blank" r="7">
      <x v="204"/>
    </i>
    <i r="5">
      <x v="9"/>
      <x v="185"/>
    </i>
    <i r="7">
      <x v="209"/>
    </i>
    <i r="8">
      <x/>
      <x v="11"/>
    </i>
    <i t="blank" r="7">
      <x v="209"/>
    </i>
    <i r="7">
      <x v="213"/>
    </i>
    <i r="8">
      <x/>
      <x v="11"/>
    </i>
    <i t="blank" r="7">
      <x v="213"/>
    </i>
    <i r="5">
      <x v="19"/>
      <x v="201"/>
    </i>
    <i r="7">
      <x v="245"/>
    </i>
    <i r="8">
      <x/>
      <x v="11"/>
    </i>
    <i t="blank" r="7">
      <x v="245"/>
    </i>
    <i r="5">
      <x v="27"/>
      <x v="203"/>
    </i>
    <i r="7">
      <x v="259"/>
    </i>
    <i r="8">
      <x/>
      <x v="11"/>
    </i>
    <i t="blank" r="7">
      <x v="259"/>
    </i>
    <i r="7">
      <x v="260"/>
    </i>
    <i r="8">
      <x/>
      <x v="11"/>
    </i>
    <i t="blank" r="7">
      <x v="260"/>
    </i>
    <i r="3">
      <x v="5"/>
      <x v="13"/>
    </i>
    <i r="5">
      <x v="28"/>
      <x v="172"/>
    </i>
    <i r="7">
      <x v="624"/>
    </i>
    <i r="8">
      <x v="33"/>
      <x v="11"/>
    </i>
    <i t="blank" r="7">
      <x v="624"/>
    </i>
    <i r="3">
      <x v="6"/>
      <x v="14"/>
    </i>
    <i r="5">
      <x v="19"/>
      <x v="74"/>
    </i>
    <i r="7">
      <x v="651"/>
    </i>
    <i r="8">
      <x v="8"/>
      <x v="11"/>
    </i>
    <i t="blank" r="7">
      <x v="651"/>
    </i>
    <i r="7">
      <x v="654"/>
    </i>
    <i r="8">
      <x v="10"/>
      <x v="11"/>
    </i>
    <i t="blank" r="7">
      <x v="654"/>
    </i>
    <i r="7">
      <x v="1234"/>
    </i>
    <i r="8">
      <x v="10"/>
      <x v="11"/>
    </i>
    <i t="blank" r="7">
      <x v="1234"/>
    </i>
    <i r="7">
      <x v="1308"/>
    </i>
    <i r="8">
      <x v="10"/>
      <x v="11"/>
    </i>
    <i t="blank" r="7">
      <x v="1308"/>
    </i>
    <i r="5">
      <x v="30"/>
      <x v="192"/>
    </i>
    <i r="7">
      <x v="658"/>
    </i>
    <i r="8">
      <x v="10"/>
      <x v="11"/>
    </i>
    <i r="9">
      <x v="12"/>
    </i>
    <i t="blank" r="7">
      <x v="658"/>
    </i>
    <i r="5">
      <x v="35"/>
      <x v="61"/>
    </i>
    <i r="7">
      <x v="662"/>
    </i>
    <i r="8">
      <x v="13"/>
      <x v="11"/>
    </i>
    <i t="blank" r="7">
      <x v="662"/>
    </i>
    <i r="3">
      <x v="7"/>
      <x v="15"/>
    </i>
    <i r="5">
      <x v="3"/>
      <x v="103"/>
    </i>
    <i r="7">
      <x v="312"/>
    </i>
    <i r="8">
      <x v="40"/>
      <x v="11"/>
    </i>
    <i t="blank" r="7">
      <x v="312"/>
    </i>
    <i r="5">
      <x v="7"/>
      <x v="159"/>
    </i>
    <i r="7">
      <x v="319"/>
    </i>
    <i r="8">
      <x v="39"/>
      <x v="11"/>
    </i>
    <i t="blank" r="7">
      <x v="319"/>
    </i>
    <i r="5">
      <x v="10"/>
      <x v="32"/>
    </i>
    <i r="7">
      <x v="322"/>
    </i>
    <i r="8">
      <x v="38"/>
      <x v="11"/>
    </i>
    <i t="blank" r="7">
      <x v="322"/>
    </i>
    <i r="7">
      <x v="323"/>
    </i>
    <i r="8">
      <x v="38"/>
      <x v="11"/>
    </i>
    <i t="blank" r="7">
      <x v="323"/>
    </i>
    <i r="7">
      <x v="324"/>
    </i>
    <i r="8">
      <x v="38"/>
      <x v="11"/>
    </i>
    <i t="blank" r="7">
      <x v="324"/>
    </i>
    <i r="7">
      <x v="325"/>
    </i>
    <i r="8">
      <x v="41"/>
      <x v="11"/>
    </i>
    <i t="blank" r="7">
      <x v="325"/>
    </i>
    <i r="7">
      <x v="326"/>
    </i>
    <i r="8">
      <x v="41"/>
      <x v="11"/>
    </i>
    <i t="blank" r="7">
      <x v="326"/>
    </i>
    <i r="5">
      <x v="11"/>
      <x v="261"/>
    </i>
    <i r="7">
      <x v="329"/>
    </i>
    <i r="8">
      <x v="47"/>
      <x v="11"/>
    </i>
    <i t="blank" r="7">
      <x v="329"/>
    </i>
    <i r="7">
      <x v="330"/>
    </i>
    <i r="8">
      <x v="37"/>
      <x v="11"/>
    </i>
    <i t="blank" r="7">
      <x v="330"/>
    </i>
    <i r="7">
      <x v="331"/>
    </i>
    <i r="8">
      <x v="47"/>
      <x v="11"/>
    </i>
    <i t="blank" r="7">
      <x v="331"/>
    </i>
    <i r="7">
      <x v="1327"/>
    </i>
    <i r="8">
      <x v="37"/>
      <x v="11"/>
    </i>
    <i t="blank" r="7">
      <x v="1327"/>
    </i>
    <i r="5">
      <x v="12"/>
      <x/>
    </i>
    <i r="7">
      <x v="332"/>
    </i>
    <i r="8">
      <x v="37"/>
      <x v="11"/>
    </i>
    <i t="blank" r="7">
      <x v="332"/>
    </i>
    <i r="5">
      <x v="14"/>
      <x v="62"/>
    </i>
    <i r="7">
      <x v="334"/>
    </i>
    <i r="8">
      <x v="54"/>
      <x v="11"/>
    </i>
    <i t="blank" r="7">
      <x v="334"/>
    </i>
    <i r="7">
      <x v="336"/>
    </i>
    <i r="8">
      <x v="39"/>
      <x v="11"/>
    </i>
    <i t="blank" r="7">
      <x v="336"/>
    </i>
    <i r="7">
      <x v="338"/>
    </i>
    <i r="8">
      <x v="38"/>
      <x v="11"/>
    </i>
    <i t="blank" r="7">
      <x v="338"/>
    </i>
    <i r="7">
      <x v="1314"/>
    </i>
    <i r="8">
      <x v="39"/>
      <x v="11"/>
    </i>
    <i t="blank" r="7">
      <x v="1314"/>
    </i>
    <i r="5">
      <x v="16"/>
      <x v="180"/>
    </i>
    <i r="7">
      <x v="341"/>
    </i>
    <i r="8">
      <x v="38"/>
      <x v="11"/>
    </i>
    <i t="blank" r="7">
      <x v="341"/>
    </i>
    <i r="3">
      <x v="8"/>
      <x v="16"/>
    </i>
    <i r="5">
      <x v="8"/>
      <x v="224"/>
    </i>
    <i r="7">
      <x v="775"/>
    </i>
    <i r="8">
      <x v="54"/>
      <x v="11"/>
    </i>
    <i t="blank" r="7">
      <x v="775"/>
    </i>
    <i r="5">
      <x v="9"/>
      <x v="225"/>
    </i>
    <i r="7">
      <x v="774"/>
    </i>
    <i r="8">
      <x v="54"/>
      <x v="11"/>
    </i>
    <i t="blank" r="7">
      <x v="774"/>
    </i>
    <i r="5">
      <x v="15"/>
      <x v="89"/>
    </i>
    <i r="7">
      <x v="787"/>
    </i>
    <i r="8">
      <x v="31"/>
      <x v="11"/>
    </i>
    <i t="blank" r="7">
      <x v="787"/>
    </i>
    <i r="5">
      <x v="16"/>
      <x v="33"/>
    </i>
    <i r="7">
      <x v="1155"/>
    </i>
    <i r="8">
      <x v="54"/>
      <x v="11"/>
    </i>
    <i t="blank" r="7">
      <x v="1155"/>
    </i>
    <i r="3">
      <x v="9"/>
      <x v="17"/>
    </i>
    <i r="5">
      <x v="4"/>
      <x v="119"/>
    </i>
    <i r="7">
      <x v="803"/>
    </i>
    <i r="8">
      <x v="21"/>
      <x v="11"/>
    </i>
    <i r="9">
      <x v="12"/>
    </i>
    <i t="blank" r="7">
      <x v="803"/>
    </i>
    <i r="5">
      <x v="6"/>
      <x v="113"/>
    </i>
    <i r="7">
      <x v="812"/>
    </i>
    <i r="8">
      <x v="21"/>
      <x v="11"/>
    </i>
    <i r="9">
      <x v="12"/>
    </i>
    <i t="blank" r="7">
      <x v="812"/>
    </i>
    <i r="7">
      <x v="813"/>
    </i>
    <i r="8">
      <x v="21"/>
      <x v="12"/>
    </i>
    <i t="blank" r="7">
      <x v="813"/>
    </i>
    <i r="3">
      <x v="10"/>
      <x v="21"/>
    </i>
    <i r="5">
      <x v="2"/>
      <x v="24"/>
    </i>
    <i r="7">
      <x v="418"/>
    </i>
    <i r="8">
      <x v="15"/>
      <x v="11"/>
    </i>
    <i t="blank" r="7">
      <x v="418"/>
    </i>
    <i r="7">
      <x v="419"/>
    </i>
    <i r="8">
      <x v="18"/>
      <x v="11"/>
    </i>
    <i t="blank" r="7">
      <x v="419"/>
    </i>
    <i r="5">
      <x v="6"/>
      <x v="26"/>
    </i>
    <i r="7">
      <x v="424"/>
    </i>
    <i r="8">
      <x v="14"/>
      <x v="11"/>
    </i>
    <i r="9">
      <x v="12"/>
    </i>
    <i t="blank" r="7">
      <x v="424"/>
    </i>
    <i r="7">
      <x v="425"/>
    </i>
    <i r="8">
      <x v="14"/>
      <x v="11"/>
    </i>
    <i t="blank" r="7">
      <x v="425"/>
    </i>
    <i r="5">
      <x v="8"/>
      <x v="231"/>
    </i>
    <i r="7">
      <x v="427"/>
    </i>
    <i r="8">
      <x v="18"/>
      <x v="11"/>
    </i>
    <i t="blank" r="7">
      <x v="427"/>
    </i>
    <i r="5">
      <x v="10"/>
      <x v="230"/>
    </i>
    <i r="7">
      <x v="429"/>
    </i>
    <i r="8">
      <x v="15"/>
      <x v="11"/>
    </i>
    <i t="blank" r="7">
      <x v="429"/>
    </i>
    <i r="7">
      <x v="431"/>
    </i>
    <i r="8">
      <x v="15"/>
      <x v="11"/>
    </i>
    <i t="blank" r="7">
      <x v="431"/>
    </i>
    <i r="5">
      <x v="12"/>
      <x v="240"/>
    </i>
    <i r="7">
      <x v="439"/>
    </i>
    <i r="8">
      <x v="30"/>
      <x v="11"/>
    </i>
    <i t="blank" r="7">
      <x v="439"/>
    </i>
    <i r="5">
      <x v="14"/>
      <x v="63"/>
    </i>
    <i r="7">
      <x v="442"/>
    </i>
    <i r="8">
      <x v="18"/>
      <x v="11"/>
    </i>
    <i t="blank" r="7">
      <x v="442"/>
    </i>
    <i r="3">
      <x v="11"/>
      <x v="18"/>
    </i>
    <i r="5">
      <x v="4"/>
      <x v="132"/>
    </i>
    <i r="7">
      <x v="463"/>
    </i>
    <i r="8">
      <x v="55"/>
      <x v="11"/>
    </i>
    <i t="blank" r="7">
      <x v="463"/>
    </i>
    <i r="7">
      <x v="465"/>
    </i>
    <i r="8">
      <x v="55"/>
      <x v="11"/>
    </i>
    <i t="blank" r="7">
      <x v="465"/>
    </i>
    <i r="7">
      <x v="468"/>
    </i>
    <i r="8">
      <x v="55"/>
      <x v="11"/>
    </i>
    <i t="blank" r="7">
      <x v="468"/>
    </i>
    <i r="5">
      <x v="5"/>
      <x v="165"/>
    </i>
    <i r="7">
      <x v="469"/>
    </i>
    <i r="8">
      <x v="54"/>
      <x v="11"/>
    </i>
    <i t="blank" r="7">
      <x v="469"/>
    </i>
    <i r="5">
      <x v="9"/>
      <x v="87"/>
    </i>
    <i r="7">
      <x v="470"/>
    </i>
    <i r="8">
      <x v="54"/>
      <x v="11"/>
    </i>
    <i t="blank" r="7">
      <x v="470"/>
    </i>
    <i r="5">
      <x v="11"/>
      <x v="68"/>
    </i>
    <i r="7">
      <x v="472"/>
    </i>
    <i r="8">
      <x v="54"/>
      <x v="11"/>
    </i>
    <i t="blank" r="7">
      <x v="472"/>
    </i>
    <i r="5">
      <x v="19"/>
      <x v="96"/>
    </i>
    <i r="7">
      <x v="475"/>
    </i>
    <i r="8">
      <x v="56"/>
      <x v="11"/>
    </i>
    <i r="9">
      <x v="12"/>
    </i>
    <i t="blank" r="7">
      <x v="475"/>
    </i>
    <i r="7">
      <x v="476"/>
    </i>
    <i r="8">
      <x v="56"/>
      <x v="11"/>
    </i>
    <i r="9">
      <x v="12"/>
    </i>
    <i t="blank" r="7">
      <x v="476"/>
    </i>
    <i r="3">
      <x v="12"/>
      <x v="19"/>
    </i>
    <i r="5">
      <x v="2"/>
      <x v="73"/>
    </i>
    <i r="7">
      <x v="490"/>
    </i>
    <i r="8">
      <x v="44"/>
      <x v="11"/>
    </i>
    <i t="blank" r="7">
      <x v="490"/>
    </i>
    <i r="7">
      <x v="1261"/>
    </i>
    <i r="8">
      <x v="44"/>
      <x v="11"/>
    </i>
    <i t="blank" r="7">
      <x v="1261"/>
    </i>
    <i r="5">
      <x v="5"/>
      <x v="189"/>
    </i>
    <i r="7">
      <x v="493"/>
    </i>
    <i r="8">
      <x v="42"/>
      <x v="12"/>
    </i>
    <i t="blank" r="7">
      <x v="493"/>
    </i>
    <i r="5">
      <x v="7"/>
      <x v="184"/>
    </i>
    <i r="7">
      <x v="495"/>
    </i>
    <i r="8">
      <x v="43"/>
      <x v="11"/>
    </i>
    <i t="blank" r="7">
      <x v="495"/>
    </i>
    <i r="7">
      <x v="496"/>
    </i>
    <i r="8">
      <x v="1"/>
      <x v="12"/>
    </i>
    <i t="blank" r="7">
      <x v="496"/>
    </i>
    <i r="3">
      <x v="14"/>
      <x v="23"/>
    </i>
    <i r="5">
      <x v="4"/>
      <x v="86"/>
    </i>
    <i r="7">
      <x v="706"/>
    </i>
    <i r="8">
      <x v="26"/>
      <x v="12"/>
    </i>
    <i t="blank" r="7">
      <x v="706"/>
    </i>
    <i r="5">
      <x v="10"/>
      <x v="250"/>
    </i>
    <i r="7">
      <x v="1202"/>
    </i>
    <i r="8">
      <x v="27"/>
      <x v="11"/>
    </i>
    <i t="blank" r="7">
      <x v="1202"/>
    </i>
    <i r="3">
      <x v="15"/>
      <x v="22"/>
    </i>
    <i r="5">
      <x v="2"/>
      <x v="63"/>
    </i>
    <i r="7">
      <x v="578"/>
    </i>
    <i r="8">
      <x v="7"/>
      <x v="12"/>
    </i>
    <i t="blank" r="7">
      <x v="578"/>
    </i>
    <i r="7">
      <x v="1118"/>
    </i>
    <i r="8">
      <x v="29"/>
      <x v="11"/>
    </i>
    <i t="blank" r="7">
      <x v="1118"/>
    </i>
    <i r="7">
      <x v="1328"/>
    </i>
    <i r="8">
      <x v="29"/>
      <x v="11"/>
    </i>
    <i t="blank" r="7">
      <x v="1328"/>
    </i>
    <i r="5">
      <x v="3"/>
      <x v="101"/>
    </i>
    <i r="7">
      <x v="1296"/>
    </i>
    <i r="8">
      <x v="54"/>
      <x v="12"/>
    </i>
    <i t="blank" r="7">
      <x v="1296"/>
    </i>
    <i r="5">
      <x v="8"/>
      <x v="90"/>
    </i>
    <i r="7">
      <x v="580"/>
    </i>
    <i r="8">
      <x v="60"/>
      <x v="11"/>
    </i>
    <i t="blank" r="7">
      <x v="580"/>
    </i>
    <i r="5">
      <x v="34"/>
      <x v="36"/>
    </i>
    <i r="7">
      <x v="589"/>
    </i>
    <i r="8">
      <x v="23"/>
      <x v="11"/>
    </i>
    <i r="9">
      <x v="12"/>
    </i>
    <i t="blank" r="7">
      <x v="589"/>
    </i>
    <i r="3">
      <x v="16"/>
      <x v="24"/>
    </i>
    <i r="5">
      <x v="14"/>
      <x v="235"/>
    </i>
    <i r="7">
      <x v="1329"/>
    </i>
    <i r="8">
      <x v="51"/>
      <x v="11"/>
    </i>
    <i t="blank" r="7">
      <x v="1329"/>
    </i>
    <i r="5">
      <x v="23"/>
      <x v="17"/>
    </i>
    <i r="7">
      <x v="878"/>
    </i>
    <i r="8">
      <x v="49"/>
      <x v="11"/>
    </i>
    <i t="blank" r="7">
      <x v="878"/>
    </i>
    <i r="7">
      <x v="880"/>
    </i>
    <i r="8">
      <x v="50"/>
      <x v="11"/>
    </i>
    <i t="blank" r="7">
      <x v="880"/>
    </i>
    <i r="7">
      <x v="882"/>
    </i>
    <i r="8">
      <x v="49"/>
      <x v="12"/>
    </i>
    <i t="blank" r="7">
      <x v="882"/>
    </i>
    <i r="7">
      <x v="883"/>
    </i>
    <i r="8">
      <x v="49"/>
      <x v="12"/>
    </i>
    <i t="blank" r="7">
      <x v="883"/>
    </i>
    <i r="7">
      <x v="884"/>
    </i>
    <i r="8">
      <x v="49"/>
      <x v="11"/>
    </i>
    <i t="blank" r="7">
      <x v="884"/>
    </i>
    <i r="7">
      <x v="887"/>
    </i>
    <i r="8">
      <x v="49"/>
      <x v="12"/>
    </i>
    <i t="blank" r="7">
      <x v="887"/>
    </i>
    <i r="7">
      <x v="1214"/>
    </i>
    <i r="8">
      <x v="53"/>
      <x v="11"/>
    </i>
    <i r="9">
      <x v="12"/>
    </i>
    <i t="blank" r="7">
      <x v="1214"/>
    </i>
    <i r="5">
      <x v="27"/>
      <x v="61"/>
    </i>
    <i r="7">
      <x v="892"/>
    </i>
    <i r="8">
      <x v="53"/>
      <x v="11"/>
    </i>
    <i t="blank" r="7">
      <x v="892"/>
    </i>
    <i r="3">
      <x v="17"/>
      <x v="6"/>
    </i>
    <i r="5">
      <x/>
      <x v="39"/>
    </i>
    <i r="7">
      <x v="961"/>
    </i>
    <i r="8">
      <x v="14"/>
      <x v="11"/>
    </i>
    <i t="blank" r="7">
      <x v="961"/>
    </i>
    <i r="3">
      <x v="19"/>
      <x v="26"/>
    </i>
    <i r="5">
      <x/>
      <x v="76"/>
    </i>
    <i r="7">
      <x v="672"/>
    </i>
    <i r="8">
      <x v="17"/>
      <x v="12"/>
    </i>
    <i t="blank" r="7">
      <x v="672"/>
    </i>
    <i r="3">
      <x v="21"/>
      <x v="38"/>
    </i>
    <i r="5">
      <x v="2"/>
      <x v="200"/>
    </i>
    <i r="7">
      <x v="728"/>
    </i>
    <i r="8">
      <x v="61"/>
      <x v="11"/>
    </i>
    <i t="blank" r="7">
      <x v="728"/>
    </i>
    <i r="7">
      <x v="1097"/>
    </i>
    <i r="8">
      <x v="61"/>
      <x v="11"/>
    </i>
    <i t="blank" r="7">
      <x v="1097"/>
    </i>
    <i r="5">
      <x v="3"/>
      <x v="217"/>
    </i>
    <i r="7">
      <x v="730"/>
    </i>
    <i r="8">
      <x v="61"/>
      <x v="11"/>
    </i>
    <i t="blank" r="7">
      <x v="730"/>
    </i>
    <i r="3">
      <x v="22"/>
      <x v="43"/>
    </i>
    <i r="5">
      <x v="10"/>
      <x v="246"/>
    </i>
    <i r="7">
      <x v="1127"/>
    </i>
    <i r="8">
      <x v="3"/>
      <x v="11"/>
    </i>
    <i t="blank" r="7">
      <x v="1127"/>
    </i>
    <i r="7">
      <x v="1287"/>
    </i>
    <i r="8">
      <x v="3"/>
      <x v="11"/>
    </i>
    <i t="blank" r="7">
      <x v="1287"/>
    </i>
    <i r="3">
      <x v="25"/>
      <x v="59"/>
    </i>
    <i r="5">
      <x/>
      <x v="178"/>
    </i>
    <i r="7">
      <x v="824"/>
    </i>
    <i r="8">
      <x v="62"/>
      <x v="11"/>
    </i>
    <i t="blank" r="7">
      <x v="824"/>
    </i>
    <i r="7">
      <x v="826"/>
    </i>
    <i r="8">
      <x v="62"/>
      <x v="11"/>
    </i>
    <i t="blank" r="7">
      <x v="826"/>
    </i>
    <i r="7">
      <x v="828"/>
    </i>
    <i r="8">
      <x v="62"/>
      <x v="11"/>
    </i>
    <i t="blank" r="7">
      <x v="828"/>
    </i>
    <i r="7">
      <x v="839"/>
    </i>
    <i r="8">
      <x v="43"/>
      <x v="11"/>
    </i>
    <i r="9">
      <x v="12"/>
    </i>
    <i t="blank" r="7">
      <x v="839"/>
    </i>
    <i r="7">
      <x v="840"/>
    </i>
    <i r="8">
      <x v="38"/>
      <x v="11"/>
    </i>
    <i r="9">
      <x v="12"/>
    </i>
    <i t="blank" r="7">
      <x v="840"/>
    </i>
    <i r="3">
      <x v="27"/>
      <x v="69"/>
    </i>
    <i r="5">
      <x/>
      <x v="214"/>
    </i>
    <i r="7">
      <x v="608"/>
    </i>
    <i r="8">
      <x v="48"/>
      <x v="11"/>
    </i>
    <i t="blank" r="7">
      <x v="608"/>
    </i>
    <i r="3">
      <x v="30"/>
      <x v="2"/>
    </i>
    <i r="5">
      <x/>
      <x v="19"/>
    </i>
    <i r="7">
      <x v="1077"/>
    </i>
    <i r="8">
      <x v="24"/>
      <x v="11"/>
    </i>
    <i t="blank" r="7">
      <x v="1077"/>
    </i>
    <i r="3">
      <x v="31"/>
      <x v="3"/>
    </i>
    <i r="5">
      <x/>
      <x v="34"/>
    </i>
    <i r="7">
      <x v="975"/>
    </i>
    <i r="8">
      <x v="24"/>
      <x v="12"/>
    </i>
    <i t="blank" r="7">
      <x v="975"/>
    </i>
    <i r="3">
      <x v="34"/>
      <x v="7"/>
    </i>
    <i r="5">
      <x/>
      <x v="40"/>
    </i>
    <i r="7">
      <x v="1073"/>
    </i>
    <i r="8">
      <x v="64"/>
      <x v="11"/>
    </i>
    <i t="blank" r="7">
      <x v="1073"/>
    </i>
    <i r="3">
      <x v="36"/>
      <x v="9"/>
    </i>
    <i r="5">
      <x/>
      <x v="45"/>
    </i>
    <i r="7">
      <x v="1066"/>
    </i>
    <i r="8">
      <x v="30"/>
      <x v="11"/>
    </i>
    <i t="blank" r="7">
      <x v="1066"/>
    </i>
    <i r="3">
      <x v="37"/>
      <x v="25"/>
    </i>
    <i r="5">
      <x v="9"/>
      <x v="66"/>
    </i>
    <i r="7">
      <x v="980"/>
    </i>
    <i r="8">
      <x v="63"/>
      <x v="11"/>
    </i>
    <i t="blank" r="7">
      <x v="980"/>
    </i>
    <i r="5">
      <x v="25"/>
      <x v="67"/>
    </i>
    <i r="7">
      <x v="983"/>
    </i>
    <i r="8">
      <x v="63"/>
      <x v="11"/>
    </i>
    <i t="blank" r="7">
      <x v="983"/>
    </i>
    <i r="3">
      <x v="38"/>
      <x v="27"/>
    </i>
    <i r="5">
      <x/>
      <x v="77"/>
    </i>
    <i r="7">
      <x v="987"/>
    </i>
    <i r="8">
      <x v="54"/>
      <x v="11"/>
    </i>
    <i t="blank" r="7">
      <x v="987"/>
    </i>
    <i r="3">
      <x v="40"/>
      <x v="30"/>
    </i>
    <i r="5">
      <x/>
      <x v="83"/>
    </i>
    <i r="7">
      <x v="991"/>
    </i>
    <i r="8">
      <x v="19"/>
      <x v="12"/>
    </i>
    <i t="blank" r="7">
      <x v="991"/>
    </i>
    <i r="3">
      <x v="41"/>
      <x v="31"/>
    </i>
    <i r="5">
      <x/>
      <x v="84"/>
    </i>
    <i r="7">
      <x v="992"/>
    </i>
    <i r="8">
      <x v="19"/>
      <x v="12"/>
    </i>
    <i t="blank" r="7">
      <x v="992"/>
    </i>
    <i r="3">
      <x v="42"/>
      <x v="32"/>
    </i>
    <i r="5">
      <x/>
      <x v="88"/>
    </i>
    <i r="7">
      <x v="993"/>
    </i>
    <i r="8">
      <x v="24"/>
      <x v="11"/>
    </i>
    <i t="blank" r="7">
      <x v="993"/>
    </i>
    <i r="3">
      <x v="43"/>
      <x v="33"/>
    </i>
    <i r="5">
      <x v="2"/>
      <x v="65"/>
    </i>
    <i r="7">
      <x v="997"/>
    </i>
    <i r="8">
      <x v="23"/>
      <x v="12"/>
    </i>
    <i t="blank" r="7">
      <x v="997"/>
    </i>
    <i r="5">
      <x v="3"/>
      <x v="109"/>
    </i>
    <i r="7">
      <x v="998"/>
    </i>
    <i r="8">
      <x v="23"/>
      <x v="12"/>
    </i>
    <i t="blank" r="7">
      <x v="998"/>
    </i>
    <i r="3">
      <x v="44"/>
      <x v="34"/>
    </i>
    <i r="5">
      <x/>
      <x v="92"/>
    </i>
    <i r="7">
      <x v="1070"/>
    </i>
    <i r="8">
      <x v="21"/>
      <x v="11"/>
    </i>
    <i t="blank" r="7">
      <x v="1070"/>
    </i>
    <i r="7">
      <x v="1072"/>
    </i>
    <i r="8">
      <x v="21"/>
      <x v="11"/>
    </i>
    <i t="blank" r="7">
      <x v="1072"/>
    </i>
    <i r="3">
      <x v="47"/>
      <x v="39"/>
    </i>
    <i r="5">
      <x/>
      <x v="115"/>
    </i>
    <i r="7">
      <x v="1080"/>
    </i>
    <i r="8">
      <x v="30"/>
      <x v="11"/>
    </i>
    <i t="blank" r="7">
      <x v="1080"/>
    </i>
    <i r="3">
      <x v="53"/>
      <x v="50"/>
    </i>
    <i r="5">
      <x/>
      <x v="147"/>
    </i>
    <i r="7">
      <x v="1062"/>
    </i>
    <i r="8">
      <x v="18"/>
      <x v="11"/>
    </i>
    <i t="blank" r="7">
      <x v="1062"/>
    </i>
    <i r="3">
      <x v="54"/>
      <x v="52"/>
    </i>
    <i r="5">
      <x/>
      <x v="151"/>
    </i>
    <i r="7">
      <x v="1012"/>
    </i>
    <i r="8">
      <x v="61"/>
      <x v="11"/>
    </i>
    <i t="blank" r="7">
      <x v="1012"/>
    </i>
    <i r="3">
      <x v="55"/>
      <x v="53"/>
    </i>
    <i r="5">
      <x/>
      <x v="152"/>
    </i>
    <i r="7">
      <x v="1013"/>
    </i>
    <i r="8">
      <x v="23"/>
      <x v="11"/>
    </i>
    <i r="9">
      <x v="12"/>
    </i>
    <i t="blank" r="7">
      <x v="1013"/>
    </i>
    <i r="7">
      <x v="1014"/>
    </i>
    <i r="8">
      <x v="23"/>
      <x v="12"/>
    </i>
    <i t="blank" r="7">
      <x v="1014"/>
    </i>
    <i r="7">
      <x v="1015"/>
    </i>
    <i r="8">
      <x v="23"/>
      <x v="12"/>
    </i>
    <i t="blank" r="7">
      <x v="1015"/>
    </i>
    <i r="7">
      <x v="1016"/>
    </i>
    <i r="8">
      <x v="23"/>
      <x v="12"/>
    </i>
    <i t="blank" r="7">
      <x v="1016"/>
    </i>
    <i r="3">
      <x v="61"/>
      <x v="61"/>
    </i>
    <i r="5">
      <x/>
      <x v="191"/>
    </i>
    <i r="7">
      <x v="1031"/>
    </i>
    <i r="8">
      <x v="22"/>
      <x v="11"/>
    </i>
    <i r="9">
      <x v="12"/>
    </i>
    <i t="blank" r="7">
      <x v="1031"/>
    </i>
    <i r="3">
      <x v="67"/>
      <x v="71"/>
    </i>
    <i r="5">
      <x/>
      <x v="219"/>
    </i>
    <i r="7">
      <x v="1051"/>
    </i>
    <i r="8">
      <x v="10"/>
      <x v="11"/>
    </i>
    <i t="blank" r="7">
      <x v="1051"/>
    </i>
    <i r="3">
      <x v="70"/>
      <x v="47"/>
    </i>
    <i r="5">
      <x/>
      <x v="139"/>
    </i>
    <i r="7">
      <x v="931"/>
    </i>
    <i r="8">
      <x v="51"/>
      <x v="11"/>
    </i>
    <i t="blank" r="7">
      <x v="931"/>
    </i>
    <i r="3">
      <x v="80"/>
      <x v="80"/>
    </i>
    <i r="5">
      <x v="4"/>
      <x v="10"/>
    </i>
    <i r="7">
      <x v="1291"/>
    </i>
    <i r="8">
      <x v="61"/>
      <x v="11"/>
    </i>
    <i t="blank" r="7">
      <x v="1291"/>
    </i>
    <i>
      <x v="1"/>
    </i>
    <i r="1">
      <x/>
    </i>
    <i r="2">
      <x/>
    </i>
    <i r="3">
      <x v="2"/>
      <x v="10"/>
    </i>
    <i r="5">
      <x v="43"/>
      <x v="46"/>
    </i>
    <i r="7">
      <x v="44"/>
    </i>
    <i r="8">
      <x v="19"/>
      <x v="5"/>
    </i>
    <i t="blank" r="7">
      <x v="44"/>
    </i>
    <i r="7">
      <x v="46"/>
    </i>
    <i r="8">
      <x v="10"/>
      <x v="5"/>
    </i>
    <i t="blank" r="7">
      <x v="46"/>
    </i>
    <i r="7">
      <x v="48"/>
    </i>
    <i r="8">
      <x v="30"/>
      <x v="5"/>
    </i>
    <i t="blank" r="7">
      <x v="48"/>
    </i>
    <i r="7">
      <x v="50"/>
    </i>
    <i r="8">
      <x v="30"/>
      <x v="5"/>
    </i>
    <i t="blank" r="7">
      <x v="50"/>
    </i>
    <i r="7">
      <x v="52"/>
    </i>
    <i r="8">
      <x v="21"/>
      <x v="5"/>
    </i>
    <i t="blank" r="7">
      <x v="52"/>
    </i>
    <i r="7">
      <x v="1342"/>
    </i>
    <i r="8">
      <x v="29"/>
      <x v="5"/>
    </i>
    <i t="blank" r="7">
      <x v="1342"/>
    </i>
    <i r="3">
      <x v="3"/>
      <x v="11"/>
    </i>
    <i r="5">
      <x v="44"/>
      <x v="47"/>
    </i>
    <i r="7">
      <x v="134"/>
    </i>
    <i r="8">
      <x v="24"/>
      <x v="5"/>
    </i>
    <i t="blank" r="7">
      <x v="134"/>
    </i>
    <i r="3">
      <x v="6"/>
      <x v="14"/>
    </i>
    <i r="5">
      <x v="43"/>
      <x v="50"/>
    </i>
    <i r="7">
      <x v="627"/>
    </i>
    <i r="8">
      <x v="13"/>
      <x v="6"/>
    </i>
    <i t="blank" r="7">
      <x v="627"/>
    </i>
    <i r="7">
      <x v="628"/>
    </i>
    <i r="8">
      <x v="12"/>
      <x/>
    </i>
    <i t="blank" r="7">
      <x v="628"/>
    </i>
    <i r="7">
      <x v="633"/>
    </i>
    <i r="8">
      <x v="10"/>
      <x v="5"/>
    </i>
    <i t="blank" r="7">
      <x v="633"/>
    </i>
    <i r="3">
      <x v="8"/>
      <x v="16"/>
    </i>
    <i r="5">
      <x v="43"/>
      <x v="52"/>
    </i>
    <i r="7">
      <x v="750"/>
    </i>
    <i r="8">
      <x v="54"/>
      <x v="5"/>
    </i>
    <i t="blank" r="7">
      <x v="750"/>
    </i>
    <i r="7">
      <x v="751"/>
    </i>
    <i r="8">
      <x v="54"/>
      <x v="6"/>
    </i>
    <i t="blank" r="7">
      <x v="751"/>
    </i>
    <i r="7">
      <x v="1171"/>
    </i>
    <i r="8">
      <x v="27"/>
      <x v="1"/>
    </i>
    <i t="blank" r="7">
      <x v="1171"/>
    </i>
    <i r="3">
      <x v="9"/>
      <x v="17"/>
    </i>
    <i r="5">
      <x v="30"/>
      <x v="53"/>
    </i>
    <i r="7">
      <x v="791"/>
    </i>
    <i r="8">
      <x v="21"/>
      <x v="5"/>
    </i>
    <i t="blank" r="7">
      <x v="791"/>
    </i>
    <i r="7">
      <x v="798"/>
    </i>
    <i r="8">
      <x v="24"/>
      <x v="6"/>
    </i>
    <i t="blank" r="7">
      <x v="798"/>
    </i>
    <i r="3">
      <x v="10"/>
      <x v="21"/>
    </i>
    <i r="5">
      <x v="43"/>
      <x v="57"/>
    </i>
    <i r="7">
      <x v="345"/>
    </i>
    <i r="8">
      <x v="15"/>
      <x v="5"/>
    </i>
    <i t="blank" r="7">
      <x v="345"/>
    </i>
    <i r="7">
      <x v="362"/>
    </i>
    <i r="8">
      <x v="15"/>
      <x v="5"/>
    </i>
    <i t="blank" r="7">
      <x v="362"/>
    </i>
    <i r="7">
      <x v="381"/>
    </i>
    <i r="8">
      <x v="14"/>
      <x v="5"/>
    </i>
    <i t="blank" r="7">
      <x v="381"/>
    </i>
    <i r="7">
      <x v="1188"/>
    </i>
    <i r="8">
      <x v="16"/>
      <x v="5"/>
    </i>
    <i t="blank" r="7">
      <x v="1188"/>
    </i>
    <i r="3">
      <x v="11"/>
      <x v="18"/>
    </i>
    <i r="5">
      <x v="30"/>
      <x v="54"/>
    </i>
    <i r="7">
      <x v="454"/>
    </i>
    <i r="8">
      <x v="55"/>
      <x v="6"/>
    </i>
    <i t="blank" r="7">
      <x v="454"/>
    </i>
    <i r="3">
      <x v="13"/>
      <x v="20"/>
    </i>
    <i r="5">
      <x v="30"/>
      <x v="56"/>
    </i>
    <i r="7">
      <x v="1172"/>
    </i>
    <i r="8">
      <x v="5"/>
      <x v="5"/>
    </i>
    <i t="blank" r="7">
      <x v="1172"/>
    </i>
    <i r="7">
      <x v="1173"/>
    </i>
    <i r="8">
      <x v="5"/>
      <x v="5"/>
    </i>
    <i t="blank" r="7">
      <x v="1173"/>
    </i>
    <i r="7">
      <x v="1174"/>
    </i>
    <i r="8">
      <x v="5"/>
      <x v="5"/>
    </i>
    <i t="blank" r="7">
      <x v="1174"/>
    </i>
    <i r="7">
      <x v="1175"/>
    </i>
    <i r="8">
      <x v="5"/>
      <x v="5"/>
    </i>
    <i t="blank" r="7">
      <x v="1175"/>
    </i>
    <i r="7">
      <x v="1176"/>
    </i>
    <i r="8">
      <x v="5"/>
      <x v="5"/>
    </i>
    <i t="blank" r="7">
      <x v="1176"/>
    </i>
    <i r="7">
      <x v="1177"/>
    </i>
    <i r="8">
      <x v="5"/>
      <x v="5"/>
    </i>
    <i t="blank" r="7">
      <x v="1177"/>
    </i>
    <i r="7">
      <x v="1178"/>
    </i>
    <i r="8">
      <x v="5"/>
      <x v="5"/>
    </i>
    <i t="blank" r="7">
      <x v="1178"/>
    </i>
    <i r="7">
      <x v="1266"/>
    </i>
    <i r="8">
      <x v="5"/>
      <x v="5"/>
    </i>
    <i t="blank" r="7">
      <x v="1266"/>
    </i>
    <i r="3">
      <x v="14"/>
      <x v="23"/>
    </i>
    <i r="5">
      <x v="2"/>
      <x v="59"/>
    </i>
    <i r="7">
      <x v="688"/>
    </i>
    <i r="8">
      <x v="25"/>
      <x v="5"/>
    </i>
    <i t="blank" r="7">
      <x v="688"/>
    </i>
    <i r="7">
      <x v="692"/>
    </i>
    <i r="8">
      <x v="28"/>
      <x v="6"/>
    </i>
    <i t="blank" r="7">
      <x v="692"/>
    </i>
    <i r="7">
      <x v="693"/>
    </i>
    <i r="8">
      <x v="28"/>
      <x v="6"/>
    </i>
    <i t="blank" r="7">
      <x v="693"/>
    </i>
    <i r="7">
      <x v="1179"/>
    </i>
    <i r="8">
      <x v="25"/>
      <x v="5"/>
    </i>
    <i t="blank" r="7">
      <x v="1179"/>
    </i>
    <i r="3">
      <x v="15"/>
      <x v="22"/>
    </i>
    <i r="5">
      <x v="43"/>
      <x v="58"/>
    </i>
    <i r="7">
      <x v="552"/>
    </i>
    <i r="8">
      <x v="29"/>
      <x v="5"/>
    </i>
    <i t="blank" r="7">
      <x v="552"/>
    </i>
    <i r="3">
      <x v="16"/>
      <x v="24"/>
    </i>
    <i r="5">
      <x v="43"/>
      <x v="60"/>
    </i>
    <i r="7">
      <x v="853"/>
    </i>
    <i r="8">
      <x v="52"/>
      <x v="5"/>
    </i>
    <i t="blank" r="7">
      <x v="853"/>
    </i>
    <i r="7">
      <x v="857"/>
    </i>
    <i r="8">
      <x v="51"/>
      <x v="5"/>
    </i>
    <i t="blank" r="7">
      <x v="857"/>
    </i>
    <i r="7">
      <x v="858"/>
    </i>
    <i r="8">
      <x v="51"/>
      <x v="5"/>
    </i>
    <i t="blank" r="7">
      <x v="858"/>
    </i>
    <i r="7">
      <x v="859"/>
    </i>
    <i r="8">
      <x v="51"/>
      <x v="5"/>
    </i>
    <i t="blank" r="7">
      <x v="859"/>
    </i>
    <i r="7">
      <x v="860"/>
    </i>
    <i r="8">
      <x v="51"/>
      <x v="5"/>
    </i>
    <i t="blank" r="7">
      <x v="860"/>
    </i>
    <i r="7">
      <x v="861"/>
    </i>
    <i r="8">
      <x v="51"/>
      <x v="5"/>
    </i>
    <i t="blank" r="7">
      <x v="861"/>
    </i>
    <i r="7">
      <x v="862"/>
    </i>
    <i r="8">
      <x v="51"/>
      <x v="5"/>
    </i>
    <i t="blank" r="7">
      <x v="862"/>
    </i>
    <i r="7">
      <x v="863"/>
    </i>
    <i r="8">
      <x v="51"/>
      <x v="5"/>
    </i>
    <i t="blank" r="7">
      <x v="863"/>
    </i>
    <i r="7">
      <x v="864"/>
    </i>
    <i r="8">
      <x v="51"/>
      <x v="5"/>
    </i>
    <i t="blank" r="7">
      <x v="864"/>
    </i>
    <i r="7">
      <x v="866"/>
    </i>
    <i r="8">
      <x v="51"/>
      <x v="5"/>
    </i>
    <i t="blank" r="7">
      <x v="866"/>
    </i>
    <i r="7">
      <x v="1212"/>
    </i>
    <i r="8">
      <x v="51"/>
      <x v="5"/>
    </i>
    <i t="blank" r="7">
      <x v="1212"/>
    </i>
    <i r="3">
      <x v="19"/>
      <x v="26"/>
    </i>
    <i r="5">
      <x/>
      <x v="76"/>
    </i>
    <i r="7">
      <x v="676"/>
    </i>
    <i r="8">
      <x v="17"/>
      <x v="5"/>
    </i>
    <i t="blank" r="7">
      <x v="676"/>
    </i>
    <i r="7">
      <x v="677"/>
    </i>
    <i r="8">
      <x v="17"/>
      <x v="5"/>
    </i>
    <i t="blank" r="7">
      <x v="677"/>
    </i>
    <i r="3">
      <x v="26"/>
      <x v="67"/>
    </i>
    <i r="5">
      <x/>
      <x v="212"/>
    </i>
    <i r="7">
      <x v="844"/>
    </i>
    <i r="8">
      <x v="24"/>
      <x v="5"/>
    </i>
    <i t="blank" r="7">
      <x v="844"/>
    </i>
    <i r="3">
      <x v="27"/>
      <x v="69"/>
    </i>
    <i r="5">
      <x/>
      <x v="214"/>
    </i>
    <i r="7">
      <x v="596"/>
    </i>
    <i r="8">
      <x v="47"/>
      <x v="5"/>
    </i>
    <i t="blank" r="7">
      <x v="596"/>
    </i>
    <i r="3">
      <x v="39"/>
      <x v="29"/>
    </i>
    <i r="5">
      <x/>
      <x v="81"/>
    </i>
    <i r="7">
      <x v="989"/>
    </i>
    <i r="8">
      <x v="7"/>
      <x v="5"/>
    </i>
    <i t="blank" r="7">
      <x v="989"/>
    </i>
    <i r="3">
      <x v="58"/>
      <x v="57"/>
    </i>
    <i r="5">
      <x/>
      <x v="169"/>
    </i>
    <i r="7">
      <x v="1028"/>
    </i>
    <i r="8">
      <x v="13"/>
      <x v="6"/>
    </i>
    <i t="blank" r="7">
      <x v="1028"/>
    </i>
    <i r="3">
      <x v="71"/>
      <x v="63"/>
    </i>
    <i r="5">
      <x/>
      <x v="197"/>
    </i>
    <i r="7">
      <x v="1180"/>
    </i>
    <i r="8">
      <x v="24"/>
      <x v="6"/>
    </i>
    <i t="blank" r="7">
      <x v="1180"/>
    </i>
    <i r="2">
      <x v="1"/>
    </i>
    <i r="3">
      <x/>
      <x v="46"/>
    </i>
    <i t="blank" r="4">
      <x v="46"/>
    </i>
    <i r="3">
      <x v="1"/>
      <x v="44"/>
    </i>
    <i r="5">
      <x v="23"/>
      <x v="43"/>
    </i>
    <i r="7">
      <x v="36"/>
    </i>
    <i r="8">
      <x v="55"/>
      <x v="9"/>
    </i>
    <i t="blank" r="7">
      <x v="36"/>
    </i>
    <i r="7">
      <x v="1209"/>
    </i>
    <i r="8">
      <x v="55"/>
      <x v="9"/>
    </i>
    <i t="blank" r="7">
      <x v="1209"/>
    </i>
    <i r="3">
      <x v="2"/>
      <x v="10"/>
    </i>
    <i r="5">
      <x v="2"/>
      <x v="181"/>
    </i>
    <i r="7">
      <x v="93"/>
    </i>
    <i r="8">
      <x v="20"/>
      <x v="9"/>
    </i>
    <i t="blank" r="7">
      <x v="93"/>
    </i>
    <i r="5">
      <x v="3"/>
      <x v="79"/>
    </i>
    <i r="7">
      <x v="94"/>
    </i>
    <i r="8">
      <x v="20"/>
      <x v="9"/>
    </i>
    <i t="blank" r="7">
      <x v="94"/>
    </i>
    <i r="5">
      <x v="16"/>
      <x v="150"/>
    </i>
    <i r="7">
      <x v="97"/>
    </i>
    <i r="8">
      <x v="20"/>
      <x v="9"/>
    </i>
    <i t="blank" r="7">
      <x v="97"/>
    </i>
    <i r="5">
      <x v="17"/>
      <x v="8"/>
    </i>
    <i r="7">
      <x v="98"/>
    </i>
    <i r="8">
      <x v="20"/>
      <x v="9"/>
    </i>
    <i t="blank" r="7">
      <x v="98"/>
    </i>
    <i r="5">
      <x v="19"/>
      <x v="13"/>
    </i>
    <i r="7">
      <x v="103"/>
    </i>
    <i r="8">
      <x v="20"/>
      <x v="9"/>
    </i>
    <i t="blank" r="7">
      <x v="103"/>
    </i>
    <i r="5">
      <x v="20"/>
      <x v="105"/>
    </i>
    <i r="7">
      <x v="104"/>
    </i>
    <i r="8">
      <x v="40"/>
      <x v="9"/>
    </i>
    <i t="blank" r="7">
      <x v="104"/>
    </i>
    <i r="5">
      <x v="21"/>
      <x v="7"/>
    </i>
    <i r="7">
      <x v="105"/>
    </i>
    <i r="8">
      <x v="20"/>
      <x v="9"/>
    </i>
    <i t="blank" r="7">
      <x v="105"/>
    </i>
    <i r="5">
      <x v="22"/>
      <x v="237"/>
    </i>
    <i r="7">
      <x v="102"/>
    </i>
    <i r="8">
      <x v="19"/>
      <x v="9"/>
    </i>
    <i t="blank" r="7">
      <x v="102"/>
    </i>
    <i r="5">
      <x v="29"/>
      <x v="85"/>
    </i>
    <i r="7">
      <x v="110"/>
    </i>
    <i r="8">
      <x v="19"/>
      <x v="9"/>
    </i>
    <i t="blank" r="7">
      <x v="110"/>
    </i>
    <i r="7">
      <x v="1293"/>
    </i>
    <i r="8">
      <x v="31"/>
      <x v="9"/>
    </i>
    <i t="blank" r="7">
      <x v="1293"/>
    </i>
    <i r="5">
      <x v="31"/>
      <x v="168"/>
    </i>
    <i r="7">
      <x v="113"/>
    </i>
    <i r="8">
      <x v="15"/>
      <x v="9"/>
    </i>
    <i t="blank" r="7">
      <x v="113"/>
    </i>
    <i r="7">
      <x v="114"/>
    </i>
    <i r="8">
      <x v="14"/>
      <x v="9"/>
    </i>
    <i t="blank" r="7">
      <x v="114"/>
    </i>
    <i r="7">
      <x v="116"/>
    </i>
    <i r="8">
      <x v="14"/>
      <x v="9"/>
    </i>
    <i t="blank" r="7">
      <x v="116"/>
    </i>
    <i r="5">
      <x v="33"/>
      <x v="205"/>
    </i>
    <i r="7">
      <x v="117"/>
    </i>
    <i r="8">
      <x v="30"/>
      <x v="9"/>
    </i>
    <i t="blank" r="7">
      <x v="117"/>
    </i>
    <i r="5">
      <x v="38"/>
      <x v="106"/>
    </i>
    <i r="7">
      <x v="124"/>
    </i>
    <i r="8">
      <x v="3"/>
      <x v="9"/>
    </i>
    <i t="blank" r="7">
      <x v="124"/>
    </i>
    <i r="5">
      <x v="40"/>
      <x v="104"/>
    </i>
    <i r="7">
      <x v="1140"/>
    </i>
    <i r="8">
      <x v="46"/>
      <x v="9"/>
    </i>
    <i t="blank" r="7">
      <x v="1140"/>
    </i>
    <i r="7">
      <x v="1238"/>
    </i>
    <i r="8">
      <x v="46"/>
      <x v="9"/>
    </i>
    <i t="blank" r="7">
      <x v="1238"/>
    </i>
    <i r="5">
      <x v="42"/>
      <x v="108"/>
    </i>
    <i r="7">
      <x v="127"/>
    </i>
    <i r="8">
      <x v="15"/>
      <x v="9"/>
    </i>
    <i t="blank" r="7">
      <x v="127"/>
    </i>
    <i r="7">
      <x v="128"/>
    </i>
    <i r="8">
      <x v="15"/>
      <x v="9"/>
    </i>
    <i t="blank" r="7">
      <x v="128"/>
    </i>
    <i r="7">
      <x v="129"/>
    </i>
    <i r="8">
      <x v="15"/>
      <x v="9"/>
    </i>
    <i t="blank" r="7">
      <x v="129"/>
    </i>
    <i r="7">
      <x v="130"/>
    </i>
    <i r="8">
      <x v="15"/>
      <x v="9"/>
    </i>
    <i r="9">
      <x v="10"/>
    </i>
    <i t="blank" r="7">
      <x v="130"/>
    </i>
    <i r="7">
      <x v="131"/>
    </i>
    <i r="8">
      <x v="15"/>
      <x v="9"/>
    </i>
    <i t="blank" r="7">
      <x v="131"/>
    </i>
    <i r="7">
      <x v="1280"/>
    </i>
    <i r="8">
      <x v="15"/>
      <x v="9"/>
    </i>
    <i t="blank" r="7">
      <x v="1280"/>
    </i>
    <i r="3">
      <x v="3"/>
      <x v="11"/>
    </i>
    <i r="5">
      <x v="3"/>
      <x v="28"/>
    </i>
    <i r="7">
      <x v="147"/>
    </i>
    <i r="8">
      <x v="24"/>
      <x v="9"/>
    </i>
    <i t="blank" r="7">
      <x v="147"/>
    </i>
    <i r="7">
      <x v="148"/>
    </i>
    <i r="8">
      <x v="24"/>
      <x v="9"/>
    </i>
    <i t="blank" r="7">
      <x v="148"/>
    </i>
    <i r="5">
      <x v="4"/>
      <x v="20"/>
    </i>
    <i r="7">
      <x v="149"/>
    </i>
    <i r="8">
      <x v="24"/>
      <x v="9"/>
    </i>
    <i t="blank" r="7">
      <x v="149"/>
    </i>
    <i r="5">
      <x v="6"/>
      <x v="129"/>
    </i>
    <i r="7">
      <x v="150"/>
    </i>
    <i r="8">
      <x v="24"/>
      <x v="9"/>
    </i>
    <i t="blank" r="7">
      <x v="150"/>
    </i>
    <i r="5">
      <x v="7"/>
      <x v="22"/>
    </i>
    <i r="7">
      <x v="151"/>
    </i>
    <i r="8">
      <x v="24"/>
      <x v="9"/>
    </i>
    <i t="blank" r="7">
      <x v="151"/>
    </i>
    <i r="5">
      <x v="9"/>
      <x v="161"/>
    </i>
    <i r="7">
      <x v="152"/>
    </i>
    <i r="8">
      <x v="18"/>
      <x v="9"/>
    </i>
    <i t="blank" r="7">
      <x v="152"/>
    </i>
    <i r="5">
      <x v="10"/>
      <x v="226"/>
    </i>
    <i r="7">
      <x v="155"/>
    </i>
    <i r="8">
      <x v="24"/>
      <x v="9"/>
    </i>
    <i t="blank" r="7">
      <x v="155"/>
    </i>
    <i r="5">
      <x v="32"/>
      <x v="166"/>
    </i>
    <i r="7">
      <x v="156"/>
    </i>
    <i r="8">
      <x v="24"/>
      <x v="9"/>
    </i>
    <i t="blank" r="7">
      <x v="156"/>
    </i>
    <i r="5">
      <x v="33"/>
      <x v="158"/>
    </i>
    <i r="7">
      <x v="157"/>
    </i>
    <i r="8">
      <x v="24"/>
      <x v="10"/>
    </i>
    <i t="blank" r="7">
      <x v="157"/>
    </i>
    <i r="7">
      <x v="158"/>
    </i>
    <i r="8">
      <x v="24"/>
      <x v="9"/>
    </i>
    <i t="blank" r="7">
      <x v="158"/>
    </i>
    <i r="3">
      <x v="4"/>
      <x v="12"/>
    </i>
    <i r="5">
      <x v="4"/>
      <x v="142"/>
    </i>
    <i r="7">
      <x v="197"/>
    </i>
    <i r="8">
      <x/>
      <x v="9"/>
    </i>
    <i t="blank" r="7">
      <x v="197"/>
    </i>
    <i r="7">
      <x v="200"/>
    </i>
    <i r="8">
      <x/>
      <x v="9"/>
    </i>
    <i t="blank" r="7">
      <x v="200"/>
    </i>
    <i r="7">
      <x v="201"/>
    </i>
    <i r="8">
      <x/>
      <x v="9"/>
    </i>
    <i t="blank" r="7">
      <x v="201"/>
    </i>
    <i r="7">
      <x v="202"/>
    </i>
    <i r="8">
      <x/>
      <x v="9"/>
    </i>
    <i t="blank" r="7">
      <x v="202"/>
    </i>
    <i r="7">
      <x v="203"/>
    </i>
    <i r="8">
      <x/>
      <x v="9"/>
    </i>
    <i t="blank" r="7">
      <x v="203"/>
    </i>
    <i r="7">
      <x v="204"/>
    </i>
    <i r="8">
      <x/>
      <x v="9"/>
    </i>
    <i t="blank" r="7">
      <x v="204"/>
    </i>
    <i r="7">
      <x v="206"/>
    </i>
    <i r="8">
      <x/>
      <x v="9"/>
    </i>
    <i t="blank" r="7">
      <x v="206"/>
    </i>
    <i r="5">
      <x v="9"/>
      <x v="185"/>
    </i>
    <i r="7">
      <x v="207"/>
    </i>
    <i r="8">
      <x/>
      <x v="9"/>
    </i>
    <i t="blank" r="7">
      <x v="207"/>
    </i>
    <i r="7">
      <x v="209"/>
    </i>
    <i r="8">
      <x/>
      <x v="9"/>
    </i>
    <i t="blank" r="7">
      <x v="209"/>
    </i>
    <i r="7">
      <x v="211"/>
    </i>
    <i r="8">
      <x/>
      <x v="9"/>
    </i>
    <i t="blank" r="7">
      <x v="211"/>
    </i>
    <i r="7">
      <x v="213"/>
    </i>
    <i r="8">
      <x/>
      <x v="9"/>
    </i>
    <i t="blank" r="7">
      <x v="213"/>
    </i>
    <i r="7">
      <x v="214"/>
    </i>
    <i r="8">
      <x/>
      <x v="9"/>
    </i>
    <i t="blank" r="7">
      <x v="214"/>
    </i>
    <i r="7">
      <x v="215"/>
    </i>
    <i r="8">
      <x/>
      <x v="9"/>
    </i>
    <i t="blank" r="7">
      <x v="215"/>
    </i>
    <i r="7">
      <x v="216"/>
    </i>
    <i r="8">
      <x/>
      <x v="9"/>
    </i>
    <i t="blank" r="7">
      <x v="216"/>
    </i>
    <i r="7">
      <x v="217"/>
    </i>
    <i r="8">
      <x/>
      <x v="9"/>
    </i>
    <i t="blank" r="7">
      <x v="217"/>
    </i>
    <i r="7">
      <x v="218"/>
    </i>
    <i r="8">
      <x/>
      <x v="9"/>
    </i>
    <i t="blank" r="7">
      <x v="218"/>
    </i>
    <i r="7">
      <x v="219"/>
    </i>
    <i r="8">
      <x/>
      <x v="9"/>
    </i>
    <i t="blank" r="7">
      <x v="219"/>
    </i>
    <i r="7">
      <x v="220"/>
    </i>
    <i r="8">
      <x/>
      <x v="9"/>
    </i>
    <i t="blank" r="7">
      <x v="220"/>
    </i>
    <i r="7">
      <x v="221"/>
    </i>
    <i r="8">
      <x/>
      <x v="9"/>
    </i>
    <i t="blank" r="7">
      <x v="221"/>
    </i>
    <i r="7">
      <x v="222"/>
    </i>
    <i r="8">
      <x/>
      <x v="9"/>
    </i>
    <i t="blank" r="7">
      <x v="222"/>
    </i>
    <i r="7">
      <x v="1166"/>
    </i>
    <i r="8">
      <x/>
      <x v="9"/>
    </i>
    <i t="blank" r="7">
      <x v="1166"/>
    </i>
    <i r="7">
      <x v="1192"/>
    </i>
    <i r="8">
      <x/>
      <x v="9"/>
    </i>
    <i t="blank" r="7">
      <x v="1192"/>
    </i>
    <i r="7">
      <x v="1193"/>
    </i>
    <i r="8">
      <x/>
      <x v="9"/>
    </i>
    <i t="blank" r="7">
      <x v="1193"/>
    </i>
    <i r="5">
      <x v="14"/>
      <x v="194"/>
    </i>
    <i r="7">
      <x v="223"/>
    </i>
    <i r="8">
      <x/>
      <x v="9"/>
    </i>
    <i t="blank" r="7">
      <x v="223"/>
    </i>
    <i r="7">
      <x v="224"/>
    </i>
    <i r="8">
      <x/>
      <x v="9"/>
    </i>
    <i t="blank" r="7">
      <x v="224"/>
    </i>
    <i r="7">
      <x v="225"/>
    </i>
    <i r="8">
      <x/>
      <x v="9"/>
    </i>
    <i t="blank" r="7">
      <x v="225"/>
    </i>
    <i r="7">
      <x v="230"/>
    </i>
    <i r="8">
      <x/>
      <x v="9"/>
    </i>
    <i t="blank" r="7">
      <x v="230"/>
    </i>
    <i r="7">
      <x v="231"/>
    </i>
    <i r="8">
      <x/>
      <x v="9"/>
    </i>
    <i t="blank" r="7">
      <x v="231"/>
    </i>
    <i r="7">
      <x v="232"/>
    </i>
    <i r="8">
      <x/>
      <x v="9"/>
    </i>
    <i t="blank" r="7">
      <x v="232"/>
    </i>
    <i r="7">
      <x v="233"/>
    </i>
    <i r="8">
      <x/>
      <x v="9"/>
    </i>
    <i t="blank" r="7">
      <x v="233"/>
    </i>
    <i r="7">
      <x v="234"/>
    </i>
    <i r="8">
      <x/>
      <x v="9"/>
    </i>
    <i t="blank" r="7">
      <x v="234"/>
    </i>
    <i r="7">
      <x v="235"/>
    </i>
    <i r="8">
      <x/>
      <x v="9"/>
    </i>
    <i t="blank" r="7">
      <x v="235"/>
    </i>
    <i r="7">
      <x v="236"/>
    </i>
    <i r="8">
      <x/>
      <x v="9"/>
    </i>
    <i t="blank" r="7">
      <x v="236"/>
    </i>
    <i r="7">
      <x v="237"/>
    </i>
    <i r="8">
      <x/>
      <x v="9"/>
    </i>
    <i t="blank" r="7">
      <x v="237"/>
    </i>
    <i r="7">
      <x v="238"/>
    </i>
    <i r="8">
      <x/>
      <x v="9"/>
    </i>
    <i t="blank" r="7">
      <x v="238"/>
    </i>
    <i r="7">
      <x v="239"/>
    </i>
    <i r="8">
      <x/>
      <x v="9"/>
    </i>
    <i t="blank" r="7">
      <x v="239"/>
    </i>
    <i r="7">
      <x v="240"/>
    </i>
    <i r="8">
      <x/>
      <x v="9"/>
    </i>
    <i t="blank" r="7">
      <x v="240"/>
    </i>
    <i r="7">
      <x v="241"/>
    </i>
    <i r="8">
      <x/>
      <x v="9"/>
    </i>
    <i t="blank" r="7">
      <x v="241"/>
    </i>
    <i r="7">
      <x v="1142"/>
    </i>
    <i r="8">
      <x/>
      <x v="9"/>
    </i>
    <i t="blank" r="7">
      <x v="1142"/>
    </i>
    <i r="5">
      <x v="19"/>
      <x v="201"/>
    </i>
    <i r="7">
      <x v="242"/>
    </i>
    <i r="8">
      <x/>
      <x v="9"/>
    </i>
    <i t="blank" r="7">
      <x v="242"/>
    </i>
    <i r="7">
      <x v="243"/>
    </i>
    <i r="8">
      <x/>
      <x v="9"/>
    </i>
    <i t="blank" r="7">
      <x v="243"/>
    </i>
    <i r="7">
      <x v="244"/>
    </i>
    <i r="8">
      <x/>
      <x v="9"/>
    </i>
    <i t="blank" r="7">
      <x v="244"/>
    </i>
    <i r="7">
      <x v="245"/>
    </i>
    <i r="8">
      <x/>
      <x v="9"/>
    </i>
    <i t="blank" r="7">
      <x v="245"/>
    </i>
    <i r="7">
      <x v="1143"/>
    </i>
    <i r="8">
      <x/>
      <x v="9"/>
    </i>
    <i t="blank" r="7">
      <x v="1143"/>
    </i>
    <i r="5">
      <x v="23"/>
      <x v="141"/>
    </i>
    <i r="7">
      <x v="246"/>
    </i>
    <i r="8">
      <x/>
      <x v="9"/>
    </i>
    <i t="blank" r="7">
      <x v="246"/>
    </i>
    <i r="7">
      <x v="247"/>
    </i>
    <i r="8">
      <x/>
      <x v="9"/>
    </i>
    <i t="blank" r="7">
      <x v="247"/>
    </i>
    <i r="7">
      <x v="248"/>
    </i>
    <i r="8">
      <x/>
      <x v="9"/>
    </i>
    <i t="blank" r="7">
      <x v="248"/>
    </i>
    <i r="7">
      <x v="249"/>
    </i>
    <i r="8">
      <x/>
      <x v="9"/>
    </i>
    <i t="blank" r="7">
      <x v="249"/>
    </i>
    <i r="5">
      <x v="25"/>
      <x v="82"/>
    </i>
    <i r="7">
      <x v="250"/>
    </i>
    <i r="8">
      <x/>
      <x v="9"/>
    </i>
    <i t="blank" r="7">
      <x v="250"/>
    </i>
    <i r="7">
      <x v="251"/>
    </i>
    <i r="8">
      <x/>
      <x v="9"/>
    </i>
    <i t="blank" r="7">
      <x v="251"/>
    </i>
    <i r="7">
      <x v="252"/>
    </i>
    <i r="8">
      <x/>
      <x v="9"/>
    </i>
    <i t="blank" r="7">
      <x v="252"/>
    </i>
    <i r="7">
      <x v="1109"/>
    </i>
    <i r="8">
      <x/>
      <x v="9"/>
    </i>
    <i t="blank" r="7">
      <x v="1109"/>
    </i>
    <i r="7">
      <x v="1337"/>
    </i>
    <i r="8">
      <x/>
      <x v="9"/>
    </i>
    <i t="blank" r="7">
      <x v="1337"/>
    </i>
    <i r="5">
      <x v="27"/>
      <x v="203"/>
    </i>
    <i r="7">
      <x v="254"/>
    </i>
    <i r="8">
      <x/>
      <x v="9"/>
    </i>
    <i t="blank" r="7">
      <x v="254"/>
    </i>
    <i r="7">
      <x v="255"/>
    </i>
    <i r="8">
      <x/>
      <x v="9"/>
    </i>
    <i t="blank" r="7">
      <x v="255"/>
    </i>
    <i r="7">
      <x v="256"/>
    </i>
    <i r="8">
      <x/>
      <x v="9"/>
    </i>
    <i t="blank" r="7">
      <x v="256"/>
    </i>
    <i r="7">
      <x v="257"/>
    </i>
    <i r="8">
      <x/>
      <x v="9"/>
    </i>
    <i t="blank" r="7">
      <x v="257"/>
    </i>
    <i r="7">
      <x v="258"/>
    </i>
    <i r="8">
      <x/>
      <x v="9"/>
    </i>
    <i t="blank" r="7">
      <x v="258"/>
    </i>
    <i r="3">
      <x v="5"/>
      <x v="13"/>
    </i>
    <i r="5">
      <x v="11"/>
      <x v="174"/>
    </i>
    <i r="7">
      <x v="621"/>
    </i>
    <i r="8">
      <x v="32"/>
      <x v="9"/>
    </i>
    <i t="blank" r="7">
      <x v="621"/>
    </i>
    <i r="5">
      <x v="28"/>
      <x v="172"/>
    </i>
    <i r="7">
      <x v="1110"/>
    </i>
    <i r="8">
      <x v="33"/>
      <x v="9"/>
    </i>
    <i t="blank" r="7">
      <x v="1110"/>
    </i>
    <i r="3">
      <x v="6"/>
      <x v="14"/>
    </i>
    <i r="5">
      <x v="4"/>
      <x v="160"/>
    </i>
    <i r="7">
      <x v="646"/>
    </i>
    <i r="8">
      <x v="1"/>
      <x v="9"/>
    </i>
    <i t="blank" r="7">
      <x v="646"/>
    </i>
    <i r="7">
      <x v="647"/>
    </i>
    <i r="8">
      <x v="1"/>
      <x v="10"/>
    </i>
    <i t="blank" r="7">
      <x v="647"/>
    </i>
    <i r="5">
      <x v="9"/>
      <x v="75"/>
    </i>
    <i r="7">
      <x v="648"/>
    </i>
    <i r="8">
      <x v="1"/>
      <x v="9"/>
    </i>
    <i t="blank" r="7">
      <x v="648"/>
    </i>
    <i r="5">
      <x v="19"/>
      <x v="74"/>
    </i>
    <i r="7">
      <x v="649"/>
    </i>
    <i r="8">
      <x v="10"/>
      <x v="9"/>
    </i>
    <i t="blank" r="7">
      <x v="649"/>
    </i>
    <i r="7">
      <x v="650"/>
    </i>
    <i r="8">
      <x v="13"/>
      <x v="10"/>
    </i>
    <i t="blank" r="7">
      <x v="650"/>
    </i>
    <i r="7">
      <x v="651"/>
    </i>
    <i r="8">
      <x v="8"/>
      <x v="9"/>
    </i>
    <i t="blank" r="7">
      <x v="651"/>
    </i>
    <i r="7">
      <x v="652"/>
    </i>
    <i r="8">
      <x v="10"/>
      <x v="9"/>
    </i>
    <i t="blank" r="7">
      <x v="652"/>
    </i>
    <i r="7">
      <x v="653"/>
    </i>
    <i r="8">
      <x v="10"/>
      <x v="9"/>
    </i>
    <i t="blank" r="7">
      <x v="653"/>
    </i>
    <i r="7">
      <x v="654"/>
    </i>
    <i r="8">
      <x v="10"/>
      <x v="9"/>
    </i>
    <i t="blank" r="7">
      <x v="654"/>
    </i>
    <i r="7">
      <x v="655"/>
    </i>
    <i r="8">
      <x v="10"/>
      <x v="9"/>
    </i>
    <i r="9">
      <x v="10"/>
    </i>
    <i t="blank" r="7">
      <x v="655"/>
    </i>
    <i r="7">
      <x v="1308"/>
    </i>
    <i r="8">
      <x v="10"/>
      <x v="9"/>
    </i>
    <i t="blank" r="7">
      <x v="1308"/>
    </i>
    <i r="7">
      <x v="1338"/>
    </i>
    <i r="8">
      <x v="10"/>
      <x v="10"/>
    </i>
    <i t="blank" r="7">
      <x v="1338"/>
    </i>
    <i r="5">
      <x v="30"/>
      <x v="192"/>
    </i>
    <i r="7">
      <x v="656"/>
    </i>
    <i r="8">
      <x v="10"/>
      <x v="9"/>
    </i>
    <i t="blank" r="7">
      <x v="656"/>
    </i>
    <i r="7">
      <x v="657"/>
    </i>
    <i r="8">
      <x v="10"/>
      <x v="9"/>
    </i>
    <i t="blank" r="7">
      <x v="657"/>
    </i>
    <i r="7">
      <x v="659"/>
    </i>
    <i r="8">
      <x v="10"/>
      <x v="9"/>
    </i>
    <i t="blank" r="7">
      <x v="659"/>
    </i>
    <i r="7">
      <x v="660"/>
    </i>
    <i r="8">
      <x v="10"/>
      <x v="9"/>
    </i>
    <i t="blank" r="7">
      <x v="660"/>
    </i>
    <i r="7">
      <x v="661"/>
    </i>
    <i r="8">
      <x v="10"/>
      <x v="9"/>
    </i>
    <i t="blank" r="7">
      <x v="661"/>
    </i>
    <i r="7">
      <x v="1145"/>
    </i>
    <i r="8">
      <x v="10"/>
      <x v="9"/>
    </i>
    <i t="blank" r="7">
      <x v="1145"/>
    </i>
    <i r="5">
      <x v="35"/>
      <x v="61"/>
    </i>
    <i r="7">
      <x v="662"/>
    </i>
    <i r="8">
      <x v="13"/>
      <x v="9"/>
    </i>
    <i t="blank" r="7">
      <x v="662"/>
    </i>
    <i r="3">
      <x v="7"/>
      <x v="15"/>
    </i>
    <i r="5">
      <x v="2"/>
      <x v="260"/>
    </i>
    <i r="7">
      <x v="1309"/>
    </i>
    <i r="8">
      <x v="38"/>
      <x v="9"/>
    </i>
    <i t="blank" r="7">
      <x v="1309"/>
    </i>
    <i r="5">
      <x v="3"/>
      <x v="103"/>
    </i>
    <i r="7">
      <x v="312"/>
    </i>
    <i r="8">
      <x v="40"/>
      <x v="9"/>
    </i>
    <i t="blank" r="7">
      <x v="312"/>
    </i>
    <i r="5">
      <x v="4"/>
      <x v="117"/>
    </i>
    <i r="7">
      <x v="313"/>
    </i>
    <i r="8">
      <x v="38"/>
      <x v="9"/>
    </i>
    <i t="blank" r="7">
      <x v="313"/>
    </i>
    <i r="5">
      <x v="5"/>
      <x v="120"/>
    </i>
    <i r="7">
      <x v="314"/>
    </i>
    <i r="8">
      <x v="38"/>
      <x v="9"/>
    </i>
    <i t="blank" r="7">
      <x v="314"/>
    </i>
    <i r="5">
      <x v="6"/>
      <x v="31"/>
    </i>
    <i r="7">
      <x v="316"/>
    </i>
    <i r="8">
      <x v="38"/>
      <x v="9"/>
    </i>
    <i t="blank" r="7">
      <x v="316"/>
    </i>
    <i r="5">
      <x v="7"/>
      <x v="159"/>
    </i>
    <i r="7">
      <x v="319"/>
    </i>
    <i r="8">
      <x v="39"/>
      <x v="9"/>
    </i>
    <i t="blank" r="7">
      <x v="319"/>
    </i>
    <i r="7">
      <x v="1312"/>
    </i>
    <i r="8">
      <x v="39"/>
      <x v="9"/>
    </i>
    <i t="blank" r="7">
      <x v="1312"/>
    </i>
    <i r="5">
      <x v="8"/>
      <x v="216"/>
    </i>
    <i r="7">
      <x v="320"/>
    </i>
    <i r="8">
      <x v="38"/>
      <x v="9"/>
    </i>
    <i t="blank" r="7">
      <x v="320"/>
    </i>
    <i r="5">
      <x v="10"/>
      <x v="32"/>
    </i>
    <i r="7">
      <x v="323"/>
    </i>
    <i r="8">
      <x v="38"/>
      <x v="9"/>
    </i>
    <i t="blank" r="7">
      <x v="323"/>
    </i>
    <i r="5">
      <x v="11"/>
      <x v="261"/>
    </i>
    <i r="7">
      <x v="329"/>
    </i>
    <i r="8">
      <x v="47"/>
      <x v="9"/>
    </i>
    <i t="blank" r="7">
      <x v="329"/>
    </i>
    <i r="7">
      <x v="1167"/>
    </i>
    <i r="8">
      <x v="47"/>
      <x v="9"/>
    </i>
    <i t="blank" r="7">
      <x v="1167"/>
    </i>
    <i r="5">
      <x v="14"/>
      <x v="62"/>
    </i>
    <i r="7">
      <x v="335"/>
    </i>
    <i r="8">
      <x v="38"/>
      <x v="9"/>
    </i>
    <i t="blank" r="7">
      <x v="335"/>
    </i>
    <i r="7">
      <x v="338"/>
    </i>
    <i r="8">
      <x v="38"/>
      <x v="9"/>
    </i>
    <i t="blank" r="7">
      <x v="338"/>
    </i>
    <i r="7">
      <x v="1147"/>
    </i>
    <i r="8">
      <x v="38"/>
      <x v="9"/>
    </i>
    <i t="blank" r="7">
      <x v="1147"/>
    </i>
    <i r="5">
      <x v="15"/>
      <x v="195"/>
    </i>
    <i r="7">
      <x v="339"/>
    </i>
    <i r="8">
      <x v="38"/>
      <x v="9"/>
    </i>
    <i t="blank" r="7">
      <x v="339"/>
    </i>
    <i r="5">
      <x v="16"/>
      <x v="180"/>
    </i>
    <i r="7">
      <x v="341"/>
    </i>
    <i r="8">
      <x v="38"/>
      <x v="9"/>
    </i>
    <i t="blank" r="7">
      <x v="341"/>
    </i>
    <i r="3">
      <x v="8"/>
      <x v="16"/>
    </i>
    <i r="5">
      <x v="4"/>
      <x v="182"/>
    </i>
    <i r="7">
      <x v="765"/>
    </i>
    <i r="8">
      <x v="54"/>
      <x v="9"/>
    </i>
    <i t="blank" r="7">
      <x v="765"/>
    </i>
    <i r="5">
      <x v="5"/>
      <x v="137"/>
    </i>
    <i r="7">
      <x v="766"/>
    </i>
    <i r="8">
      <x v="54"/>
      <x v="9"/>
    </i>
    <i t="blank" r="7">
      <x v="766"/>
    </i>
    <i r="7">
      <x v="767"/>
    </i>
    <i r="8">
      <x v="54"/>
      <x v="9"/>
    </i>
    <i t="blank" r="7">
      <x v="767"/>
    </i>
    <i r="7">
      <x v="1149"/>
    </i>
    <i r="8">
      <x v="61"/>
      <x v="9"/>
    </i>
    <i t="blank" r="7">
      <x v="1149"/>
    </i>
    <i r="5">
      <x v="6"/>
      <x v="12"/>
    </i>
    <i r="7">
      <x v="768"/>
    </i>
    <i r="8">
      <x v="54"/>
      <x v="9"/>
    </i>
    <i t="blank" r="7">
      <x v="768"/>
    </i>
    <i r="5">
      <x v="8"/>
      <x v="224"/>
    </i>
    <i r="7">
      <x v="775"/>
    </i>
    <i r="8">
      <x v="54"/>
      <x v="9"/>
    </i>
    <i t="blank" r="7">
      <x v="775"/>
    </i>
    <i r="7">
      <x v="776"/>
    </i>
    <i r="8">
      <x v="54"/>
      <x v="9"/>
    </i>
    <i t="blank" r="7">
      <x v="776"/>
    </i>
    <i r="7">
      <x v="777"/>
    </i>
    <i r="8">
      <x v="54"/>
      <x v="9"/>
    </i>
    <i t="blank" r="7">
      <x v="777"/>
    </i>
    <i r="5">
      <x v="9"/>
      <x v="225"/>
    </i>
    <i r="7">
      <x v="774"/>
    </i>
    <i r="8">
      <x v="54"/>
      <x v="9"/>
    </i>
    <i t="blank" r="7">
      <x v="774"/>
    </i>
    <i r="5">
      <x v="10"/>
      <x v="222"/>
    </i>
    <i r="7">
      <x v="771"/>
    </i>
    <i r="8">
      <x v="25"/>
      <x v="10"/>
    </i>
    <i r="8">
      <x v="26"/>
      <x v="9"/>
    </i>
    <i r="9">
      <x v="10"/>
    </i>
    <i t="blank" r="7">
      <x v="771"/>
    </i>
    <i r="5">
      <x v="11"/>
      <x v="229"/>
    </i>
    <i r="7">
      <x v="778"/>
    </i>
    <i r="8">
      <x v="27"/>
      <x v="9"/>
    </i>
    <i t="blank" r="7">
      <x v="778"/>
    </i>
    <i r="7">
      <x v="779"/>
    </i>
    <i r="8">
      <x v="27"/>
      <x v="9"/>
    </i>
    <i t="blank" r="7">
      <x v="779"/>
    </i>
    <i r="7">
      <x v="781"/>
    </i>
    <i r="8">
      <x v="27"/>
      <x v="9"/>
    </i>
    <i t="blank" r="7">
      <x v="781"/>
    </i>
    <i r="5">
      <x v="12"/>
      <x v="234"/>
    </i>
    <i r="7">
      <x v="770"/>
    </i>
    <i r="8">
      <x v="54"/>
      <x v="9"/>
    </i>
    <i t="blank" r="7">
      <x v="770"/>
    </i>
    <i r="5">
      <x v="13"/>
      <x v="239"/>
    </i>
    <i r="7">
      <x v="783"/>
    </i>
    <i r="8">
      <x v="2"/>
      <x v="9"/>
    </i>
    <i t="blank" r="7">
      <x v="783"/>
    </i>
    <i r="5">
      <x v="15"/>
      <x v="89"/>
    </i>
    <i r="7">
      <x v="784"/>
    </i>
    <i r="8">
      <x v="31"/>
      <x v="9"/>
    </i>
    <i t="blank" r="7">
      <x v="784"/>
    </i>
    <i r="7">
      <x v="785"/>
    </i>
    <i r="8">
      <x v="31"/>
      <x v="9"/>
    </i>
    <i t="blank" r="7">
      <x v="785"/>
    </i>
    <i r="7">
      <x v="786"/>
    </i>
    <i r="8">
      <x v="31"/>
      <x v="9"/>
    </i>
    <i t="blank" r="7">
      <x v="786"/>
    </i>
    <i r="7">
      <x v="787"/>
    </i>
    <i r="8">
      <x v="31"/>
      <x v="9"/>
    </i>
    <i t="blank" r="7">
      <x v="787"/>
    </i>
    <i r="7">
      <x v="1086"/>
    </i>
    <i r="8">
      <x v="31"/>
      <x v="9"/>
    </i>
    <i t="blank" r="7">
      <x v="1086"/>
    </i>
    <i r="5">
      <x v="17"/>
      <x v="257"/>
    </i>
    <i r="7">
      <x v="772"/>
    </i>
    <i r="8">
      <x v="54"/>
      <x v="9"/>
    </i>
    <i t="blank" r="7">
      <x v="772"/>
    </i>
    <i r="5">
      <x v="39"/>
      <x v="208"/>
    </i>
    <i r="7">
      <x v="788"/>
    </i>
    <i r="8">
      <x v="54"/>
      <x v="9"/>
    </i>
    <i t="blank" r="7">
      <x v="788"/>
    </i>
    <i r="7">
      <x v="789"/>
    </i>
    <i r="8">
      <x v="54"/>
      <x v="9"/>
    </i>
    <i t="blank" r="7">
      <x v="789"/>
    </i>
    <i r="5">
      <x v="41"/>
      <x v="42"/>
    </i>
    <i r="7">
      <x v="1087"/>
    </i>
    <i r="8">
      <x v="54"/>
      <x v="9"/>
    </i>
    <i t="blank" r="7">
      <x v="1087"/>
    </i>
    <i r="3">
      <x v="9"/>
      <x v="17"/>
    </i>
    <i r="5">
      <x v="2"/>
      <x v="196"/>
    </i>
    <i r="7">
      <x v="1111"/>
    </i>
    <i r="8">
      <x v="45"/>
      <x v="9"/>
    </i>
    <i t="blank" r="7">
      <x v="1111"/>
    </i>
    <i r="7">
      <x v="1112"/>
    </i>
    <i r="8">
      <x v="45"/>
      <x v="9"/>
    </i>
    <i t="blank" r="7">
      <x v="1112"/>
    </i>
    <i r="7">
      <x v="1113"/>
    </i>
    <i r="8">
      <x v="45"/>
      <x v="9"/>
    </i>
    <i t="blank" r="7">
      <x v="1113"/>
    </i>
    <i r="7">
      <x v="1168"/>
    </i>
    <i r="8">
      <x v="45"/>
      <x v="9"/>
    </i>
    <i t="blank" r="7">
      <x v="1168"/>
    </i>
    <i r="7">
      <x v="1265"/>
    </i>
    <i r="8">
      <x v="45"/>
      <x v="9"/>
    </i>
    <i t="blank" r="7">
      <x v="1265"/>
    </i>
    <i r="5">
      <x v="3"/>
      <x v="35"/>
    </i>
    <i r="7">
      <x v="800"/>
    </i>
    <i r="8">
      <x v="29"/>
      <x v="9"/>
    </i>
    <i t="blank" r="7">
      <x v="800"/>
    </i>
    <i r="7">
      <x v="801"/>
    </i>
    <i r="8">
      <x v="45"/>
      <x v="9"/>
    </i>
    <i t="blank" r="7">
      <x v="801"/>
    </i>
    <i r="7">
      <x v="1114"/>
    </i>
    <i r="8">
      <x v="45"/>
      <x v="9"/>
    </i>
    <i t="blank" r="7">
      <x v="1114"/>
    </i>
    <i r="5">
      <x v="4"/>
      <x v="119"/>
    </i>
    <i r="7">
      <x v="802"/>
    </i>
    <i r="8">
      <x v="45"/>
      <x v="9"/>
    </i>
    <i t="blank" r="7">
      <x v="802"/>
    </i>
    <i r="7">
      <x v="804"/>
    </i>
    <i r="8">
      <x v="45"/>
      <x v="9"/>
    </i>
    <i t="blank" r="7">
      <x v="804"/>
    </i>
    <i r="7">
      <x v="805"/>
    </i>
    <i r="8">
      <x v="45"/>
      <x v="9"/>
    </i>
    <i t="blank" r="7">
      <x v="805"/>
    </i>
    <i r="7">
      <x v="807"/>
    </i>
    <i r="8">
      <x v="45"/>
      <x v="9"/>
    </i>
    <i t="blank" r="7">
      <x v="807"/>
    </i>
    <i r="7">
      <x v="1169"/>
    </i>
    <i r="8">
      <x v="45"/>
      <x v="9"/>
    </i>
    <i t="blank" r="7">
      <x v="1169"/>
    </i>
    <i r="5">
      <x v="6"/>
      <x v="113"/>
    </i>
    <i r="7">
      <x v="811"/>
    </i>
    <i r="8">
      <x v="21"/>
      <x v="9"/>
    </i>
    <i t="blank" r="7">
      <x v="811"/>
    </i>
    <i r="5">
      <x v="26"/>
      <x v="136"/>
    </i>
    <i r="7">
      <x v="1197"/>
    </i>
    <i r="8">
      <x v="45"/>
      <x v="9"/>
    </i>
    <i t="blank" r="7">
      <x v="1197"/>
    </i>
    <i r="3">
      <x v="10"/>
      <x v="21"/>
    </i>
    <i r="5">
      <x v="2"/>
      <x v="24"/>
    </i>
    <i r="7">
      <x v="418"/>
    </i>
    <i r="8">
      <x v="15"/>
      <x v="9"/>
    </i>
    <i t="blank" r="7">
      <x v="418"/>
    </i>
    <i r="5">
      <x v="3"/>
      <x v="25"/>
    </i>
    <i r="7">
      <x v="421"/>
    </i>
    <i r="8">
      <x v="15"/>
      <x v="9"/>
    </i>
    <i t="blank" r="7">
      <x v="421"/>
    </i>
    <i r="5">
      <x v="4"/>
      <x v="27"/>
    </i>
    <i r="7">
      <x v="432"/>
    </i>
    <i r="8">
      <x v="15"/>
      <x v="9"/>
    </i>
    <i t="blank" r="7">
      <x v="432"/>
    </i>
    <i r="5">
      <x v="6"/>
      <x v="26"/>
    </i>
    <i r="7">
      <x v="423"/>
    </i>
    <i r="8">
      <x v="14"/>
      <x v="9"/>
    </i>
    <i t="blank" r="7">
      <x v="423"/>
    </i>
    <i r="7">
      <x v="426"/>
    </i>
    <i r="8">
      <x v="14"/>
      <x v="9"/>
    </i>
    <i t="blank" r="7">
      <x v="426"/>
    </i>
    <i r="5">
      <x v="8"/>
      <x v="231"/>
    </i>
    <i r="7">
      <x v="427"/>
    </i>
    <i r="8">
      <x v="18"/>
      <x v="9"/>
    </i>
    <i t="blank" r="7">
      <x v="427"/>
    </i>
    <i r="7">
      <x v="428"/>
    </i>
    <i r="8">
      <x v="18"/>
      <x v="9"/>
    </i>
    <i t="blank" r="7">
      <x v="428"/>
    </i>
    <i r="5">
      <x v="10"/>
      <x v="230"/>
    </i>
    <i r="7">
      <x v="429"/>
    </i>
    <i r="8">
      <x v="15"/>
      <x v="9"/>
    </i>
    <i t="blank" r="7">
      <x v="429"/>
    </i>
    <i r="5">
      <x v="11"/>
      <x v="162"/>
    </i>
    <i r="7">
      <x v="433"/>
    </i>
    <i r="8">
      <x v="16"/>
      <x v="9"/>
    </i>
    <i t="blank" r="7">
      <x v="433"/>
    </i>
    <i r="7">
      <x v="434"/>
    </i>
    <i r="8">
      <x v="16"/>
      <x v="9"/>
    </i>
    <i t="blank" r="7">
      <x v="434"/>
    </i>
    <i r="7">
      <x v="435"/>
    </i>
    <i r="8">
      <x v="16"/>
      <x v="9"/>
    </i>
    <i t="blank" r="7">
      <x v="435"/>
    </i>
    <i r="5">
      <x v="12"/>
      <x v="240"/>
    </i>
    <i r="7">
      <x v="439"/>
    </i>
    <i r="8">
      <x v="30"/>
      <x v="9"/>
    </i>
    <i t="blank" r="7">
      <x v="439"/>
    </i>
    <i r="7">
      <x v="441"/>
    </i>
    <i r="8">
      <x v="30"/>
      <x v="9"/>
    </i>
    <i t="blank" r="7">
      <x v="441"/>
    </i>
    <i r="5">
      <x v="13"/>
      <x v="248"/>
    </i>
    <i r="7">
      <x v="1198"/>
    </i>
    <i r="8">
      <x v="32"/>
      <x v="9"/>
    </i>
    <i t="blank" r="7">
      <x v="1198"/>
    </i>
    <i r="5">
      <x v="21"/>
      <x v="64"/>
    </i>
    <i r="7">
      <x v="447"/>
    </i>
    <i r="8">
      <x v="17"/>
      <x v="9"/>
    </i>
    <i t="blank" r="7">
      <x v="447"/>
    </i>
    <i r="7">
      <x v="448"/>
    </i>
    <i r="8">
      <x v="18"/>
      <x v="9"/>
    </i>
    <i t="blank" r="7">
      <x v="448"/>
    </i>
    <i r="5">
      <x v="22"/>
      <x v="262"/>
    </i>
    <i r="7">
      <x v="1318"/>
    </i>
    <i r="8">
      <x v="15"/>
      <x v="9"/>
    </i>
    <i t="blank" r="7">
      <x v="1318"/>
    </i>
    <i r="5">
      <x v="45"/>
      <x v="156"/>
    </i>
    <i r="7">
      <x v="445"/>
    </i>
    <i r="8">
      <x v="63"/>
      <x v="9"/>
    </i>
    <i t="blank" r="7">
      <x v="445"/>
    </i>
    <i r="3">
      <x v="11"/>
      <x v="18"/>
    </i>
    <i r="5">
      <x v="2"/>
      <x v="254"/>
    </i>
    <i r="7">
      <x v="459"/>
    </i>
    <i r="8">
      <x v="54"/>
      <x v="9"/>
    </i>
    <i t="blank" r="7">
      <x v="459"/>
    </i>
    <i r="7">
      <x v="461"/>
    </i>
    <i r="8">
      <x v="54"/>
      <x v="9"/>
    </i>
    <i t="blank" r="7">
      <x v="461"/>
    </i>
    <i r="7">
      <x v="462"/>
    </i>
    <i r="8">
      <x v="54"/>
      <x v="9"/>
    </i>
    <i t="blank" r="7">
      <x v="462"/>
    </i>
    <i r="7">
      <x v="1115"/>
    </i>
    <i r="8">
      <x v="54"/>
      <x v="9"/>
    </i>
    <i t="blank" r="7">
      <x v="1115"/>
    </i>
    <i r="5">
      <x v="4"/>
      <x v="132"/>
    </i>
    <i r="7">
      <x v="463"/>
    </i>
    <i r="8">
      <x v="55"/>
      <x v="9"/>
    </i>
    <i t="blank" r="7">
      <x v="463"/>
    </i>
    <i r="7">
      <x v="464"/>
    </i>
    <i r="8">
      <x v="55"/>
      <x v="9"/>
    </i>
    <i t="blank" r="7">
      <x v="464"/>
    </i>
    <i r="7">
      <x v="465"/>
    </i>
    <i r="8">
      <x v="55"/>
      <x v="9"/>
    </i>
    <i t="blank" r="7">
      <x v="465"/>
    </i>
    <i r="7">
      <x v="466"/>
    </i>
    <i r="8">
      <x v="55"/>
      <x v="9"/>
    </i>
    <i r="9">
      <x v="10"/>
    </i>
    <i t="blank" r="7">
      <x v="466"/>
    </i>
    <i r="7">
      <x v="467"/>
    </i>
    <i r="8">
      <x v="55"/>
      <x v="9"/>
    </i>
    <i t="blank" r="7">
      <x v="467"/>
    </i>
    <i r="5">
      <x v="5"/>
      <x v="165"/>
    </i>
    <i r="7">
      <x v="469"/>
    </i>
    <i r="8">
      <x v="54"/>
      <x v="9"/>
    </i>
    <i t="blank" r="7">
      <x v="469"/>
    </i>
    <i r="5">
      <x v="7"/>
      <x v="124"/>
    </i>
    <i r="7">
      <x v="1231"/>
    </i>
    <i r="8">
      <x v="54"/>
      <x v="9"/>
    </i>
    <i t="blank" r="7">
      <x v="1231"/>
    </i>
    <i r="5">
      <x v="9"/>
      <x v="87"/>
    </i>
    <i r="7">
      <x v="470"/>
    </i>
    <i r="8">
      <x v="54"/>
      <x v="9"/>
    </i>
    <i t="blank" r="7">
      <x v="470"/>
    </i>
    <i r="5">
      <x v="11"/>
      <x v="68"/>
    </i>
    <i r="7">
      <x v="471"/>
    </i>
    <i r="8">
      <x v="54"/>
      <x v="9"/>
    </i>
    <i t="blank" r="7">
      <x v="471"/>
    </i>
    <i r="5">
      <x v="13"/>
      <x v="263"/>
    </i>
    <i r="7">
      <x v="473"/>
    </i>
    <i r="8">
      <x v="54"/>
      <x v="9"/>
    </i>
    <i t="blank" r="7">
      <x v="473"/>
    </i>
    <i r="5">
      <x v="19"/>
      <x v="96"/>
    </i>
    <i r="7">
      <x v="474"/>
    </i>
    <i r="8">
      <x v="56"/>
      <x v="9"/>
    </i>
    <i t="blank" r="7">
      <x v="474"/>
    </i>
    <i r="5">
      <x v="20"/>
      <x v="255"/>
    </i>
    <i r="7">
      <x v="478"/>
    </i>
    <i r="8">
      <x v="57"/>
      <x v="9"/>
    </i>
    <i t="blank" r="7">
      <x v="478"/>
    </i>
    <i r="3">
      <x v="12"/>
      <x v="19"/>
    </i>
    <i r="5">
      <x v="2"/>
      <x v="73"/>
    </i>
    <i r="7">
      <x v="489"/>
    </i>
    <i r="8">
      <x v="35"/>
      <x v="9"/>
    </i>
    <i t="blank" r="7">
      <x v="489"/>
    </i>
    <i r="7">
      <x v="1116"/>
    </i>
    <i r="8">
      <x v="35"/>
      <x v="9"/>
    </i>
    <i t="blank" r="7">
      <x v="1116"/>
    </i>
    <i r="5">
      <x v="7"/>
      <x v="184"/>
    </i>
    <i r="7">
      <x v="494"/>
    </i>
    <i r="8">
      <x v="36"/>
      <x v="10"/>
    </i>
    <i t="blank" r="7">
      <x v="494"/>
    </i>
    <i r="5">
      <x v="8"/>
      <x v="236"/>
    </i>
    <i r="7">
      <x v="497"/>
    </i>
    <i r="8">
      <x v="36"/>
      <x v="9"/>
    </i>
    <i t="blank" r="7">
      <x v="497"/>
    </i>
    <i r="5">
      <x v="11"/>
      <x v="170"/>
    </i>
    <i r="7">
      <x v="498"/>
    </i>
    <i r="8">
      <x v="40"/>
      <x v="9"/>
    </i>
    <i t="blank" r="7">
      <x v="498"/>
    </i>
    <i r="5">
      <x v="12"/>
      <x v="145"/>
    </i>
    <i r="7">
      <x v="499"/>
    </i>
    <i r="8">
      <x v="40"/>
      <x v="9"/>
    </i>
    <i t="blank" r="7">
      <x v="499"/>
    </i>
    <i r="5">
      <x v="13"/>
      <x v="23"/>
    </i>
    <i r="7">
      <x v="500"/>
    </i>
    <i r="8">
      <x v="36"/>
      <x v="9"/>
    </i>
    <i t="blank" r="7">
      <x v="500"/>
    </i>
    <i r="5">
      <x v="16"/>
      <x v="62"/>
    </i>
    <i r="7">
      <x v="502"/>
    </i>
    <i r="8">
      <x v="36"/>
      <x v="9"/>
    </i>
    <i t="blank" r="7">
      <x v="502"/>
    </i>
    <i r="3">
      <x v="13"/>
      <x v="20"/>
    </i>
    <i r="5">
      <x v="4"/>
      <x v="1"/>
    </i>
    <i r="7">
      <x v="521"/>
    </i>
    <i r="8">
      <x v="5"/>
      <x v="9"/>
    </i>
    <i t="blank" r="7">
      <x v="521"/>
    </i>
    <i r="7">
      <x v="522"/>
    </i>
    <i r="8">
      <x v="6"/>
      <x v="9"/>
    </i>
    <i t="blank" r="7">
      <x v="522"/>
    </i>
    <i r="7">
      <x v="523"/>
    </i>
    <i r="8">
      <x v="5"/>
      <x v="9"/>
    </i>
    <i t="blank" r="7">
      <x v="523"/>
    </i>
    <i r="7">
      <x v="525"/>
    </i>
    <i r="8">
      <x v="5"/>
      <x v="9"/>
    </i>
    <i t="blank" r="7">
      <x v="525"/>
    </i>
    <i r="7">
      <x v="526"/>
    </i>
    <i r="8">
      <x v="5"/>
      <x v="9"/>
    </i>
    <i t="blank" r="7">
      <x v="526"/>
    </i>
    <i r="7">
      <x v="1151"/>
    </i>
    <i r="8">
      <x v="5"/>
      <x v="9"/>
    </i>
    <i t="blank" r="7">
      <x v="1151"/>
    </i>
    <i r="5">
      <x v="14"/>
      <x v="127"/>
    </i>
    <i r="7">
      <x v="527"/>
    </i>
    <i r="8">
      <x v="14"/>
      <x v="9"/>
    </i>
    <i t="blank" r="7">
      <x v="527"/>
    </i>
    <i r="5">
      <x v="23"/>
      <x v="186"/>
    </i>
    <i r="7">
      <x v="529"/>
    </i>
    <i r="8">
      <x v="3"/>
      <x v="9"/>
    </i>
    <i t="blank" r="7">
      <x v="529"/>
    </i>
    <i r="7">
      <x v="530"/>
    </i>
    <i r="8">
      <x v="3"/>
      <x v="9"/>
    </i>
    <i t="blank" r="7">
      <x v="530"/>
    </i>
    <i r="3">
      <x v="14"/>
      <x v="23"/>
    </i>
    <i r="5">
      <x v="3"/>
      <x v="181"/>
    </i>
    <i r="7">
      <x v="700"/>
    </i>
    <i r="8">
      <x v="28"/>
      <x v="9"/>
    </i>
    <i t="blank" r="7">
      <x v="700"/>
    </i>
    <i r="7">
      <x v="701"/>
    </i>
    <i r="8">
      <x v="28"/>
      <x v="9"/>
    </i>
    <i t="blank" r="7">
      <x v="701"/>
    </i>
    <i r="7">
      <x v="702"/>
    </i>
    <i r="8">
      <x v="28"/>
      <x v="9"/>
    </i>
    <i t="blank" r="7">
      <x v="702"/>
    </i>
    <i r="7">
      <x v="703"/>
    </i>
    <i r="8">
      <x v="28"/>
      <x v="9"/>
    </i>
    <i t="blank" r="7">
      <x v="703"/>
    </i>
    <i r="7">
      <x v="704"/>
    </i>
    <i r="8">
      <x v="28"/>
      <x v="9"/>
    </i>
    <i t="blank" r="7">
      <x v="704"/>
    </i>
    <i r="7">
      <x v="1090"/>
    </i>
    <i r="8">
      <x v="25"/>
      <x v="9"/>
    </i>
    <i t="blank" r="7">
      <x v="1090"/>
    </i>
    <i r="7">
      <x v="1123"/>
    </i>
    <i r="8">
      <x v="25"/>
      <x v="9"/>
    </i>
    <i t="blank" r="7">
      <x v="1123"/>
    </i>
    <i r="5">
      <x v="4"/>
      <x v="86"/>
    </i>
    <i r="7">
      <x v="705"/>
    </i>
    <i r="8">
      <x v="26"/>
      <x v="9"/>
    </i>
    <i r="9">
      <x v="10"/>
    </i>
    <i t="blank" r="7">
      <x v="705"/>
    </i>
    <i r="7">
      <x v="707"/>
    </i>
    <i r="8">
      <x v="26"/>
      <x v="9"/>
    </i>
    <i t="blank" r="7">
      <x v="707"/>
    </i>
    <i r="7">
      <x v="708"/>
    </i>
    <i r="8">
      <x v="26"/>
      <x v="9"/>
    </i>
    <i t="blank" r="7">
      <x v="708"/>
    </i>
    <i r="7">
      <x v="709"/>
    </i>
    <i r="8">
      <x v="26"/>
      <x v="9"/>
    </i>
    <i t="blank" r="7">
      <x v="709"/>
    </i>
    <i r="7">
      <x v="1339"/>
    </i>
    <i r="8">
      <x v="26"/>
      <x v="9"/>
    </i>
    <i t="blank" r="7">
      <x v="1339"/>
    </i>
    <i r="5">
      <x v="5"/>
      <x v="91"/>
    </i>
    <i r="7">
      <x v="711"/>
    </i>
    <i r="8">
      <x v="25"/>
      <x v="9"/>
    </i>
    <i t="blank" r="7">
      <x v="711"/>
    </i>
    <i r="7">
      <x v="1340"/>
    </i>
    <i r="8">
      <x v="25"/>
      <x v="9"/>
    </i>
    <i t="blank" r="7">
      <x v="1340"/>
    </i>
    <i r="5">
      <x v="6"/>
      <x v="95"/>
    </i>
    <i r="7">
      <x v="712"/>
    </i>
    <i r="8">
      <x v="25"/>
      <x v="9"/>
    </i>
    <i t="blank" r="7">
      <x v="712"/>
    </i>
    <i r="5">
      <x v="7"/>
      <x v="155"/>
    </i>
    <i r="7">
      <x v="1091"/>
    </i>
    <i r="8">
      <x v="25"/>
      <x v="9"/>
    </i>
    <i t="blank" r="7">
      <x v="1091"/>
    </i>
    <i r="5">
      <x v="8"/>
      <x v="97"/>
    </i>
    <i r="7">
      <x v="714"/>
    </i>
    <i r="8">
      <x v="25"/>
      <x v="9"/>
    </i>
    <i t="blank" r="7">
      <x v="714"/>
    </i>
    <i r="5">
      <x v="9"/>
      <x v="100"/>
    </i>
    <i r="7">
      <x v="1259"/>
    </i>
    <i r="8">
      <x v="25"/>
      <x v="9"/>
    </i>
    <i t="blank" r="7">
      <x v="1259"/>
    </i>
    <i r="5">
      <x v="11"/>
      <x v="190"/>
    </i>
    <i r="7">
      <x v="716"/>
    </i>
    <i r="8">
      <x v="28"/>
      <x v="9"/>
    </i>
    <i t="blank" r="7">
      <x v="716"/>
    </i>
    <i r="5">
      <x v="15"/>
      <x v="138"/>
    </i>
    <i r="7">
      <x v="719"/>
    </i>
    <i r="8">
      <x v="27"/>
      <x v="9"/>
    </i>
    <i t="blank" r="7">
      <x v="719"/>
    </i>
    <i r="7">
      <x v="720"/>
    </i>
    <i r="8">
      <x v="27"/>
      <x v="9"/>
    </i>
    <i t="blank" r="7">
      <x v="720"/>
    </i>
    <i r="3">
      <x v="15"/>
      <x v="22"/>
    </i>
    <i r="5">
      <x v="2"/>
      <x v="63"/>
    </i>
    <i r="7">
      <x v="574"/>
    </i>
    <i r="8">
      <x v="60"/>
      <x v="9"/>
    </i>
    <i t="blank" r="7">
      <x v="574"/>
    </i>
    <i r="7">
      <x v="576"/>
    </i>
    <i r="8">
      <x v="60"/>
      <x v="9"/>
    </i>
    <i t="blank" r="7">
      <x v="576"/>
    </i>
    <i r="7">
      <x v="577"/>
    </i>
    <i r="8">
      <x v="60"/>
      <x v="9"/>
    </i>
    <i t="blank" r="7">
      <x v="577"/>
    </i>
    <i r="7">
      <x v="579"/>
    </i>
    <i r="8">
      <x v="60"/>
      <x v="9"/>
    </i>
    <i t="blank" r="7">
      <x v="579"/>
    </i>
    <i r="7">
      <x v="1117"/>
    </i>
    <i r="8">
      <x v="60"/>
      <x v="9"/>
    </i>
    <i t="blank" r="7">
      <x v="1117"/>
    </i>
    <i r="5">
      <x v="3"/>
      <x v="101"/>
    </i>
    <i r="7">
      <x v="573"/>
    </i>
    <i r="8">
      <x v="54"/>
      <x v="9"/>
    </i>
    <i t="blank" r="7">
      <x v="573"/>
    </i>
    <i r="5">
      <x v="9"/>
      <x v="9"/>
    </i>
    <i r="7">
      <x v="583"/>
    </i>
    <i r="8">
      <x v="60"/>
      <x v="9"/>
    </i>
    <i t="blank" r="7">
      <x v="583"/>
    </i>
    <i r="5">
      <x v="10"/>
      <x v="21"/>
    </i>
    <i r="7">
      <x v="584"/>
    </i>
    <i r="8">
      <x v="60"/>
      <x v="9"/>
    </i>
    <i t="blank" r="7">
      <x v="584"/>
    </i>
    <i r="5">
      <x v="11"/>
      <x v="233"/>
    </i>
    <i r="7">
      <x v="585"/>
    </i>
    <i r="8">
      <x v="60"/>
      <x v="9"/>
    </i>
    <i t="blank" r="7">
      <x v="585"/>
    </i>
    <i r="5">
      <x v="13"/>
      <x v="126"/>
    </i>
    <i r="7">
      <x v="586"/>
    </i>
    <i r="8">
      <x v="60"/>
      <x v="9"/>
    </i>
    <i t="blank" r="7">
      <x v="586"/>
    </i>
    <i r="7">
      <x v="587"/>
    </i>
    <i r="8">
      <x v="54"/>
      <x v="9"/>
    </i>
    <i r="8">
      <x v="60"/>
      <x v="9"/>
    </i>
    <i t="blank" r="7">
      <x v="587"/>
    </i>
    <i r="7">
      <x v="1283"/>
    </i>
    <i r="8">
      <x v="60"/>
      <x v="9"/>
    </i>
    <i t="blank" r="7">
      <x v="1283"/>
    </i>
    <i r="3">
      <x v="16"/>
      <x v="24"/>
    </i>
    <i r="5">
      <x v="14"/>
      <x v="235"/>
    </i>
    <i r="7">
      <x v="872"/>
    </i>
    <i r="8">
      <x v="51"/>
      <x v="9"/>
    </i>
    <i t="blank" r="7">
      <x v="872"/>
    </i>
    <i r="7">
      <x v="873"/>
    </i>
    <i r="8">
      <x v="51"/>
      <x v="9"/>
    </i>
    <i t="blank" r="7">
      <x v="873"/>
    </i>
    <i r="7">
      <x v="874"/>
    </i>
    <i r="8">
      <x v="51"/>
      <x v="9"/>
    </i>
    <i t="blank" r="7">
      <x v="874"/>
    </i>
    <i r="7">
      <x v="875"/>
    </i>
    <i r="8">
      <x v="51"/>
      <x v="9"/>
    </i>
    <i t="blank" r="7">
      <x v="875"/>
    </i>
    <i r="7">
      <x v="876"/>
    </i>
    <i r="8">
      <x v="51"/>
      <x v="9"/>
    </i>
    <i t="blank" r="7">
      <x v="876"/>
    </i>
    <i r="7">
      <x v="1093"/>
    </i>
    <i r="8">
      <x v="51"/>
      <x v="9"/>
    </i>
    <i t="blank" r="7">
      <x v="1093"/>
    </i>
    <i r="7">
      <x v="1341"/>
    </i>
    <i r="8">
      <x v="51"/>
      <x v="9"/>
    </i>
    <i t="blank" r="7">
      <x v="1341"/>
    </i>
    <i r="5">
      <x v="23"/>
      <x v="17"/>
    </i>
    <i r="7">
      <x v="881"/>
    </i>
    <i r="8">
      <x v="53"/>
      <x v="9"/>
    </i>
    <i t="blank" r="7">
      <x v="881"/>
    </i>
    <i r="5">
      <x v="27"/>
      <x v="61"/>
    </i>
    <i r="7">
      <x v="889"/>
    </i>
    <i r="8">
      <x v="53"/>
      <x v="9"/>
    </i>
    <i t="blank" r="7">
      <x v="889"/>
    </i>
    <i r="7">
      <x v="890"/>
    </i>
    <i r="8">
      <x v="53"/>
      <x v="9"/>
    </i>
    <i t="blank" r="7">
      <x v="890"/>
    </i>
    <i r="7">
      <x v="891"/>
    </i>
    <i r="8">
      <x v="53"/>
      <x v="9"/>
    </i>
    <i t="blank" r="7">
      <x v="891"/>
    </i>
    <i r="7">
      <x v="893"/>
    </i>
    <i r="8">
      <x v="53"/>
      <x v="9"/>
    </i>
    <i t="blank" r="7">
      <x v="893"/>
    </i>
    <i r="7">
      <x v="1170"/>
    </i>
    <i r="8">
      <x v="51"/>
      <x v="9"/>
    </i>
    <i t="blank" r="7">
      <x v="1170"/>
    </i>
    <i r="7">
      <x v="1232"/>
    </i>
    <i r="8">
      <x v="51"/>
      <x v="9"/>
    </i>
    <i t="blank" r="7">
      <x v="1232"/>
    </i>
    <i r="3">
      <x v="17"/>
      <x v="6"/>
    </i>
    <i r="5">
      <x/>
      <x v="39"/>
    </i>
    <i r="7">
      <x v="951"/>
    </i>
    <i r="8">
      <x v="14"/>
      <x v="9"/>
    </i>
    <i t="blank" r="7">
      <x v="951"/>
    </i>
    <i r="7">
      <x v="952"/>
    </i>
    <i r="8">
      <x v="14"/>
      <x v="9"/>
    </i>
    <i t="blank" r="7">
      <x v="952"/>
    </i>
    <i r="7">
      <x v="953"/>
    </i>
    <i r="8">
      <x v="14"/>
      <x v="9"/>
    </i>
    <i t="blank" r="7">
      <x v="953"/>
    </i>
    <i r="7">
      <x v="954"/>
    </i>
    <i r="8">
      <x v="14"/>
      <x v="9"/>
    </i>
    <i t="blank" r="7">
      <x v="954"/>
    </i>
    <i r="7">
      <x v="957"/>
    </i>
    <i r="8">
      <x v="14"/>
      <x v="9"/>
    </i>
    <i t="blank" r="7">
      <x v="957"/>
    </i>
    <i r="3">
      <x v="18"/>
      <x v="78"/>
    </i>
    <i r="5">
      <x v="23"/>
      <x v="30"/>
    </i>
    <i r="7">
      <x v="1119"/>
    </i>
    <i r="8">
      <x v="53"/>
      <x v="9"/>
    </i>
    <i t="blank" r="7">
      <x v="1119"/>
    </i>
    <i r="3">
      <x v="19"/>
      <x v="26"/>
    </i>
    <i r="5">
      <x/>
      <x v="76"/>
    </i>
    <i r="7">
      <x v="664"/>
    </i>
    <i r="8">
      <x v="17"/>
      <x v="9"/>
    </i>
    <i t="blank" r="7">
      <x v="664"/>
    </i>
    <i r="7">
      <x v="665"/>
    </i>
    <i r="8">
      <x v="17"/>
      <x v="9"/>
    </i>
    <i t="blank" r="7">
      <x v="665"/>
    </i>
    <i r="7">
      <x v="667"/>
    </i>
    <i r="8">
      <x v="14"/>
      <x v="9"/>
    </i>
    <i t="blank" r="7">
      <x v="667"/>
    </i>
    <i r="7">
      <x v="673"/>
    </i>
    <i r="8">
      <x v="17"/>
      <x v="9"/>
    </i>
    <i t="blank" r="7">
      <x v="673"/>
    </i>
    <i r="7">
      <x v="678"/>
    </i>
    <i r="8">
      <x v="17"/>
      <x v="9"/>
    </i>
    <i t="blank" r="7">
      <x v="678"/>
    </i>
    <i r="3">
      <x v="20"/>
      <x v="28"/>
    </i>
    <i r="5">
      <x v="2"/>
      <x v="80"/>
    </i>
    <i r="7">
      <x v="897"/>
    </i>
    <i r="8">
      <x v="59"/>
      <x v="9"/>
    </i>
    <i t="blank" r="7">
      <x v="897"/>
    </i>
    <i r="7">
      <x v="1294"/>
    </i>
    <i r="8">
      <x v="59"/>
      <x v="9"/>
    </i>
    <i t="blank" r="7">
      <x v="1294"/>
    </i>
    <i r="3">
      <x v="21"/>
      <x v="38"/>
    </i>
    <i r="5">
      <x v="2"/>
      <x v="200"/>
    </i>
    <i r="7">
      <x v="728"/>
    </i>
    <i r="8">
      <x v="61"/>
      <x v="9"/>
    </i>
    <i t="blank" r="7">
      <x v="728"/>
    </i>
    <i r="3">
      <x v="22"/>
      <x v="43"/>
    </i>
    <i r="5">
      <x v="2"/>
      <x v="128"/>
    </i>
    <i r="7">
      <x v="904"/>
    </i>
    <i r="8">
      <x v="4"/>
      <x v="9"/>
    </i>
    <i t="blank" r="7">
      <x v="904"/>
    </i>
    <i r="7">
      <x v="905"/>
    </i>
    <i r="8">
      <x v="4"/>
      <x v="9"/>
    </i>
    <i t="blank" r="7">
      <x v="905"/>
    </i>
    <i r="7">
      <x v="1095"/>
    </i>
    <i r="8">
      <x v="4"/>
      <x v="9"/>
    </i>
    <i t="blank" r="7">
      <x v="1095"/>
    </i>
    <i r="7">
      <x v="1200"/>
    </i>
    <i r="8">
      <x v="4"/>
      <x v="9"/>
    </i>
    <i t="blank" r="7">
      <x v="1200"/>
    </i>
    <i r="7">
      <x v="1323"/>
    </i>
    <i r="8">
      <x v="4"/>
      <x v="9"/>
    </i>
    <i t="blank" r="7">
      <x v="1323"/>
    </i>
    <i r="5">
      <x v="3"/>
      <x v="148"/>
    </i>
    <i r="7">
      <x v="1285"/>
    </i>
    <i r="8">
      <x v="3"/>
      <x v="9"/>
    </i>
    <i t="blank" r="7">
      <x v="1285"/>
    </i>
    <i r="5">
      <x v="7"/>
      <x v="6"/>
    </i>
    <i r="7">
      <x v="910"/>
    </i>
    <i r="8">
      <x v="3"/>
      <x v="9"/>
    </i>
    <i t="blank" r="7">
      <x v="910"/>
    </i>
    <i r="7">
      <x v="912"/>
    </i>
    <i r="8">
      <x v="3"/>
      <x v="9"/>
    </i>
    <i t="blank" r="7">
      <x v="912"/>
    </i>
    <i r="7">
      <x v="919"/>
    </i>
    <i r="8">
      <x v="3"/>
      <x v="9"/>
    </i>
    <i t="blank" r="7">
      <x v="919"/>
    </i>
    <i r="7">
      <x v="1121"/>
    </i>
    <i r="8">
      <x v="3"/>
      <x v="9"/>
    </i>
    <i t="blank" r="7">
      <x v="1121"/>
    </i>
    <i r="5">
      <x v="10"/>
      <x v="246"/>
    </i>
    <i r="7">
      <x v="1287"/>
    </i>
    <i r="8">
      <x v="3"/>
      <x v="9"/>
    </i>
    <i t="blank" r="7">
      <x v="1287"/>
    </i>
    <i r="5">
      <x v="11"/>
      <x v="188"/>
    </i>
    <i r="7">
      <x v="923"/>
    </i>
    <i r="8">
      <x v="3"/>
      <x v="9"/>
    </i>
    <i t="blank" r="7">
      <x v="923"/>
    </i>
    <i r="7">
      <x v="926"/>
    </i>
    <i r="8">
      <x v="3"/>
      <x v="9"/>
    </i>
    <i t="blank" r="7">
      <x v="926"/>
    </i>
    <i r="5">
      <x v="15"/>
      <x v="144"/>
    </i>
    <i r="7">
      <x v="929"/>
    </i>
    <i r="8">
      <x v="7"/>
      <x v="9"/>
    </i>
    <i t="blank" r="7">
      <x v="929"/>
    </i>
    <i r="3">
      <x v="23"/>
      <x v="51"/>
    </i>
    <i r="5">
      <x/>
      <x v="149"/>
    </i>
    <i r="7">
      <x v="818"/>
    </i>
    <i r="8">
      <x v="9"/>
      <x v="9"/>
    </i>
    <i t="blank" r="7">
      <x v="818"/>
    </i>
    <i r="7">
      <x v="819"/>
    </i>
    <i r="8">
      <x v="9"/>
      <x v="9"/>
    </i>
    <i t="blank" r="7">
      <x v="819"/>
    </i>
    <i r="7">
      <x v="822"/>
    </i>
    <i r="8">
      <x v="9"/>
      <x v="9"/>
    </i>
    <i t="blank" r="7">
      <x v="822"/>
    </i>
    <i r="7">
      <x v="1210"/>
    </i>
    <i r="8">
      <x v="9"/>
      <x v="9"/>
    </i>
    <i t="blank" r="7">
      <x v="1210"/>
    </i>
    <i r="7">
      <x v="1211"/>
    </i>
    <i r="8">
      <x v="9"/>
      <x v="9"/>
    </i>
    <i t="blank" r="7">
      <x v="1211"/>
    </i>
    <i r="7">
      <x v="1288"/>
    </i>
    <i r="8">
      <x v="9"/>
      <x v="9"/>
    </i>
    <i t="blank" r="7">
      <x v="1288"/>
    </i>
    <i r="3">
      <x v="24"/>
      <x v="56"/>
    </i>
    <i r="5">
      <x/>
      <x v="163"/>
    </i>
    <i r="7">
      <x v="1021"/>
    </i>
    <i r="8">
      <x v="8"/>
      <x v="9"/>
    </i>
    <i t="blank" r="7">
      <x v="1021"/>
    </i>
    <i r="7">
      <x v="1022"/>
    </i>
    <i r="8">
      <x v="8"/>
      <x v="9"/>
    </i>
    <i t="blank" r="7">
      <x v="1022"/>
    </i>
    <i r="7">
      <x v="1233"/>
    </i>
    <i r="8">
      <x v="8"/>
      <x v="9"/>
    </i>
    <i t="blank" r="7">
      <x v="1233"/>
    </i>
    <i r="3">
      <x v="25"/>
      <x v="59"/>
    </i>
    <i r="5">
      <x/>
      <x v="178"/>
    </i>
    <i r="7">
      <x v="824"/>
    </i>
    <i r="8">
      <x v="62"/>
      <x v="9"/>
    </i>
    <i t="blank" r="7">
      <x v="824"/>
    </i>
    <i r="3">
      <x v="26"/>
      <x v="67"/>
    </i>
    <i r="5">
      <x/>
      <x v="212"/>
    </i>
    <i r="7">
      <x v="841"/>
    </i>
    <i r="8">
      <x v="24"/>
      <x v="9"/>
    </i>
    <i t="blank" r="7">
      <x v="841"/>
    </i>
    <i r="7">
      <x v="842"/>
    </i>
    <i r="8">
      <x v="24"/>
      <x v="9"/>
    </i>
    <i t="blank" r="7">
      <x v="842"/>
    </i>
    <i r="7">
      <x v="849"/>
    </i>
    <i r="8">
      <x v="24"/>
      <x v="9"/>
    </i>
    <i t="blank" r="7">
      <x v="849"/>
    </i>
    <i r="3">
      <x v="27"/>
      <x v="69"/>
    </i>
    <i r="5">
      <x/>
      <x v="214"/>
    </i>
    <i r="7">
      <x v="608"/>
    </i>
    <i r="8">
      <x v="48"/>
      <x v="9"/>
    </i>
    <i t="blank" r="7">
      <x v="608"/>
    </i>
    <i r="3">
      <x v="31"/>
      <x v="3"/>
    </i>
    <i r="5">
      <x/>
      <x v="34"/>
    </i>
    <i r="7">
      <x v="974"/>
    </i>
    <i r="8">
      <x v="24"/>
      <x v="9"/>
    </i>
    <i r="9">
      <x v="10"/>
    </i>
    <i t="blank" r="7">
      <x v="974"/>
    </i>
    <i r="3">
      <x v="33"/>
      <x v="5"/>
    </i>
    <i r="5">
      <x/>
      <x v="38"/>
    </i>
    <i r="7">
      <x v="1057"/>
    </i>
    <i r="8">
      <x v="37"/>
      <x v="9"/>
    </i>
    <i t="blank" r="7">
      <x v="1057"/>
    </i>
    <i r="7">
      <x v="1058"/>
    </i>
    <i r="8">
      <x v="37"/>
      <x v="9"/>
    </i>
    <i t="blank" r="7">
      <x v="1058"/>
    </i>
    <i r="3">
      <x v="37"/>
      <x v="25"/>
    </i>
    <i r="5">
      <x v="9"/>
      <x v="66"/>
    </i>
    <i r="7">
      <x v="979"/>
    </i>
    <i r="8">
      <x v="63"/>
      <x v="9"/>
    </i>
    <i t="blank" r="7">
      <x v="979"/>
    </i>
    <i r="3">
      <x v="39"/>
      <x v="29"/>
    </i>
    <i r="5">
      <x/>
      <x v="81"/>
    </i>
    <i r="7">
      <x v="988"/>
    </i>
    <i r="8">
      <x v="7"/>
      <x v="9"/>
    </i>
    <i t="blank" r="7">
      <x v="988"/>
    </i>
    <i r="3">
      <x v="42"/>
      <x v="32"/>
    </i>
    <i r="5">
      <x/>
      <x v="88"/>
    </i>
    <i r="7">
      <x v="993"/>
    </i>
    <i r="8">
      <x v="24"/>
      <x v="9"/>
    </i>
    <i t="blank" r="7">
      <x v="993"/>
    </i>
    <i r="7">
      <x v="1273"/>
    </i>
    <i r="8">
      <x v="24"/>
      <x v="9"/>
    </i>
    <i t="blank" r="7">
      <x v="1273"/>
    </i>
    <i r="3">
      <x v="45"/>
      <x v="35"/>
    </i>
    <i r="5">
      <x/>
      <x v="94"/>
    </i>
    <i r="7">
      <x v="999"/>
    </i>
    <i r="8">
      <x v="36"/>
      <x v="9"/>
    </i>
    <i t="blank" r="7">
      <x v="999"/>
    </i>
    <i r="3">
      <x v="46"/>
      <x v="37"/>
    </i>
    <i r="5">
      <x/>
      <x v="99"/>
    </i>
    <i r="7">
      <x v="1001"/>
    </i>
    <i r="8">
      <x v="24"/>
      <x v="10"/>
    </i>
    <i t="blank" r="7">
      <x v="1001"/>
    </i>
    <i r="3">
      <x v="50"/>
      <x v="42"/>
    </i>
    <i r="5">
      <x/>
      <x v="123"/>
    </i>
    <i r="7">
      <x v="1053"/>
    </i>
    <i r="8">
      <x v="2"/>
      <x v="9"/>
    </i>
    <i t="blank" r="7">
      <x v="1053"/>
    </i>
    <i r="3">
      <x v="54"/>
      <x v="52"/>
    </i>
    <i r="5">
      <x/>
      <x v="151"/>
    </i>
    <i r="7">
      <x v="1008"/>
    </i>
    <i r="8">
      <x v="61"/>
      <x v="9"/>
    </i>
    <i t="blank" r="7">
      <x v="1008"/>
    </i>
    <i r="3">
      <x v="58"/>
      <x v="57"/>
    </i>
    <i r="5">
      <x/>
      <x v="169"/>
    </i>
    <i r="7">
      <x v="1026"/>
    </i>
    <i r="8">
      <x v="13"/>
      <x v="9"/>
    </i>
    <i t="blank" r="7">
      <x v="1026"/>
    </i>
    <i r="3">
      <x v="59"/>
      <x v="58"/>
    </i>
    <i r="5">
      <x/>
      <x v="173"/>
    </i>
    <i r="7">
      <x v="1029"/>
    </i>
    <i r="8">
      <x v="62"/>
      <x v="9"/>
    </i>
    <i t="blank" r="7">
      <x v="1029"/>
    </i>
    <i r="3">
      <x v="62"/>
      <x v="62"/>
    </i>
    <i r="5">
      <x/>
      <x v="193"/>
    </i>
    <i r="7">
      <x v="1065"/>
    </i>
    <i r="8">
      <x v="16"/>
      <x v="9"/>
    </i>
    <i t="blank" r="7">
      <x v="1065"/>
    </i>
    <i r="3">
      <x v="63"/>
      <x v="64"/>
    </i>
    <i r="5">
      <x/>
      <x v="199"/>
    </i>
    <i r="7">
      <x v="1042"/>
    </i>
    <i r="8">
      <x v="42"/>
      <x v="9"/>
    </i>
    <i t="blank" r="7">
      <x v="1042"/>
    </i>
    <i r="3">
      <x v="64"/>
      <x v="65"/>
    </i>
    <i r="5">
      <x/>
      <x v="209"/>
    </i>
    <i r="7">
      <x v="1048"/>
    </i>
    <i r="8">
      <x v="24"/>
      <x v="9"/>
    </i>
    <i r="9">
      <x v="10"/>
    </i>
    <i t="blank" r="7">
      <x v="1048"/>
    </i>
    <i r="3">
      <x v="66"/>
      <x v="70"/>
    </i>
    <i r="5">
      <x/>
      <x v="218"/>
    </i>
    <i r="7">
      <x v="1054"/>
    </i>
    <i r="8">
      <x v="25"/>
      <x v="9"/>
    </i>
    <i t="blank" r="7">
      <x v="1054"/>
    </i>
    <i r="3">
      <x v="68"/>
      <x v="74"/>
    </i>
    <i r="5">
      <x/>
      <x v="232"/>
    </i>
    <i r="7">
      <x v="1052"/>
    </i>
    <i r="8">
      <x v="5"/>
      <x v="9"/>
    </i>
    <i t="blank" r="7">
      <x v="1052"/>
    </i>
    <i r="3">
      <x v="76"/>
      <x v="75"/>
    </i>
    <i r="5">
      <x/>
      <x v="242"/>
    </i>
    <i r="7">
      <x v="1067"/>
    </i>
    <i r="8">
      <x v="6"/>
      <x v="9"/>
    </i>
    <i t="blank" r="7">
      <x v="1067"/>
    </i>
    <i r="1">
      <x v="1"/>
    </i>
    <i r="2">
      <x/>
    </i>
    <i r="3">
      <x/>
      <x v="46"/>
    </i>
    <i t="blank" r="4">
      <x v="46"/>
    </i>
    <i r="3">
      <x v="1"/>
      <x v="44"/>
    </i>
    <i r="5">
      <x v="23"/>
      <x v="43"/>
    </i>
    <i r="7">
      <x v="37"/>
    </i>
    <i r="8">
      <x v="65"/>
      <x v="5"/>
    </i>
    <i t="blank" r="7">
      <x v="37"/>
    </i>
    <i r="5">
      <x v="30"/>
      <x v="130"/>
    </i>
    <i r="7">
      <x v="27"/>
    </i>
    <i r="8">
      <x v="55"/>
      <x v="1"/>
    </i>
    <i t="blank" r="7">
      <x v="27"/>
    </i>
    <i r="3">
      <x v="2"/>
      <x v="10"/>
    </i>
    <i r="5">
      <x v="43"/>
      <x v="46"/>
    </i>
    <i r="7">
      <x v="41"/>
    </i>
    <i r="8">
      <x v="15"/>
      <x v="5"/>
    </i>
    <i t="blank" r="7">
      <x v="41"/>
    </i>
    <i r="7">
      <x v="42"/>
    </i>
    <i r="8">
      <x v="15"/>
      <x v="5"/>
    </i>
    <i t="blank" r="7">
      <x v="42"/>
    </i>
    <i r="7">
      <x v="43"/>
    </i>
    <i r="8">
      <x v="30"/>
      <x v="5"/>
    </i>
    <i t="blank" r="7">
      <x v="43"/>
    </i>
    <i r="7">
      <x v="44"/>
    </i>
    <i r="8">
      <x v="19"/>
      <x v="5"/>
    </i>
    <i t="blank" r="7">
      <x v="44"/>
    </i>
    <i r="7">
      <x v="45"/>
    </i>
    <i r="8">
      <x v="19"/>
      <x v="5"/>
    </i>
    <i t="blank" r="7">
      <x v="45"/>
    </i>
    <i r="7">
      <x v="47"/>
    </i>
    <i r="8">
      <x v="10"/>
      <x v="5"/>
    </i>
    <i t="blank" r="7">
      <x v="47"/>
    </i>
    <i r="7">
      <x v="49"/>
    </i>
    <i r="8">
      <x v="30"/>
      <x v="5"/>
    </i>
    <i t="blank" r="7">
      <x v="49"/>
    </i>
    <i r="7">
      <x v="51"/>
    </i>
    <i r="8">
      <x v="30"/>
      <x v="5"/>
    </i>
    <i t="blank" r="7">
      <x v="51"/>
    </i>
    <i r="7">
      <x v="53"/>
    </i>
    <i r="8">
      <x v="21"/>
      <x v="5"/>
    </i>
    <i t="blank" r="7">
      <x v="53"/>
    </i>
    <i r="7">
      <x v="54"/>
    </i>
    <i r="8">
      <x v="30"/>
      <x v="5"/>
    </i>
    <i t="blank" r="7">
      <x v="54"/>
    </i>
    <i r="7">
      <x v="55"/>
    </i>
    <i r="8">
      <x v="19"/>
      <x v="5"/>
    </i>
    <i t="blank" r="7">
      <x v="55"/>
    </i>
    <i r="7">
      <x v="56"/>
    </i>
    <i r="8">
      <x v="30"/>
      <x v="5"/>
    </i>
    <i t="blank" r="7">
      <x v="56"/>
    </i>
    <i r="7">
      <x v="57"/>
    </i>
    <i r="8">
      <x v="30"/>
      <x v="5"/>
    </i>
    <i t="blank" r="7">
      <x v="57"/>
    </i>
    <i r="7">
      <x v="58"/>
    </i>
    <i r="8">
      <x v="30"/>
      <x v="5"/>
    </i>
    <i t="blank" r="7">
      <x v="58"/>
    </i>
    <i r="7">
      <x v="59"/>
    </i>
    <i r="8">
      <x v="19"/>
      <x v="5"/>
    </i>
    <i t="blank" r="7">
      <x v="59"/>
    </i>
    <i r="7">
      <x v="60"/>
    </i>
    <i r="8">
      <x v="19"/>
      <x v="5"/>
    </i>
    <i t="blank" r="7">
      <x v="60"/>
    </i>
    <i r="7">
      <x v="61"/>
    </i>
    <i r="8">
      <x v="19"/>
      <x v="5"/>
    </i>
    <i t="blank" r="7">
      <x v="61"/>
    </i>
    <i r="7">
      <x v="62"/>
    </i>
    <i r="8">
      <x v="29"/>
      <x v="5"/>
    </i>
    <i t="blank" r="7">
      <x v="62"/>
    </i>
    <i r="7">
      <x v="63"/>
    </i>
    <i r="8">
      <x v="19"/>
      <x v="5"/>
    </i>
    <i t="blank" r="7">
      <x v="63"/>
    </i>
    <i r="7">
      <x v="64"/>
    </i>
    <i r="8">
      <x v="65"/>
      <x v="5"/>
    </i>
    <i t="blank" r="7">
      <x v="64"/>
    </i>
    <i r="7">
      <x v="66"/>
    </i>
    <i r="8">
      <x v="15"/>
      <x v="5"/>
    </i>
    <i t="blank" r="7">
      <x v="66"/>
    </i>
    <i r="7">
      <x v="67"/>
    </i>
    <i r="8">
      <x v="15"/>
      <x v="5"/>
    </i>
    <i t="blank" r="7">
      <x v="67"/>
    </i>
    <i r="7">
      <x v="68"/>
    </i>
    <i r="8">
      <x v="15"/>
      <x v="5"/>
    </i>
    <i t="blank" r="7">
      <x v="68"/>
    </i>
    <i r="7">
      <x v="69"/>
    </i>
    <i r="8">
      <x v="15"/>
      <x v="5"/>
    </i>
    <i t="blank" r="7">
      <x v="69"/>
    </i>
    <i r="7">
      <x v="70"/>
    </i>
    <i r="8">
      <x v="15"/>
      <x v="5"/>
    </i>
    <i t="blank" r="7">
      <x v="70"/>
    </i>
    <i r="7">
      <x v="72"/>
    </i>
    <i r="8">
      <x v="15"/>
      <x v="5"/>
    </i>
    <i t="blank" r="7">
      <x v="72"/>
    </i>
    <i r="7">
      <x v="73"/>
    </i>
    <i r="8">
      <x v="15"/>
      <x v="5"/>
    </i>
    <i t="blank" r="7">
      <x v="73"/>
    </i>
    <i r="7">
      <x v="74"/>
    </i>
    <i r="8">
      <x v="15"/>
      <x v="5"/>
    </i>
    <i t="blank" r="7">
      <x v="74"/>
    </i>
    <i r="7">
      <x v="76"/>
    </i>
    <i r="8">
      <x v="15"/>
      <x v="5"/>
    </i>
    <i t="blank" r="7">
      <x v="76"/>
    </i>
    <i r="7">
      <x v="77"/>
    </i>
    <i r="8">
      <x v="15"/>
      <x v="5"/>
    </i>
    <i t="blank" r="7">
      <x v="77"/>
    </i>
    <i r="7">
      <x v="78"/>
    </i>
    <i r="8">
      <x v="15"/>
      <x v="5"/>
    </i>
    <i t="blank" r="7">
      <x v="78"/>
    </i>
    <i r="7">
      <x v="79"/>
    </i>
    <i r="8">
      <x v="15"/>
      <x v="5"/>
    </i>
    <i t="blank" r="7">
      <x v="79"/>
    </i>
    <i r="7">
      <x v="80"/>
    </i>
    <i r="8">
      <x v="15"/>
      <x v="5"/>
    </i>
    <i t="blank" r="7">
      <x v="80"/>
    </i>
    <i r="7">
      <x v="81"/>
    </i>
    <i r="8">
      <x v="15"/>
      <x v="5"/>
    </i>
    <i t="blank" r="7">
      <x v="81"/>
    </i>
    <i r="7">
      <x v="82"/>
    </i>
    <i r="8">
      <x v="15"/>
      <x v="5"/>
    </i>
    <i t="blank" r="7">
      <x v="82"/>
    </i>
    <i r="7">
      <x v="83"/>
    </i>
    <i r="8">
      <x v="15"/>
      <x v="5"/>
    </i>
    <i t="blank" r="7">
      <x v="83"/>
    </i>
    <i r="7">
      <x v="84"/>
    </i>
    <i r="8">
      <x v="20"/>
      <x v="5"/>
    </i>
    <i t="blank" r="7">
      <x v="84"/>
    </i>
    <i r="7">
      <x v="86"/>
    </i>
    <i r="8">
      <x v="15"/>
      <x v="5"/>
    </i>
    <i t="blank" r="7">
      <x v="86"/>
    </i>
    <i r="7">
      <x v="88"/>
    </i>
    <i r="8">
      <x v="20"/>
      <x v="5"/>
    </i>
    <i t="blank" r="7">
      <x v="88"/>
    </i>
    <i r="7">
      <x v="89"/>
    </i>
    <i r="8">
      <x v="20"/>
      <x v="5"/>
    </i>
    <i t="blank" r="7">
      <x v="89"/>
    </i>
    <i r="7">
      <x v="90"/>
    </i>
    <i r="8">
      <x v="20"/>
      <x v="5"/>
    </i>
    <i t="blank" r="7">
      <x v="90"/>
    </i>
    <i r="7">
      <x v="91"/>
    </i>
    <i r="8">
      <x v="20"/>
      <x v="5"/>
    </i>
    <i t="blank" r="7">
      <x v="91"/>
    </i>
    <i r="7">
      <x v="92"/>
    </i>
    <i r="8">
      <x v="15"/>
      <x v="5"/>
    </i>
    <i t="blank" r="7">
      <x v="92"/>
    </i>
    <i r="7">
      <x v="1300"/>
    </i>
    <i r="8">
      <x v="19"/>
      <x v="5"/>
    </i>
    <i t="blank" r="7">
      <x v="1300"/>
    </i>
    <i r="7">
      <x v="1357"/>
    </i>
    <i r="8">
      <x v="69"/>
      <x v="5"/>
    </i>
    <i t="blank" r="7">
      <x v="1357"/>
    </i>
    <i r="7">
      <x v="1358"/>
    </i>
    <i r="8">
      <x v="16"/>
      <x v="5"/>
    </i>
    <i t="blank" r="7">
      <x v="1358"/>
    </i>
    <i r="7">
      <x v="1359"/>
    </i>
    <i r="8">
      <x v="16"/>
      <x v="5"/>
    </i>
    <i t="blank" r="7">
      <x v="1359"/>
    </i>
    <i r="3">
      <x v="3"/>
      <x v="11"/>
    </i>
    <i r="5">
      <x v="44"/>
      <x v="47"/>
    </i>
    <i r="7">
      <x v="135"/>
    </i>
    <i r="8">
      <x v="24"/>
      <x v="5"/>
    </i>
    <i t="blank" r="7">
      <x v="135"/>
    </i>
    <i r="7">
      <x v="136"/>
    </i>
    <i r="8">
      <x v="65"/>
      <x v="5"/>
    </i>
    <i t="blank" r="7">
      <x v="136"/>
    </i>
    <i r="7">
      <x v="139"/>
    </i>
    <i r="8">
      <x v="24"/>
      <x v="6"/>
    </i>
    <i t="blank" r="7">
      <x v="139"/>
    </i>
    <i r="7">
      <x v="140"/>
    </i>
    <i r="8">
      <x v="24"/>
      <x v="6"/>
    </i>
    <i t="blank" r="7">
      <x v="140"/>
    </i>
    <i r="7">
      <x v="141"/>
    </i>
    <i r="8">
      <x v="24"/>
      <x v="5"/>
    </i>
    <i t="blank" r="7">
      <x v="141"/>
    </i>
    <i r="7">
      <x v="1360"/>
    </i>
    <i r="8">
      <x v="24"/>
      <x v="5"/>
    </i>
    <i t="blank" r="7">
      <x v="1360"/>
    </i>
    <i r="3">
      <x v="4"/>
      <x v="12"/>
    </i>
    <i r="5">
      <x v="35"/>
      <x v="48"/>
    </i>
    <i r="7">
      <x v="161"/>
    </i>
    <i r="8">
      <x v="69"/>
      <x v="5"/>
    </i>
    <i t="blank" r="7">
      <x v="161"/>
    </i>
    <i r="7">
      <x v="162"/>
    </i>
    <i r="8">
      <x/>
      <x v="5"/>
    </i>
    <i t="blank" r="7">
      <x v="162"/>
    </i>
    <i r="7">
      <x v="163"/>
    </i>
    <i r="8">
      <x/>
      <x v="5"/>
    </i>
    <i t="blank" r="7">
      <x v="163"/>
    </i>
    <i r="7">
      <x v="164"/>
    </i>
    <i r="8">
      <x/>
      <x v="5"/>
    </i>
    <i t="blank" r="7">
      <x v="164"/>
    </i>
    <i r="7">
      <x v="165"/>
    </i>
    <i r="8">
      <x/>
      <x v="5"/>
    </i>
    <i t="blank" r="7">
      <x v="165"/>
    </i>
    <i r="7">
      <x v="166"/>
    </i>
    <i r="8">
      <x/>
      <x v="5"/>
    </i>
    <i t="blank" r="7">
      <x v="166"/>
    </i>
    <i r="7">
      <x v="167"/>
    </i>
    <i r="8">
      <x/>
      <x v="5"/>
    </i>
    <i t="blank" r="7">
      <x v="167"/>
    </i>
    <i r="7">
      <x v="168"/>
    </i>
    <i r="8">
      <x/>
      <x v="5"/>
    </i>
    <i t="blank" r="7">
      <x v="168"/>
    </i>
    <i r="7">
      <x v="169"/>
    </i>
    <i r="8">
      <x/>
      <x v="5"/>
    </i>
    <i t="blank" r="7">
      <x v="169"/>
    </i>
    <i r="7">
      <x v="170"/>
    </i>
    <i r="8">
      <x/>
      <x v="5"/>
    </i>
    <i t="blank" r="7">
      <x v="170"/>
    </i>
    <i r="7">
      <x v="171"/>
    </i>
    <i r="8">
      <x/>
      <x v="5"/>
    </i>
    <i t="blank" r="7">
      <x v="171"/>
    </i>
    <i r="7">
      <x v="172"/>
    </i>
    <i r="8">
      <x/>
      <x v="5"/>
    </i>
    <i t="blank" r="7">
      <x v="172"/>
    </i>
    <i r="7">
      <x v="173"/>
    </i>
    <i r="8">
      <x/>
      <x v="5"/>
    </i>
    <i t="blank" r="7">
      <x v="173"/>
    </i>
    <i r="7">
      <x v="174"/>
    </i>
    <i r="8">
      <x/>
      <x v="5"/>
    </i>
    <i t="blank" r="7">
      <x v="174"/>
    </i>
    <i r="7">
      <x v="175"/>
    </i>
    <i r="8">
      <x/>
      <x v="5"/>
    </i>
    <i t="blank" r="7">
      <x v="175"/>
    </i>
    <i r="7">
      <x v="180"/>
    </i>
    <i r="8">
      <x/>
      <x v="6"/>
    </i>
    <i t="blank" r="7">
      <x v="180"/>
    </i>
    <i r="7">
      <x v="181"/>
    </i>
    <i r="8">
      <x/>
      <x v="1"/>
    </i>
    <i t="blank" r="7">
      <x v="181"/>
    </i>
    <i r="7">
      <x v="182"/>
    </i>
    <i r="8">
      <x/>
      <x v="5"/>
    </i>
    <i t="blank" r="7">
      <x v="182"/>
    </i>
    <i r="7">
      <x v="183"/>
    </i>
    <i r="8">
      <x/>
      <x v="5"/>
    </i>
    <i t="blank" r="7">
      <x v="183"/>
    </i>
    <i r="7">
      <x v="184"/>
    </i>
    <i r="8">
      <x/>
      <x v="5"/>
    </i>
    <i t="blank" r="7">
      <x v="184"/>
    </i>
    <i r="7">
      <x v="185"/>
    </i>
    <i r="8">
      <x/>
      <x v="5"/>
    </i>
    <i t="blank" r="7">
      <x v="185"/>
    </i>
    <i r="7">
      <x v="186"/>
    </i>
    <i r="8">
      <x/>
      <x v="5"/>
    </i>
    <i t="blank" r="7">
      <x v="186"/>
    </i>
    <i r="7">
      <x v="187"/>
    </i>
    <i r="8">
      <x/>
      <x v="5"/>
    </i>
    <i t="blank" r="7">
      <x v="187"/>
    </i>
    <i r="7">
      <x v="188"/>
    </i>
    <i r="8">
      <x/>
      <x v="5"/>
    </i>
    <i t="blank" r="7">
      <x v="188"/>
    </i>
    <i r="7">
      <x v="193"/>
    </i>
    <i r="8">
      <x/>
      <x v="1"/>
    </i>
    <i t="blank" r="7">
      <x v="193"/>
    </i>
    <i r="7">
      <x v="194"/>
    </i>
    <i r="8">
      <x/>
      <x v="1"/>
    </i>
    <i t="blank" r="7">
      <x v="194"/>
    </i>
    <i r="7">
      <x v="195"/>
    </i>
    <i r="8">
      <x/>
      <x v="5"/>
    </i>
    <i t="blank" r="7">
      <x v="195"/>
    </i>
    <i r="7">
      <x v="1301"/>
    </i>
    <i r="8">
      <x/>
      <x v="5"/>
    </i>
    <i t="blank" r="7">
      <x v="1301"/>
    </i>
    <i r="7">
      <x v="1361"/>
    </i>
    <i r="8">
      <x v="69"/>
      <x v="5"/>
    </i>
    <i t="blank" r="7">
      <x v="1361"/>
    </i>
    <i r="7">
      <x v="1362"/>
    </i>
    <i r="8">
      <x/>
      <x v="5"/>
    </i>
    <i t="blank" r="7">
      <x v="1362"/>
    </i>
    <i r="7">
      <x v="1363"/>
    </i>
    <i r="8">
      <x/>
      <x v="5"/>
    </i>
    <i t="blank" r="7">
      <x v="1363"/>
    </i>
    <i r="7">
      <x v="1364"/>
    </i>
    <i r="8">
      <x/>
      <x v="5"/>
    </i>
    <i t="blank" r="7">
      <x v="1364"/>
    </i>
    <i r="3">
      <x v="5"/>
      <x v="13"/>
    </i>
    <i r="5">
      <x v="43"/>
      <x v="49"/>
    </i>
    <i r="7">
      <x v="609"/>
    </i>
    <i r="8">
      <x v="69"/>
      <x v="5"/>
    </i>
    <i t="blank" r="7">
      <x v="609"/>
    </i>
    <i r="7">
      <x v="610"/>
    </i>
    <i r="8">
      <x v="33"/>
      <x v="2"/>
    </i>
    <i t="blank" r="7">
      <x v="610"/>
    </i>
    <i r="7">
      <x v="611"/>
    </i>
    <i r="8">
      <x v="33"/>
      <x v="2"/>
    </i>
    <i t="blank" r="7">
      <x v="611"/>
    </i>
    <i r="7">
      <x v="612"/>
    </i>
    <i r="8">
      <x v="33"/>
      <x v="2"/>
    </i>
    <i t="blank" r="7">
      <x v="612"/>
    </i>
    <i r="7">
      <x v="613"/>
    </i>
    <i r="8">
      <x v="33"/>
      <x v="2"/>
    </i>
    <i t="blank" r="7">
      <x v="613"/>
    </i>
    <i r="7">
      <x v="614"/>
    </i>
    <i r="8">
      <x v="33"/>
      <x v="2"/>
    </i>
    <i t="blank" r="7">
      <x v="614"/>
    </i>
    <i r="7">
      <x v="615"/>
    </i>
    <i r="8">
      <x v="33"/>
      <x v="2"/>
    </i>
    <i t="blank" r="7">
      <x v="615"/>
    </i>
    <i r="7">
      <x v="616"/>
    </i>
    <i r="8">
      <x v="33"/>
      <x v="5"/>
    </i>
    <i t="blank" r="7">
      <x v="616"/>
    </i>
    <i r="7">
      <x v="617"/>
    </i>
    <i r="8">
      <x v="65"/>
      <x v="5"/>
    </i>
    <i t="blank" r="7">
      <x v="617"/>
    </i>
    <i r="7">
      <x v="619"/>
    </i>
    <i r="8">
      <x v="33"/>
      <x v="2"/>
    </i>
    <i t="blank" r="7">
      <x v="619"/>
    </i>
    <i r="7">
      <x v="620"/>
    </i>
    <i r="8">
      <x v="34"/>
      <x v="5"/>
    </i>
    <i t="blank" r="7">
      <x v="620"/>
    </i>
    <i r="7">
      <x v="1131"/>
    </i>
    <i r="8">
      <x v="33"/>
      <x v="2"/>
    </i>
    <i t="blank" r="7">
      <x v="1131"/>
    </i>
    <i r="3">
      <x v="6"/>
      <x v="14"/>
    </i>
    <i r="5">
      <x v="43"/>
      <x v="50"/>
    </i>
    <i r="7">
      <x v="628"/>
    </i>
    <i r="8">
      <x v="12"/>
      <x/>
    </i>
    <i t="blank" r="7">
      <x v="628"/>
    </i>
    <i r="7">
      <x v="629"/>
    </i>
    <i r="8">
      <x v="10"/>
      <x v="5"/>
    </i>
    <i t="blank" r="7">
      <x v="629"/>
    </i>
    <i r="7">
      <x v="630"/>
    </i>
    <i r="8">
      <x v="10"/>
      <x v="5"/>
    </i>
    <i t="blank" r="7">
      <x v="630"/>
    </i>
    <i r="7">
      <x v="631"/>
    </i>
    <i r="8">
      <x v="10"/>
      <x v="5"/>
    </i>
    <i t="blank" r="7">
      <x v="631"/>
    </i>
    <i r="7">
      <x v="632"/>
    </i>
    <i r="8">
      <x v="10"/>
      <x v="5"/>
    </i>
    <i t="blank" r="7">
      <x v="632"/>
    </i>
    <i r="7">
      <x v="634"/>
    </i>
    <i r="8">
      <x v="11"/>
      <x v="5"/>
    </i>
    <i t="blank" r="7">
      <x v="634"/>
    </i>
    <i r="7">
      <x v="635"/>
    </i>
    <i r="8">
      <x v="10"/>
      <x v="5"/>
    </i>
    <i t="blank" r="7">
      <x v="635"/>
    </i>
    <i r="7">
      <x v="636"/>
    </i>
    <i r="8">
      <x v="10"/>
      <x v="5"/>
    </i>
    <i t="blank" r="7">
      <x v="636"/>
    </i>
    <i r="7">
      <x v="637"/>
    </i>
    <i r="8">
      <x v="65"/>
      <x v="5"/>
    </i>
    <i t="blank" r="7">
      <x v="637"/>
    </i>
    <i r="7">
      <x v="639"/>
    </i>
    <i r="8">
      <x v="10"/>
      <x v="5"/>
    </i>
    <i t="blank" r="7">
      <x v="639"/>
    </i>
    <i r="7">
      <x v="640"/>
    </i>
    <i r="8">
      <x v="10"/>
      <x v="5"/>
    </i>
    <i t="blank" r="7">
      <x v="640"/>
    </i>
    <i r="7">
      <x v="641"/>
    </i>
    <i r="8">
      <x v="10"/>
      <x v="5"/>
    </i>
    <i t="blank" r="7">
      <x v="641"/>
    </i>
    <i r="7">
      <x v="642"/>
    </i>
    <i r="8">
      <x v="10"/>
      <x v="5"/>
    </i>
    <i t="blank" r="7">
      <x v="642"/>
    </i>
    <i r="7">
      <x v="1245"/>
    </i>
    <i r="8">
      <x v="69"/>
      <x v="5"/>
    </i>
    <i t="blank" r="7">
      <x v="1245"/>
    </i>
    <i r="7">
      <x v="1365"/>
    </i>
    <i r="8">
      <x v="65"/>
      <x v="5"/>
    </i>
    <i t="blank" r="7">
      <x v="1365"/>
    </i>
    <i r="3">
      <x v="7"/>
      <x v="15"/>
    </i>
    <i r="5">
      <x v="20"/>
      <x v="51"/>
    </i>
    <i r="7">
      <x v="261"/>
    </i>
    <i r="8">
      <x v="69"/>
      <x v="5"/>
    </i>
    <i t="blank" r="7">
      <x v="261"/>
    </i>
    <i r="7">
      <x v="262"/>
    </i>
    <i r="8">
      <x v="38"/>
      <x v="5"/>
    </i>
    <i t="blank" r="7">
      <x v="262"/>
    </i>
    <i r="7">
      <x v="263"/>
    </i>
    <i r="8">
      <x v="47"/>
      <x v="5"/>
    </i>
    <i t="blank" r="7">
      <x v="263"/>
    </i>
    <i r="7">
      <x v="264"/>
    </i>
    <i r="8">
      <x v="65"/>
      <x v="5"/>
    </i>
    <i t="blank" r="7">
      <x v="264"/>
    </i>
    <i r="7">
      <x v="266"/>
    </i>
    <i r="8">
      <x v="38"/>
      <x v="5"/>
    </i>
    <i t="blank" r="7">
      <x v="266"/>
    </i>
    <i r="7">
      <x v="267"/>
    </i>
    <i r="8">
      <x v="39"/>
      <x v="5"/>
    </i>
    <i t="blank" r="7">
      <x v="267"/>
    </i>
    <i r="7">
      <x v="268"/>
    </i>
    <i r="8">
      <x v="39"/>
      <x v="5"/>
    </i>
    <i t="blank" r="7">
      <x v="268"/>
    </i>
    <i r="7">
      <x v="269"/>
    </i>
    <i r="8">
      <x v="40"/>
      <x v="5"/>
    </i>
    <i t="blank" r="7">
      <x v="269"/>
    </i>
    <i r="7">
      <x v="276"/>
    </i>
    <i r="8">
      <x v="69"/>
      <x v="5"/>
    </i>
    <i t="blank" r="7">
      <x v="276"/>
    </i>
    <i r="7">
      <x v="278"/>
    </i>
    <i r="8">
      <x v="41"/>
      <x v="5"/>
    </i>
    <i t="blank" r="7">
      <x v="278"/>
    </i>
    <i r="7">
      <x v="279"/>
    </i>
    <i r="8">
      <x v="41"/>
      <x v="5"/>
    </i>
    <i t="blank" r="7">
      <x v="279"/>
    </i>
    <i r="7">
      <x v="281"/>
    </i>
    <i r="8">
      <x v="41"/>
      <x v="5"/>
    </i>
    <i t="blank" r="7">
      <x v="281"/>
    </i>
    <i r="7">
      <x v="282"/>
    </i>
    <i r="8">
      <x v="41"/>
      <x v="5"/>
    </i>
    <i t="blank" r="7">
      <x v="282"/>
    </i>
    <i r="7">
      <x v="285"/>
    </i>
    <i r="8">
      <x v="41"/>
      <x v="5"/>
    </i>
    <i t="blank" r="7">
      <x v="285"/>
    </i>
    <i r="7">
      <x v="286"/>
    </i>
    <i r="8">
      <x v="41"/>
      <x v="5"/>
    </i>
    <i t="blank" r="7">
      <x v="286"/>
    </i>
    <i r="7">
      <x v="288"/>
    </i>
    <i r="8">
      <x v="41"/>
      <x v="5"/>
    </i>
    <i t="blank" r="7">
      <x v="288"/>
    </i>
    <i r="7">
      <x v="292"/>
    </i>
    <i r="8">
      <x v="69"/>
      <x v="5"/>
    </i>
    <i t="blank" r="7">
      <x v="292"/>
    </i>
    <i r="7">
      <x v="294"/>
    </i>
    <i r="8">
      <x v="41"/>
      <x v="5"/>
    </i>
    <i t="blank" r="7">
      <x v="294"/>
    </i>
    <i r="7">
      <x v="300"/>
    </i>
    <i r="8">
      <x v="41"/>
      <x v="5"/>
    </i>
    <i t="blank" r="7">
      <x v="300"/>
    </i>
    <i r="7">
      <x v="302"/>
    </i>
    <i r="8">
      <x v="41"/>
      <x v="5"/>
    </i>
    <i t="blank" r="7">
      <x v="302"/>
    </i>
    <i r="7">
      <x v="303"/>
    </i>
    <i r="8">
      <x v="41"/>
      <x v="5"/>
    </i>
    <i t="blank" r="7">
      <x v="303"/>
    </i>
    <i r="7">
      <x v="304"/>
    </i>
    <i r="8">
      <x v="38"/>
      <x v="5"/>
    </i>
    <i t="blank" r="7">
      <x v="304"/>
    </i>
    <i r="7">
      <x v="306"/>
    </i>
    <i r="8">
      <x v="39"/>
      <x v="5"/>
    </i>
    <i t="blank" r="7">
      <x v="306"/>
    </i>
    <i r="7">
      <x v="307"/>
    </i>
    <i r="8">
      <x v="39"/>
      <x v="5"/>
    </i>
    <i t="blank" r="7">
      <x v="307"/>
    </i>
    <i r="7">
      <x v="308"/>
    </i>
    <i r="8">
      <x v="39"/>
      <x v="5"/>
    </i>
    <i t="blank" r="7">
      <x v="308"/>
    </i>
    <i r="7">
      <x v="309"/>
    </i>
    <i r="8">
      <x v="38"/>
      <x v="5"/>
    </i>
    <i t="blank" r="7">
      <x v="309"/>
    </i>
    <i r="7">
      <x v="1216"/>
    </i>
    <i r="8">
      <x v="41"/>
      <x v="5"/>
    </i>
    <i t="blank" r="7">
      <x v="1216"/>
    </i>
    <i r="7">
      <x v="1217"/>
    </i>
    <i r="8">
      <x v="41"/>
      <x v="5"/>
    </i>
    <i t="blank" r="7">
      <x v="1217"/>
    </i>
    <i r="7">
      <x v="1366"/>
    </i>
    <i r="8">
      <x v="41"/>
      <x v="5"/>
    </i>
    <i t="blank" r="7">
      <x v="1366"/>
    </i>
    <i r="3">
      <x v="8"/>
      <x v="16"/>
    </i>
    <i r="5">
      <x v="43"/>
      <x v="52"/>
    </i>
    <i r="7">
      <x v="736"/>
    </i>
    <i r="8">
      <x v="27"/>
      <x v="6"/>
    </i>
    <i t="blank" r="7">
      <x v="736"/>
    </i>
    <i r="7">
      <x v="737"/>
    </i>
    <i r="8">
      <x v="26"/>
      <x v="6"/>
    </i>
    <i t="blank" r="7">
      <x v="737"/>
    </i>
    <i r="7">
      <x v="738"/>
    </i>
    <i r="8">
      <x v="69"/>
      <x v="5"/>
    </i>
    <i t="blank" r="7">
      <x v="738"/>
    </i>
    <i r="7">
      <x v="739"/>
    </i>
    <i r="8">
      <x v="27"/>
      <x v="6"/>
    </i>
    <i t="blank" r="7">
      <x v="739"/>
    </i>
    <i r="7">
      <x v="740"/>
    </i>
    <i r="8">
      <x v="65"/>
      <x v="5"/>
    </i>
    <i t="blank" r="7">
      <x v="740"/>
    </i>
    <i r="7">
      <x v="742"/>
    </i>
    <i r="8">
      <x v="54"/>
      <x v="6"/>
    </i>
    <i t="blank" r="7">
      <x v="742"/>
    </i>
    <i r="7">
      <x v="743"/>
    </i>
    <i r="8">
      <x v="54"/>
      <x v="6"/>
    </i>
    <i t="blank" r="7">
      <x v="743"/>
    </i>
    <i r="7">
      <x v="744"/>
    </i>
    <i r="8">
      <x v="54"/>
      <x v="6"/>
    </i>
    <i t="blank" r="7">
      <x v="744"/>
    </i>
    <i r="7">
      <x v="745"/>
    </i>
    <i r="8">
      <x v="54"/>
      <x v="6"/>
    </i>
    <i t="blank" r="7">
      <x v="745"/>
    </i>
    <i r="7">
      <x v="746"/>
    </i>
    <i r="8">
      <x v="54"/>
      <x v="6"/>
    </i>
    <i t="blank" r="7">
      <x v="746"/>
    </i>
    <i r="7">
      <x v="747"/>
    </i>
    <i r="8">
      <x v="54"/>
      <x v="6"/>
    </i>
    <i t="blank" r="7">
      <x v="747"/>
    </i>
    <i r="7">
      <x v="748"/>
    </i>
    <i r="8">
      <x v="26"/>
      <x v="6"/>
    </i>
    <i t="blank" r="7">
      <x v="748"/>
    </i>
    <i r="7">
      <x v="749"/>
    </i>
    <i r="8">
      <x v="54"/>
      <x v="6"/>
    </i>
    <i t="blank" r="7">
      <x v="749"/>
    </i>
    <i r="7">
      <x v="752"/>
    </i>
    <i r="8">
      <x v="54"/>
      <x v="5"/>
    </i>
    <i t="blank" r="7">
      <x v="752"/>
    </i>
    <i r="7">
      <x v="753"/>
    </i>
    <i r="8">
      <x v="54"/>
      <x v="5"/>
    </i>
    <i t="blank" r="7">
      <x v="753"/>
    </i>
    <i r="7">
      <x v="754"/>
    </i>
    <i r="8">
      <x v="54"/>
      <x v="6"/>
    </i>
    <i t="blank" r="7">
      <x v="754"/>
    </i>
    <i r="7">
      <x v="755"/>
    </i>
    <i r="8">
      <x v="54"/>
      <x v="6"/>
    </i>
    <i t="blank" r="7">
      <x v="755"/>
    </i>
    <i r="7">
      <x v="756"/>
    </i>
    <i r="8">
      <x v="54"/>
      <x v="6"/>
    </i>
    <i t="blank" r="7">
      <x v="756"/>
    </i>
    <i r="7">
      <x v="757"/>
    </i>
    <i r="8">
      <x v="31"/>
      <x v="5"/>
    </i>
    <i t="blank" r="7">
      <x v="757"/>
    </i>
    <i r="7">
      <x v="759"/>
    </i>
    <i r="8">
      <x v="54"/>
      <x v="6"/>
    </i>
    <i t="blank" r="7">
      <x v="759"/>
    </i>
    <i r="7">
      <x v="760"/>
    </i>
    <i r="8">
      <x v="54"/>
      <x v="6"/>
    </i>
    <i t="blank" r="7">
      <x v="760"/>
    </i>
    <i r="7">
      <x v="763"/>
    </i>
    <i r="8">
      <x v="17"/>
      <x v="5"/>
    </i>
    <i t="blank" r="7">
      <x v="763"/>
    </i>
    <i r="7">
      <x v="764"/>
    </i>
    <i r="8">
      <x v="27"/>
      <x v="5"/>
    </i>
    <i t="blank" r="7">
      <x v="764"/>
    </i>
    <i r="7">
      <x v="1218"/>
    </i>
    <i r="8">
      <x v="54"/>
      <x v="6"/>
    </i>
    <i t="blank" r="7">
      <x v="1218"/>
    </i>
    <i r="7">
      <x v="1246"/>
    </i>
    <i r="8">
      <x v="54"/>
      <x v="6"/>
    </i>
    <i t="blank" r="7">
      <x v="1246"/>
    </i>
    <i r="7">
      <x v="1275"/>
    </i>
    <i r="8">
      <x v="54"/>
      <x v="6"/>
    </i>
    <i t="blank" r="7">
      <x v="1275"/>
    </i>
    <i r="3">
      <x v="9"/>
      <x v="17"/>
    </i>
    <i r="5">
      <x v="30"/>
      <x v="53"/>
    </i>
    <i r="7">
      <x v="790"/>
    </i>
    <i r="8">
      <x v="45"/>
      <x v="5"/>
    </i>
    <i t="blank" r="7">
      <x v="790"/>
    </i>
    <i r="7">
      <x v="792"/>
    </i>
    <i r="8">
      <x v="21"/>
      <x v="5"/>
    </i>
    <i t="blank" r="7">
      <x v="792"/>
    </i>
    <i r="7">
      <x v="793"/>
    </i>
    <i r="8">
      <x v="21"/>
      <x v="5"/>
    </i>
    <i t="blank" r="7">
      <x v="793"/>
    </i>
    <i r="7">
      <x v="794"/>
    </i>
    <i r="8">
      <x v="21"/>
      <x v="5"/>
    </i>
    <i t="blank" r="7">
      <x v="794"/>
    </i>
    <i r="7">
      <x v="795"/>
    </i>
    <i r="8">
      <x v="21"/>
      <x v="5"/>
    </i>
    <i t="blank" r="7">
      <x v="795"/>
    </i>
    <i r="7">
      <x v="796"/>
    </i>
    <i r="8">
      <x v="65"/>
      <x v="5"/>
    </i>
    <i t="blank" r="7">
      <x v="796"/>
    </i>
    <i r="7">
      <x v="799"/>
    </i>
    <i r="8">
      <x v="45"/>
      <x v="5"/>
    </i>
    <i t="blank" r="7">
      <x v="799"/>
    </i>
    <i r="7">
      <x v="1186"/>
    </i>
    <i r="8">
      <x v="21"/>
      <x v="5"/>
    </i>
    <i t="blank" r="7">
      <x v="1186"/>
    </i>
    <i r="3">
      <x v="10"/>
      <x v="21"/>
    </i>
    <i r="5">
      <x v="43"/>
      <x v="57"/>
    </i>
    <i r="7">
      <x v="342"/>
    </i>
    <i r="8">
      <x v="69"/>
      <x v="5"/>
    </i>
    <i t="blank" r="7">
      <x v="342"/>
    </i>
    <i r="7">
      <x v="343"/>
    </i>
    <i r="8">
      <x v="15"/>
      <x v="5"/>
    </i>
    <i t="blank" r="7">
      <x v="343"/>
    </i>
    <i r="7">
      <x v="346"/>
    </i>
    <i r="8">
      <x v="15"/>
      <x v="5"/>
    </i>
    <i t="blank" r="7">
      <x v="346"/>
    </i>
    <i r="7">
      <x v="347"/>
    </i>
    <i r="8">
      <x v="15"/>
      <x v="5"/>
    </i>
    <i t="blank" r="7">
      <x v="347"/>
    </i>
    <i r="7">
      <x v="348"/>
    </i>
    <i r="8">
      <x v="15"/>
      <x v="5"/>
    </i>
    <i t="blank" r="7">
      <x v="348"/>
    </i>
    <i r="7">
      <x v="349"/>
    </i>
    <i r="8">
      <x v="30"/>
      <x v="5"/>
    </i>
    <i t="blank" r="7">
      <x v="349"/>
    </i>
    <i r="7">
      <x v="350"/>
    </i>
    <i r="8">
      <x v="30"/>
      <x v="5"/>
    </i>
    <i t="blank" r="7">
      <x v="350"/>
    </i>
    <i r="7">
      <x v="351"/>
    </i>
    <i r="8">
      <x v="65"/>
      <x v="5"/>
    </i>
    <i t="blank" r="7">
      <x v="351"/>
    </i>
    <i r="7">
      <x v="353"/>
    </i>
    <i r="8">
      <x v="69"/>
      <x v="5"/>
    </i>
    <i t="blank" r="7">
      <x v="353"/>
    </i>
    <i r="7">
      <x v="354"/>
    </i>
    <i r="8">
      <x v="15"/>
      <x v="5"/>
    </i>
    <i t="blank" r="7">
      <x v="354"/>
    </i>
    <i r="7">
      <x v="355"/>
    </i>
    <i r="8">
      <x v="14"/>
      <x v="5"/>
    </i>
    <i t="blank" r="7">
      <x v="355"/>
    </i>
    <i r="7">
      <x v="356"/>
    </i>
    <i r="8">
      <x v="15"/>
      <x v="5"/>
    </i>
    <i t="blank" r="7">
      <x v="356"/>
    </i>
    <i r="7">
      <x v="357"/>
    </i>
    <i r="8">
      <x v="15"/>
      <x v="5"/>
    </i>
    <i t="blank" r="7">
      <x v="357"/>
    </i>
    <i r="7">
      <x v="361"/>
    </i>
    <i r="8">
      <x v="15"/>
      <x v="5"/>
    </i>
    <i t="blank" r="7">
      <x v="361"/>
    </i>
    <i r="7">
      <x v="363"/>
    </i>
    <i r="8">
      <x v="15"/>
      <x v="5"/>
    </i>
    <i t="blank" r="7">
      <x v="363"/>
    </i>
    <i r="7">
      <x v="365"/>
    </i>
    <i r="8">
      <x v="15"/>
      <x v="5"/>
    </i>
    <i t="blank" r="7">
      <x v="365"/>
    </i>
    <i r="7">
      <x v="366"/>
    </i>
    <i r="8">
      <x v="15"/>
      <x v="5"/>
    </i>
    <i t="blank" r="7">
      <x v="366"/>
    </i>
    <i r="7">
      <x v="367"/>
    </i>
    <i r="8">
      <x v="15"/>
      <x v="5"/>
    </i>
    <i t="blank" r="7">
      <x v="367"/>
    </i>
    <i r="7">
      <x v="368"/>
    </i>
    <i r="8">
      <x v="16"/>
      <x v="5"/>
    </i>
    <i t="blank" r="7">
      <x v="368"/>
    </i>
    <i r="7">
      <x v="369"/>
    </i>
    <i r="8">
      <x v="15"/>
      <x v="5"/>
    </i>
    <i t="blank" r="7">
      <x v="369"/>
    </i>
    <i r="7">
      <x v="370"/>
    </i>
    <i r="8">
      <x v="30"/>
      <x v="5"/>
    </i>
    <i t="blank" r="7">
      <x v="370"/>
    </i>
    <i r="7">
      <x v="371"/>
    </i>
    <i r="8">
      <x v="16"/>
      <x v="5"/>
    </i>
    <i t="blank" r="7">
      <x v="371"/>
    </i>
    <i r="7">
      <x v="372"/>
    </i>
    <i r="8">
      <x v="16"/>
      <x v="5"/>
    </i>
    <i t="blank" r="7">
      <x v="372"/>
    </i>
    <i r="7">
      <x v="373"/>
    </i>
    <i r="8">
      <x v="16"/>
      <x v="5"/>
    </i>
    <i t="blank" r="7">
      <x v="373"/>
    </i>
    <i r="7">
      <x v="374"/>
    </i>
    <i r="8">
      <x v="15"/>
      <x v="5"/>
    </i>
    <i t="blank" r="7">
      <x v="374"/>
    </i>
    <i r="7">
      <x v="375"/>
    </i>
    <i r="8">
      <x v="15"/>
      <x v="5"/>
    </i>
    <i t="blank" r="7">
      <x v="375"/>
    </i>
    <i r="7">
      <x v="378"/>
    </i>
    <i r="8">
      <x v="16"/>
      <x v="5"/>
    </i>
    <i t="blank" r="7">
      <x v="378"/>
    </i>
    <i r="7">
      <x v="379"/>
    </i>
    <i r="8">
      <x v="15"/>
      <x v="5"/>
    </i>
    <i t="blank" r="7">
      <x v="379"/>
    </i>
    <i r="7">
      <x v="380"/>
    </i>
    <i r="8">
      <x v="16"/>
      <x v="5"/>
    </i>
    <i t="blank" r="7">
      <x v="380"/>
    </i>
    <i r="7">
      <x v="383"/>
    </i>
    <i r="8">
      <x v="15"/>
      <x v="5"/>
    </i>
    <i t="blank" r="7">
      <x v="383"/>
    </i>
    <i r="7">
      <x v="385"/>
    </i>
    <i r="8">
      <x v="15"/>
      <x v="5"/>
    </i>
    <i t="blank" r="7">
      <x v="385"/>
    </i>
    <i r="7">
      <x v="387"/>
    </i>
    <i r="8">
      <x v="30"/>
      <x v="5"/>
    </i>
    <i t="blank" r="7">
      <x v="387"/>
    </i>
    <i r="7">
      <x v="388"/>
    </i>
    <i r="8">
      <x v="15"/>
      <x v="5"/>
    </i>
    <i t="blank" r="7">
      <x v="388"/>
    </i>
    <i r="7">
      <x v="389"/>
    </i>
    <i r="8">
      <x v="16"/>
      <x v="5"/>
    </i>
    <i t="blank" r="7">
      <x v="389"/>
    </i>
    <i r="7">
      <x v="390"/>
    </i>
    <i r="8">
      <x v="15"/>
      <x v="5"/>
    </i>
    <i t="blank" r="7">
      <x v="390"/>
    </i>
    <i r="7">
      <x v="391"/>
    </i>
    <i r="8">
      <x v="18"/>
      <x/>
    </i>
    <i t="blank" r="7">
      <x v="391"/>
    </i>
    <i r="7">
      <x v="392"/>
    </i>
    <i r="8">
      <x v="16"/>
      <x v="5"/>
    </i>
    <i t="blank" r="7">
      <x v="392"/>
    </i>
    <i r="7">
      <x v="393"/>
    </i>
    <i r="8">
      <x v="15"/>
      <x v="1"/>
    </i>
    <i t="blank" r="7">
      <x v="393"/>
    </i>
    <i r="7">
      <x v="395"/>
    </i>
    <i r="8">
      <x v="30"/>
      <x v="5"/>
    </i>
    <i t="blank" r="7">
      <x v="395"/>
    </i>
    <i r="7">
      <x v="396"/>
    </i>
    <i r="8">
      <x v="16"/>
      <x v="5"/>
    </i>
    <i t="blank" r="7">
      <x v="396"/>
    </i>
    <i r="7">
      <x v="398"/>
    </i>
    <i r="8">
      <x v="16"/>
      <x v="5"/>
    </i>
    <i t="blank" r="7">
      <x v="398"/>
    </i>
    <i r="7">
      <x v="400"/>
    </i>
    <i r="8">
      <x v="15"/>
      <x v="5"/>
    </i>
    <i t="blank" r="7">
      <x v="400"/>
    </i>
    <i r="7">
      <x v="401"/>
    </i>
    <i r="8">
      <x v="15"/>
      <x v="5"/>
    </i>
    <i t="blank" r="7">
      <x v="401"/>
    </i>
    <i r="7">
      <x v="402"/>
    </i>
    <i r="8">
      <x v="63"/>
      <x v="5"/>
    </i>
    <i t="blank" r="7">
      <x v="402"/>
    </i>
    <i r="7">
      <x v="403"/>
    </i>
    <i r="8">
      <x v="14"/>
      <x v="5"/>
    </i>
    <i t="blank" r="7">
      <x v="403"/>
    </i>
    <i r="7">
      <x v="404"/>
    </i>
    <i r="8">
      <x v="30"/>
      <x v="5"/>
    </i>
    <i t="blank" r="7">
      <x v="404"/>
    </i>
    <i r="7">
      <x v="405"/>
    </i>
    <i r="8">
      <x v="14"/>
      <x v="5"/>
    </i>
    <i t="blank" r="7">
      <x v="405"/>
    </i>
    <i r="7">
      <x v="406"/>
    </i>
    <i r="8">
      <x v="15"/>
      <x v="5"/>
    </i>
    <i t="blank" r="7">
      <x v="406"/>
    </i>
    <i r="7">
      <x v="407"/>
    </i>
    <i r="8">
      <x v="15"/>
      <x v="5"/>
    </i>
    <i t="blank" r="7">
      <x v="407"/>
    </i>
    <i r="7">
      <x v="408"/>
    </i>
    <i r="8">
      <x v="15"/>
      <x/>
    </i>
    <i t="blank" r="7">
      <x v="408"/>
    </i>
    <i r="7">
      <x v="409"/>
    </i>
    <i r="8">
      <x v="15"/>
      <x v="5"/>
    </i>
    <i t="blank" r="7">
      <x v="409"/>
    </i>
    <i r="7">
      <x v="410"/>
    </i>
    <i r="8">
      <x v="69"/>
      <x v="5"/>
    </i>
    <i t="blank" r="7">
      <x v="410"/>
    </i>
    <i r="7">
      <x v="411"/>
    </i>
    <i r="8">
      <x v="30"/>
      <x v="5"/>
    </i>
    <i t="blank" r="7">
      <x v="411"/>
    </i>
    <i r="7">
      <x v="412"/>
    </i>
    <i r="8">
      <x v="30"/>
      <x v="5"/>
    </i>
    <i t="blank" r="7">
      <x v="412"/>
    </i>
    <i r="7">
      <x v="413"/>
    </i>
    <i r="8">
      <x v="16"/>
      <x v="5"/>
    </i>
    <i t="blank" r="7">
      <x v="413"/>
    </i>
    <i r="7">
      <x v="414"/>
    </i>
    <i r="8">
      <x v="15"/>
      <x v="5"/>
    </i>
    <i t="blank" r="7">
      <x v="414"/>
    </i>
    <i r="7">
      <x v="415"/>
    </i>
    <i r="8">
      <x v="14"/>
      <x v="5"/>
    </i>
    <i t="blank" r="7">
      <x v="415"/>
    </i>
    <i r="7">
      <x v="416"/>
    </i>
    <i r="8">
      <x v="15"/>
      <x v="5"/>
    </i>
    <i t="blank" r="7">
      <x v="416"/>
    </i>
    <i r="7">
      <x v="417"/>
    </i>
    <i r="8">
      <x v="18"/>
      <x v="5"/>
    </i>
    <i t="blank" r="7">
      <x v="417"/>
    </i>
    <i r="7">
      <x v="1132"/>
    </i>
    <i r="8">
      <x v="15"/>
      <x v="5"/>
    </i>
    <i t="blank" r="7">
      <x v="1132"/>
    </i>
    <i r="7">
      <x v="1187"/>
    </i>
    <i r="8">
      <x v="69"/>
      <x v="6"/>
    </i>
    <i t="blank" r="7">
      <x v="1187"/>
    </i>
    <i r="7">
      <x v="1219"/>
    </i>
    <i r="8">
      <x v="15"/>
      <x v="5"/>
    </i>
    <i t="blank" r="7">
      <x v="1219"/>
    </i>
    <i r="7">
      <x v="1247"/>
    </i>
    <i r="8">
      <x v="14"/>
      <x v="5"/>
    </i>
    <i t="blank" r="7">
      <x v="1247"/>
    </i>
    <i r="7">
      <x v="1248"/>
    </i>
    <i r="8">
      <x v="14"/>
      <x v="5"/>
    </i>
    <i t="blank" r="7">
      <x v="1248"/>
    </i>
    <i r="7">
      <x v="1276"/>
    </i>
    <i r="8">
      <x v="32"/>
      <x v="5"/>
    </i>
    <i t="blank" r="7">
      <x v="1276"/>
    </i>
    <i r="7">
      <x v="1302"/>
    </i>
    <i r="8">
      <x v="15"/>
      <x v="5"/>
    </i>
    <i t="blank" r="7">
      <x v="1302"/>
    </i>
    <i r="7">
      <x v="1367"/>
    </i>
    <i r="8">
      <x v="15"/>
      <x v="5"/>
    </i>
    <i t="blank" r="7">
      <x v="1367"/>
    </i>
    <i r="7">
      <x v="1368"/>
    </i>
    <i r="8">
      <x v="30"/>
      <x v="5"/>
    </i>
    <i t="blank" r="7">
      <x v="1368"/>
    </i>
    <i r="7">
      <x v="1369"/>
    </i>
    <i r="8">
      <x v="30"/>
      <x v="5"/>
    </i>
    <i t="blank" r="7">
      <x v="1369"/>
    </i>
    <i r="3">
      <x v="11"/>
      <x v="18"/>
    </i>
    <i r="5">
      <x v="30"/>
      <x v="54"/>
    </i>
    <i r="7">
      <x v="450"/>
    </i>
    <i r="8">
      <x v="69"/>
      <x v="5"/>
    </i>
    <i t="blank" r="7">
      <x v="450"/>
    </i>
    <i r="7">
      <x v="451"/>
    </i>
    <i r="8">
      <x v="65"/>
      <x v="5"/>
    </i>
    <i t="blank" r="7">
      <x v="451"/>
    </i>
    <i r="7">
      <x v="456"/>
    </i>
    <i r="8">
      <x v="54"/>
      <x v="6"/>
    </i>
    <i t="blank" r="7">
      <x v="456"/>
    </i>
    <i r="7">
      <x v="1277"/>
    </i>
    <i r="8">
      <x v="54"/>
      <x v="16"/>
    </i>
    <i t="blank" r="7">
      <x v="1277"/>
    </i>
    <i r="3">
      <x v="12"/>
      <x v="19"/>
    </i>
    <i r="5">
      <x v="30"/>
      <x v="55"/>
    </i>
    <i r="7">
      <x v="481"/>
    </i>
    <i r="8">
      <x v="69"/>
      <x v="5"/>
    </i>
    <i t="blank" r="7">
      <x v="481"/>
    </i>
    <i r="7">
      <x v="482"/>
    </i>
    <i r="8">
      <x v="65"/>
      <x v="5"/>
    </i>
    <i t="blank" r="7">
      <x v="482"/>
    </i>
    <i r="7">
      <x v="486"/>
    </i>
    <i r="8">
      <x v="69"/>
      <x v="5"/>
    </i>
    <i t="blank" r="7">
      <x v="486"/>
    </i>
    <i r="7">
      <x v="487"/>
    </i>
    <i r="8">
      <x v="69"/>
      <x v="5"/>
    </i>
    <i t="blank" r="7">
      <x v="487"/>
    </i>
    <i r="7">
      <x v="1189"/>
    </i>
    <i r="8">
      <x v="69"/>
      <x v="5"/>
    </i>
    <i t="blank" r="7">
      <x v="1189"/>
    </i>
    <i r="7">
      <x v="1370"/>
    </i>
    <i r="8">
      <x v="36"/>
      <x v="5"/>
    </i>
    <i t="blank" r="7">
      <x v="1370"/>
    </i>
    <i r="3">
      <x v="13"/>
      <x v="20"/>
    </i>
    <i r="5">
      <x v="30"/>
      <x v="56"/>
    </i>
    <i r="7">
      <x v="503"/>
    </i>
    <i r="8">
      <x v="69"/>
      <x v="5"/>
    </i>
    <i t="blank" r="7">
      <x v="503"/>
    </i>
    <i r="7">
      <x v="504"/>
    </i>
    <i r="8">
      <x v="3"/>
      <x v="5"/>
    </i>
    <i t="blank" r="7">
      <x v="504"/>
    </i>
    <i r="7">
      <x v="505"/>
    </i>
    <i r="8">
      <x v="65"/>
      <x v="5"/>
    </i>
    <i t="blank" r="7">
      <x v="505"/>
    </i>
    <i r="7">
      <x v="507"/>
    </i>
    <i r="8">
      <x v="5"/>
      <x v="5"/>
    </i>
    <i t="blank" r="7">
      <x v="507"/>
    </i>
    <i r="7">
      <x v="511"/>
    </i>
    <i r="8">
      <x v="6"/>
      <x v="5"/>
    </i>
    <i t="blank" r="7">
      <x v="511"/>
    </i>
    <i r="7">
      <x v="517"/>
    </i>
    <i r="8">
      <x v="5"/>
      <x v="5"/>
    </i>
    <i t="blank" r="7">
      <x v="517"/>
    </i>
    <i r="7">
      <x v="519"/>
    </i>
    <i r="8">
      <x v="5"/>
      <x v="5"/>
    </i>
    <i t="blank" r="7">
      <x v="519"/>
    </i>
    <i r="3">
      <x v="14"/>
      <x v="23"/>
    </i>
    <i r="5">
      <x v="2"/>
      <x v="59"/>
    </i>
    <i r="7">
      <x v="685"/>
    </i>
    <i r="8">
      <x v="28"/>
      <x v="6"/>
    </i>
    <i t="blank" r="7">
      <x v="685"/>
    </i>
    <i r="7">
      <x v="686"/>
    </i>
    <i r="8">
      <x v="27"/>
      <x v="5"/>
    </i>
    <i t="blank" r="7">
      <x v="686"/>
    </i>
    <i r="7">
      <x v="687"/>
    </i>
    <i r="8">
      <x v="25"/>
      <x v="5"/>
    </i>
    <i t="blank" r="7">
      <x v="687"/>
    </i>
    <i r="7">
      <x v="689"/>
    </i>
    <i r="8">
      <x v="25"/>
      <x v="5"/>
    </i>
    <i t="blank" r="7">
      <x v="689"/>
    </i>
    <i r="7">
      <x v="690"/>
    </i>
    <i r="8">
      <x v="65"/>
      <x v="5"/>
    </i>
    <i t="blank" r="7">
      <x v="690"/>
    </i>
    <i r="7">
      <x v="694"/>
    </i>
    <i r="8">
      <x v="28"/>
      <x v="5"/>
    </i>
    <i t="blank" r="7">
      <x v="694"/>
    </i>
    <i r="7">
      <x v="695"/>
    </i>
    <i r="8">
      <x v="26"/>
      <x v="5"/>
    </i>
    <i t="blank" r="7">
      <x v="695"/>
    </i>
    <i r="7">
      <x v="696"/>
    </i>
    <i r="8">
      <x v="25"/>
      <x v="5"/>
    </i>
    <i t="blank" r="7">
      <x v="696"/>
    </i>
    <i r="7">
      <x v="699"/>
    </i>
    <i r="8">
      <x v="27"/>
      <x v="5"/>
    </i>
    <i t="blank" r="7">
      <x v="699"/>
    </i>
    <i r="7">
      <x v="1133"/>
    </i>
    <i r="8">
      <x v="69"/>
      <x v="5"/>
    </i>
    <i t="blank" r="7">
      <x v="1133"/>
    </i>
    <i r="7">
      <x v="1249"/>
    </i>
    <i r="8">
      <x v="69"/>
      <x v="5"/>
    </i>
    <i t="blank" r="7">
      <x v="1249"/>
    </i>
    <i r="7">
      <x v="1250"/>
    </i>
    <i r="8">
      <x v="3"/>
      <x v="5"/>
    </i>
    <i t="blank" r="7">
      <x v="1250"/>
    </i>
    <i r="7">
      <x v="1303"/>
    </i>
    <i r="8">
      <x v="26"/>
      <x v="17"/>
    </i>
    <i t="blank" r="7">
      <x v="1303"/>
    </i>
    <i r="7">
      <x v="1304"/>
    </i>
    <i r="8">
      <x v="25"/>
      <x v="5"/>
    </i>
    <i t="blank" r="7">
      <x v="1304"/>
    </i>
    <i r="3">
      <x v="15"/>
      <x v="22"/>
    </i>
    <i r="5">
      <x v="43"/>
      <x v="58"/>
    </i>
    <i r="7">
      <x v="533"/>
    </i>
    <i r="8">
      <x v="64"/>
      <x v="5"/>
    </i>
    <i t="blank" r="7">
      <x v="533"/>
    </i>
    <i r="7">
      <x v="541"/>
    </i>
    <i r="8">
      <x v="69"/>
      <x v="5"/>
    </i>
    <i t="blank" r="7">
      <x v="541"/>
    </i>
    <i r="7">
      <x v="542"/>
    </i>
    <i r="8">
      <x v="69"/>
      <x v="5"/>
    </i>
    <i t="blank" r="7">
      <x v="542"/>
    </i>
    <i r="7">
      <x v="543"/>
    </i>
    <i r="8">
      <x v="69"/>
      <x v="5"/>
    </i>
    <i t="blank" r="7">
      <x v="543"/>
    </i>
    <i r="7">
      <x v="544"/>
    </i>
    <i r="8">
      <x v="69"/>
      <x v="5"/>
    </i>
    <i t="blank" r="7">
      <x v="544"/>
    </i>
    <i r="7">
      <x v="547"/>
    </i>
    <i r="8">
      <x v="69"/>
      <x v="5"/>
    </i>
    <i t="blank" r="7">
      <x v="547"/>
    </i>
    <i r="7">
      <x v="549"/>
    </i>
    <i r="8">
      <x v="66"/>
      <x v="5"/>
    </i>
    <i t="blank" r="7">
      <x v="549"/>
    </i>
    <i r="7">
      <x v="551"/>
    </i>
    <i r="8">
      <x v="21"/>
      <x v="5"/>
    </i>
    <i t="blank" r="7">
      <x v="551"/>
    </i>
    <i r="7">
      <x v="553"/>
    </i>
    <i r="8">
      <x v="29"/>
      <x v="5"/>
    </i>
    <i t="blank" r="7">
      <x v="553"/>
    </i>
    <i r="7">
      <x v="554"/>
    </i>
    <i r="8">
      <x v="21"/>
      <x v="5"/>
    </i>
    <i t="blank" r="7">
      <x v="554"/>
    </i>
    <i r="7">
      <x v="555"/>
    </i>
    <i r="8">
      <x v="21"/>
      <x v="5"/>
    </i>
    <i t="blank" r="7">
      <x v="555"/>
    </i>
    <i r="7">
      <x v="559"/>
    </i>
    <i r="8">
      <x v="65"/>
      <x v="5"/>
    </i>
    <i t="blank" r="7">
      <x v="559"/>
    </i>
    <i r="7">
      <x v="560"/>
    </i>
    <i r="8">
      <x v="65"/>
      <x v="5"/>
    </i>
    <i t="blank" r="7">
      <x v="560"/>
    </i>
    <i r="7">
      <x v="562"/>
    </i>
    <i r="8">
      <x v="60"/>
      <x v="5"/>
    </i>
    <i t="blank" r="7">
      <x v="562"/>
    </i>
    <i r="7">
      <x v="563"/>
    </i>
    <i r="8">
      <x v="60"/>
      <x v="5"/>
    </i>
    <i t="blank" r="7">
      <x v="563"/>
    </i>
    <i r="7">
      <x v="564"/>
    </i>
    <i r="8">
      <x v="60"/>
      <x v="5"/>
    </i>
    <i t="blank" r="7">
      <x v="564"/>
    </i>
    <i r="7">
      <x v="565"/>
    </i>
    <i r="8">
      <x v="60"/>
      <x v="5"/>
    </i>
    <i t="blank" r="7">
      <x v="565"/>
    </i>
    <i r="7">
      <x v="566"/>
    </i>
    <i r="8">
      <x v="60"/>
      <x v="5"/>
    </i>
    <i t="blank" r="7">
      <x v="566"/>
    </i>
    <i r="7">
      <x v="568"/>
    </i>
    <i r="8">
      <x v="69"/>
      <x v="5"/>
    </i>
    <i t="blank" r="7">
      <x v="568"/>
    </i>
    <i r="7">
      <x v="571"/>
    </i>
    <i r="8">
      <x v="29"/>
      <x v="5"/>
    </i>
    <i t="blank" r="7">
      <x v="571"/>
    </i>
    <i r="7">
      <x v="1220"/>
    </i>
    <i r="8">
      <x v="24"/>
      <x v="5"/>
    </i>
    <i t="blank" r="7">
      <x v="1220"/>
    </i>
    <i r="7">
      <x v="1221"/>
    </i>
    <i r="8">
      <x v="24"/>
      <x v="5"/>
    </i>
    <i t="blank" r="7">
      <x v="1221"/>
    </i>
    <i r="7">
      <x v="1222"/>
    </i>
    <i r="8">
      <x v="26"/>
      <x v="5"/>
    </i>
    <i t="blank" r="7">
      <x v="1222"/>
    </i>
    <i r="7">
      <x v="1223"/>
    </i>
    <i r="8">
      <x v="60"/>
      <x v="5"/>
    </i>
    <i t="blank" r="7">
      <x v="1223"/>
    </i>
    <i r="7">
      <x v="1371"/>
    </i>
    <i r="8">
      <x v="60"/>
      <x v="5"/>
    </i>
    <i t="blank" r="7">
      <x v="1371"/>
    </i>
    <i r="3">
      <x v="16"/>
      <x v="24"/>
    </i>
    <i r="5">
      <x v="43"/>
      <x v="60"/>
    </i>
    <i r="7">
      <x v="850"/>
    </i>
    <i r="8">
      <x v="69"/>
      <x v="5"/>
    </i>
    <i t="blank" r="7">
      <x v="850"/>
    </i>
    <i r="7">
      <x v="851"/>
    </i>
    <i r="8">
      <x v="50"/>
      <x v="5"/>
    </i>
    <i t="blank" r="7">
      <x v="851"/>
    </i>
    <i r="7">
      <x v="852"/>
    </i>
    <i r="8">
      <x v="52"/>
      <x v="5"/>
    </i>
    <i t="blank" r="7">
      <x v="852"/>
    </i>
    <i r="7">
      <x v="854"/>
    </i>
    <i r="8">
      <x v="52"/>
      <x v="5"/>
    </i>
    <i t="blank" r="7">
      <x v="854"/>
    </i>
    <i r="7">
      <x v="855"/>
    </i>
    <i r="8">
      <x v="65"/>
      <x v="5"/>
    </i>
    <i t="blank" r="7">
      <x v="855"/>
    </i>
    <i r="7">
      <x v="867"/>
    </i>
    <i r="8">
      <x v="53"/>
      <x v="5"/>
    </i>
    <i t="blank" r="7">
      <x v="867"/>
    </i>
    <i r="7">
      <x v="868"/>
    </i>
    <i r="8">
      <x v="49"/>
      <x v="5"/>
    </i>
    <i t="blank" r="7">
      <x v="868"/>
    </i>
    <i r="7">
      <x v="870"/>
    </i>
    <i r="8">
      <x v="53"/>
      <x v="5"/>
    </i>
    <i t="blank" r="7">
      <x v="870"/>
    </i>
    <i r="7">
      <x v="1190"/>
    </i>
    <i r="8">
      <x v="52"/>
      <x v="5"/>
    </i>
    <i t="blank" r="7">
      <x v="1190"/>
    </i>
    <i r="7">
      <x v="1372"/>
    </i>
    <i r="8">
      <x v="53"/>
      <x v="5"/>
    </i>
    <i t="blank" r="7">
      <x v="1372"/>
    </i>
    <i r="3">
      <x v="17"/>
      <x v="6"/>
    </i>
    <i r="5">
      <x/>
      <x v="39"/>
    </i>
    <i r="7">
      <x v="950"/>
    </i>
    <i r="8">
      <x v="69"/>
      <x v="5"/>
    </i>
    <i t="blank" r="7">
      <x v="950"/>
    </i>
    <i r="7">
      <x v="959"/>
    </i>
    <i r="8">
      <x v="65"/>
      <x v="5"/>
    </i>
    <i t="blank" r="7">
      <x v="959"/>
    </i>
    <i r="7">
      <x v="962"/>
    </i>
    <i r="8">
      <x v="16"/>
      <x v="5"/>
    </i>
    <i t="blank" r="7">
      <x v="962"/>
    </i>
    <i r="7">
      <x v="963"/>
    </i>
    <i r="8">
      <x v="14"/>
      <x v="5"/>
    </i>
    <i t="blank" r="7">
      <x v="963"/>
    </i>
    <i r="7">
      <x v="964"/>
    </i>
    <i r="8">
      <x v="14"/>
      <x v="5"/>
    </i>
    <i t="blank" r="7">
      <x v="964"/>
    </i>
    <i r="7">
      <x v="965"/>
    </i>
    <i r="8">
      <x v="16"/>
      <x v="5"/>
    </i>
    <i t="blank" r="7">
      <x v="965"/>
    </i>
    <i r="7">
      <x v="966"/>
    </i>
    <i r="8">
      <x v="16"/>
      <x v="5"/>
    </i>
    <i t="blank" r="7">
      <x v="966"/>
    </i>
    <i r="7">
      <x v="969"/>
    </i>
    <i r="8">
      <x v="14"/>
      <x v="5"/>
    </i>
    <i t="blank" r="7">
      <x v="969"/>
    </i>
    <i r="3">
      <x v="18"/>
      <x v="78"/>
    </i>
    <i r="5">
      <x v="14"/>
      <x v="11"/>
    </i>
    <i r="7">
      <x v="942"/>
    </i>
    <i r="8">
      <x v="53"/>
      <x v="5"/>
    </i>
    <i t="blank" r="7">
      <x v="942"/>
    </i>
    <i r="5">
      <x v="19"/>
      <x v="16"/>
    </i>
    <i r="7">
      <x v="945"/>
    </i>
    <i r="8">
      <x v="49"/>
      <x v="5"/>
    </i>
    <i t="blank" r="7">
      <x v="945"/>
    </i>
    <i r="7">
      <x v="946"/>
    </i>
    <i r="8">
      <x v="49"/>
      <x v="5"/>
    </i>
    <i t="blank" r="7">
      <x v="946"/>
    </i>
    <i r="5">
      <x v="23"/>
      <x v="30"/>
    </i>
    <i r="7">
      <x v="948"/>
    </i>
    <i r="8">
      <x v="53"/>
      <x v="5"/>
    </i>
    <i t="blank" r="7">
      <x v="948"/>
    </i>
    <i r="5">
      <x v="25"/>
      <x v="107"/>
    </i>
    <i r="7">
      <x v="949"/>
    </i>
    <i r="8">
      <x v="16"/>
      <x v="5"/>
    </i>
    <i t="blank" r="7">
      <x v="949"/>
    </i>
    <i r="3">
      <x v="19"/>
      <x v="26"/>
    </i>
    <i r="5">
      <x/>
      <x v="76"/>
    </i>
    <i r="7">
      <x v="668"/>
    </i>
    <i r="8">
      <x v="69"/>
      <x v="5"/>
    </i>
    <i t="blank" r="7">
      <x v="668"/>
    </i>
    <i r="7">
      <x v="669"/>
    </i>
    <i r="8">
      <x v="65"/>
      <x v="5"/>
    </i>
    <i t="blank" r="7">
      <x v="669"/>
    </i>
    <i r="7">
      <x v="670"/>
    </i>
    <i r="8">
      <x v="17"/>
      <x v="5"/>
    </i>
    <i t="blank" r="7">
      <x v="670"/>
    </i>
    <i r="7">
      <x v="675"/>
    </i>
    <i r="8">
      <x v="17"/>
      <x v="6"/>
    </i>
    <i t="blank" r="7">
      <x v="675"/>
    </i>
    <i r="7">
      <x v="680"/>
    </i>
    <i r="8">
      <x v="17"/>
      <x v="5"/>
    </i>
    <i t="blank" r="7">
      <x v="680"/>
    </i>
    <i r="7">
      <x v="682"/>
    </i>
    <i r="8">
      <x v="17"/>
      <x v="5"/>
    </i>
    <i t="blank" r="7">
      <x v="682"/>
    </i>
    <i r="7">
      <x v="1251"/>
    </i>
    <i r="8">
      <x v="14"/>
      <x v="5"/>
    </i>
    <i t="blank" r="7">
      <x v="1251"/>
    </i>
    <i r="3">
      <x v="20"/>
      <x v="28"/>
    </i>
    <i r="5">
      <x v="30"/>
      <x v="78"/>
    </i>
    <i r="7">
      <x v="1373"/>
    </i>
    <i r="8">
      <x v="2"/>
      <x v="5"/>
    </i>
    <i t="blank" r="7">
      <x v="1373"/>
    </i>
    <i r="3">
      <x v="21"/>
      <x v="38"/>
    </i>
    <i r="5">
      <x v="30"/>
      <x v="111"/>
    </i>
    <i r="7">
      <x v="721"/>
    </i>
    <i r="8">
      <x v="65"/>
      <x v="5"/>
    </i>
    <i t="blank" r="7">
      <x v="721"/>
    </i>
    <i r="7">
      <x v="722"/>
    </i>
    <i r="8">
      <x v="61"/>
      <x v="5"/>
    </i>
    <i t="blank" r="7">
      <x v="722"/>
    </i>
    <i r="7">
      <x v="723"/>
    </i>
    <i r="8">
      <x v="61"/>
      <x v="5"/>
    </i>
    <i t="blank" r="7">
      <x v="723"/>
    </i>
    <i r="7">
      <x v="724"/>
    </i>
    <i r="8">
      <x v="61"/>
      <x v="5"/>
    </i>
    <i t="blank" r="7">
      <x v="724"/>
    </i>
    <i r="7">
      <x v="725"/>
    </i>
    <i r="8">
      <x v="61"/>
      <x v="5"/>
    </i>
    <i t="blank" r="7">
      <x v="725"/>
    </i>
    <i r="7">
      <x v="726"/>
    </i>
    <i r="8">
      <x v="61"/>
      <x v="5"/>
    </i>
    <i t="blank" r="7">
      <x v="726"/>
    </i>
    <i r="7">
      <x v="1224"/>
    </i>
    <i r="8">
      <x v="61"/>
      <x v="1"/>
    </i>
    <i t="blank" r="7">
      <x v="1224"/>
    </i>
    <i r="7">
      <x v="1252"/>
    </i>
    <i r="8">
      <x v="61"/>
      <x v="1"/>
    </i>
    <i t="blank" r="7">
      <x v="1252"/>
    </i>
    <i r="3">
      <x v="22"/>
      <x v="43"/>
    </i>
    <i r="5">
      <x v="2"/>
      <x v="128"/>
    </i>
    <i r="7">
      <x v="1134"/>
    </i>
    <i r="8">
      <x v="4"/>
      <x v="5"/>
    </i>
    <i t="blank" r="7">
      <x v="1134"/>
    </i>
    <i r="5">
      <x v="3"/>
      <x v="148"/>
    </i>
    <i r="7">
      <x v="1374"/>
    </i>
    <i r="8">
      <x v="3"/>
      <x v="5"/>
    </i>
    <i t="blank" r="7">
      <x v="1374"/>
    </i>
    <i r="5">
      <x v="7"/>
      <x v="6"/>
    </i>
    <i r="7">
      <x v="914"/>
    </i>
    <i r="8">
      <x v="69"/>
      <x v="5"/>
    </i>
    <i t="blank" r="7">
      <x v="914"/>
    </i>
    <i r="7">
      <x v="915"/>
    </i>
    <i r="8">
      <x v="3"/>
      <x v="5"/>
    </i>
    <i t="blank" r="7">
      <x v="915"/>
    </i>
    <i r="7">
      <x v="916"/>
    </i>
    <i r="8">
      <x v="3"/>
      <x v="5"/>
    </i>
    <i t="blank" r="7">
      <x v="916"/>
    </i>
    <i r="7">
      <x v="918"/>
    </i>
    <i r="8">
      <x v="65"/>
      <x v="5"/>
    </i>
    <i t="blank" r="7">
      <x v="918"/>
    </i>
    <i r="7">
      <x v="921"/>
    </i>
    <i r="8">
      <x v="3"/>
      <x v="5"/>
    </i>
    <i t="blank" r="7">
      <x v="921"/>
    </i>
    <i r="7">
      <x v="1135"/>
    </i>
    <i r="8">
      <x v="3"/>
      <x v="5"/>
    </i>
    <i t="blank" r="7">
      <x v="1135"/>
    </i>
    <i r="5">
      <x v="10"/>
      <x v="246"/>
    </i>
    <i r="7">
      <x v="1191"/>
    </i>
    <i r="8">
      <x v="3"/>
      <x v="5"/>
    </i>
    <i t="blank" r="7">
      <x v="1191"/>
    </i>
    <i r="7">
      <x v="1225"/>
    </i>
    <i r="8">
      <x v="3"/>
      <x v="5"/>
    </i>
    <i t="blank" r="7">
      <x v="1225"/>
    </i>
    <i r="7">
      <x v="1305"/>
    </i>
    <i r="8">
      <x v="3"/>
      <x v="5"/>
    </i>
    <i t="blank" r="7">
      <x v="1305"/>
    </i>
    <i r="5">
      <x v="11"/>
      <x v="188"/>
    </i>
    <i r="7">
      <x v="924"/>
    </i>
    <i r="8">
      <x v="65"/>
      <x v="5"/>
    </i>
    <i t="blank" r="7">
      <x v="924"/>
    </i>
    <i r="7">
      <x v="927"/>
    </i>
    <i r="8">
      <x v="3"/>
      <x v="5"/>
    </i>
    <i t="blank" r="7">
      <x v="927"/>
    </i>
    <i r="5">
      <x v="12"/>
      <x v="125"/>
    </i>
    <i r="7">
      <x v="1136"/>
    </i>
    <i r="8">
      <x v="3"/>
      <x v="5"/>
    </i>
    <i t="blank" r="7">
      <x v="1136"/>
    </i>
    <i r="5">
      <x v="13"/>
      <x v="4"/>
    </i>
    <i r="7">
      <x v="928"/>
    </i>
    <i r="8">
      <x v="3"/>
      <x v="5"/>
    </i>
    <i t="blank" r="7">
      <x v="928"/>
    </i>
    <i r="5">
      <x v="15"/>
      <x v="144"/>
    </i>
    <i r="7">
      <x v="930"/>
    </i>
    <i r="8">
      <x v="7"/>
      <x v="5"/>
    </i>
    <i t="blank" r="7">
      <x v="930"/>
    </i>
    <i r="3">
      <x v="23"/>
      <x v="51"/>
    </i>
    <i r="5">
      <x/>
      <x v="149"/>
    </i>
    <i r="7">
      <x v="820"/>
    </i>
    <i r="8">
      <x v="65"/>
      <x v="5"/>
    </i>
    <i t="blank" r="7">
      <x v="820"/>
    </i>
    <i r="3">
      <x v="24"/>
      <x v="56"/>
    </i>
    <i r="5">
      <x/>
      <x v="163"/>
    </i>
    <i r="7">
      <x v="1023"/>
    </i>
    <i r="8">
      <x v="65"/>
      <x v="5"/>
    </i>
    <i t="blank" r="7">
      <x v="1023"/>
    </i>
    <i r="7">
      <x v="1024"/>
    </i>
    <i r="8">
      <x v="65"/>
      <x v="5"/>
    </i>
    <i t="blank" r="7">
      <x v="1024"/>
    </i>
    <i r="7">
      <x v="1025"/>
    </i>
    <i r="8">
      <x v="8"/>
      <x v="5"/>
    </i>
    <i t="blank" r="7">
      <x v="1025"/>
    </i>
    <i r="3">
      <x v="25"/>
      <x v="59"/>
    </i>
    <i r="5">
      <x/>
      <x v="178"/>
    </i>
    <i r="7">
      <x v="827"/>
    </i>
    <i r="8">
      <x v="65"/>
      <x v="5"/>
    </i>
    <i t="blank" r="7">
      <x v="827"/>
    </i>
    <i r="3">
      <x v="26"/>
      <x v="67"/>
    </i>
    <i r="5">
      <x/>
      <x v="212"/>
    </i>
    <i r="7">
      <x v="843"/>
    </i>
    <i r="8">
      <x v="31"/>
      <x v="5"/>
    </i>
    <i t="blank" r="7">
      <x v="843"/>
    </i>
    <i r="7">
      <x v="845"/>
    </i>
    <i r="8">
      <x v="24"/>
      <x v="5"/>
    </i>
    <i t="blank" r="7">
      <x v="845"/>
    </i>
    <i r="7">
      <x v="846"/>
    </i>
    <i r="8">
      <x v="65"/>
      <x v="5"/>
    </i>
    <i t="blank" r="7">
      <x v="846"/>
    </i>
    <i r="3">
      <x v="27"/>
      <x v="69"/>
    </i>
    <i r="5">
      <x/>
      <x v="214"/>
    </i>
    <i r="7">
      <x v="592"/>
    </i>
    <i r="8">
      <x v="47"/>
      <x v="5"/>
    </i>
    <i t="blank" r="7">
      <x v="592"/>
    </i>
    <i r="7">
      <x v="593"/>
    </i>
    <i r="8">
      <x v="47"/>
      <x v="5"/>
    </i>
    <i t="blank" r="7">
      <x v="593"/>
    </i>
    <i r="7">
      <x v="594"/>
    </i>
    <i r="8">
      <x v="47"/>
      <x v="5"/>
    </i>
    <i t="blank" r="7">
      <x v="594"/>
    </i>
    <i r="7">
      <x v="595"/>
    </i>
    <i r="8">
      <x v="65"/>
      <x v="5"/>
    </i>
    <i t="blank" r="7">
      <x v="595"/>
    </i>
    <i r="7">
      <x v="599"/>
    </i>
    <i r="8">
      <x v="48"/>
      <x v="5"/>
    </i>
    <i t="blank" r="7">
      <x v="599"/>
    </i>
    <i r="7">
      <x v="600"/>
    </i>
    <i r="8">
      <x v="48"/>
      <x v="5"/>
    </i>
    <i t="blank" r="7">
      <x v="600"/>
    </i>
    <i r="7">
      <x v="602"/>
    </i>
    <i r="8">
      <x v="48"/>
      <x v="5"/>
    </i>
    <i t="blank" r="7">
      <x v="602"/>
    </i>
    <i r="7">
      <x v="605"/>
    </i>
    <i r="8">
      <x v="48"/>
      <x v="5"/>
    </i>
    <i t="blank" r="7">
      <x v="605"/>
    </i>
    <i r="7">
      <x v="607"/>
    </i>
    <i r="8">
      <x v="48"/>
      <x v="5"/>
    </i>
    <i t="blank" r="7">
      <x v="607"/>
    </i>
    <i r="3">
      <x v="33"/>
      <x v="5"/>
    </i>
    <i r="5">
      <x/>
      <x v="38"/>
    </i>
    <i r="7">
      <x v="1059"/>
    </i>
    <i r="8">
      <x v="65"/>
      <x v="5"/>
    </i>
    <i t="blank" r="7">
      <x v="1059"/>
    </i>
    <i r="7">
      <x v="1278"/>
    </i>
    <i r="8">
      <x v="37"/>
      <x v="5"/>
    </i>
    <i t="blank" r="7">
      <x v="1278"/>
    </i>
    <i r="7">
      <x v="1375"/>
    </i>
    <i r="8">
      <x v="37"/>
      <x v="5"/>
    </i>
    <i t="blank" r="7">
      <x v="1375"/>
    </i>
    <i r="3">
      <x v="36"/>
      <x v="9"/>
    </i>
    <i r="5">
      <x/>
      <x v="45"/>
    </i>
    <i r="7">
      <x v="1376"/>
    </i>
    <i r="8">
      <x v="30"/>
      <x v="5"/>
    </i>
    <i t="blank" r="7">
      <x v="1376"/>
    </i>
    <i r="3">
      <x v="39"/>
      <x v="29"/>
    </i>
    <i r="5">
      <x/>
      <x v="81"/>
    </i>
    <i r="7">
      <x v="990"/>
    </i>
    <i r="8">
      <x v="7"/>
      <x v="5"/>
    </i>
    <i t="blank" r="7">
      <x v="990"/>
    </i>
    <i r="3">
      <x v="42"/>
      <x v="32"/>
    </i>
    <i r="5">
      <x/>
      <x v="88"/>
    </i>
    <i r="7">
      <x v="994"/>
    </i>
    <i r="8">
      <x v="24"/>
      <x v="5"/>
    </i>
    <i t="blank" r="7">
      <x v="994"/>
    </i>
    <i r="7">
      <x v="995"/>
    </i>
    <i r="8">
      <x v="65"/>
      <x v="5"/>
    </i>
    <i t="blank" r="7">
      <x v="995"/>
    </i>
    <i r="3">
      <x v="46"/>
      <x v="37"/>
    </i>
    <i r="5">
      <x/>
      <x v="99"/>
    </i>
    <i r="7">
      <x v="1002"/>
    </i>
    <i r="8">
      <x v="65"/>
      <x v="5"/>
    </i>
    <i t="blank" r="7">
      <x v="1002"/>
    </i>
    <i r="3">
      <x v="53"/>
      <x v="50"/>
    </i>
    <i r="5">
      <x/>
      <x v="147"/>
    </i>
    <i r="7">
      <x v="1378"/>
    </i>
    <i r="8">
      <x v="33"/>
      <x v="5"/>
    </i>
    <i t="blank" r="7">
      <x v="1378"/>
    </i>
    <i r="3">
      <x v="54"/>
      <x v="52"/>
    </i>
    <i r="5">
      <x/>
      <x v="151"/>
    </i>
    <i r="7">
      <x v="1009"/>
    </i>
    <i r="8">
      <x v="61"/>
      <x v="5"/>
    </i>
    <i t="blank" r="7">
      <x v="1009"/>
    </i>
    <i r="7">
      <x v="1010"/>
    </i>
    <i r="8">
      <x v="70"/>
      <x v="5"/>
    </i>
    <i t="blank" r="7">
      <x v="1010"/>
    </i>
    <i r="7">
      <x v="1011"/>
    </i>
    <i r="8">
      <x v="61"/>
      <x v="5"/>
    </i>
    <i t="blank" r="7">
      <x v="1011"/>
    </i>
    <i r="7">
      <x v="1226"/>
    </i>
    <i r="8">
      <x v="70"/>
      <x v="5"/>
    </i>
    <i t="blank" r="7">
      <x v="1226"/>
    </i>
    <i r="3">
      <x v="56"/>
      <x v="54"/>
    </i>
    <i r="5">
      <x/>
      <x v="153"/>
    </i>
    <i r="7">
      <x v="1018"/>
    </i>
    <i r="8">
      <x v="34"/>
      <x v="5"/>
    </i>
    <i t="blank" r="7">
      <x v="1018"/>
    </i>
    <i r="3">
      <x v="57"/>
      <x v="55"/>
    </i>
    <i r="5">
      <x/>
      <x v="154"/>
    </i>
    <i r="7">
      <x v="1020"/>
    </i>
    <i r="8">
      <x v="34"/>
      <x v="5"/>
    </i>
    <i t="blank" r="7">
      <x v="1020"/>
    </i>
    <i r="3">
      <x v="58"/>
      <x v="57"/>
    </i>
    <i r="5">
      <x/>
      <x v="169"/>
    </i>
    <i r="7">
      <x v="1027"/>
    </i>
    <i r="8">
      <x v="65"/>
      <x v="5"/>
    </i>
    <i t="blank" r="7">
      <x v="1027"/>
    </i>
    <i r="3">
      <x v="63"/>
      <x v="64"/>
    </i>
    <i r="5">
      <x/>
      <x v="199"/>
    </i>
    <i r="7">
      <x v="1044"/>
    </i>
    <i r="8">
      <x v="70"/>
      <x v="5"/>
    </i>
    <i t="blank" r="7">
      <x v="1044"/>
    </i>
    <i r="7">
      <x v="1046"/>
    </i>
    <i r="8">
      <x v="70"/>
      <x v="5"/>
    </i>
    <i t="blank" r="7">
      <x v="1046"/>
    </i>
    <i r="3">
      <x v="64"/>
      <x v="65"/>
    </i>
    <i r="5">
      <x/>
      <x v="209"/>
    </i>
    <i r="7">
      <x v="1379"/>
    </i>
    <i r="8">
      <x v="65"/>
      <x v="5"/>
    </i>
    <i t="blank" r="7">
      <x v="1379"/>
    </i>
    <i r="3">
      <x v="69"/>
      <x v="36"/>
    </i>
    <i r="5">
      <x/>
      <x v="98"/>
    </i>
    <i r="7">
      <x v="1000"/>
    </i>
    <i r="8">
      <x v="43"/>
      <x v="5"/>
    </i>
    <i t="blank" r="7">
      <x v="1000"/>
    </i>
    <i r="3">
      <x v="71"/>
      <x v="63"/>
    </i>
    <i r="5">
      <x/>
      <x v="197"/>
    </i>
    <i r="7">
      <x v="1069"/>
    </i>
    <i r="8">
      <x v="69"/>
      <x v="5"/>
    </i>
    <i t="blank" r="7">
      <x v="1069"/>
    </i>
    <i r="3">
      <x v="72"/>
      <x v="66"/>
    </i>
    <i r="5">
      <x/>
      <x v="210"/>
    </i>
    <i r="7">
      <x v="1074"/>
    </i>
    <i r="8">
      <x v="69"/>
      <x v="5"/>
    </i>
    <i t="blank" r="7">
      <x v="1074"/>
    </i>
    <i r="3">
      <x v="74"/>
      <x v="72"/>
    </i>
    <i r="5">
      <x/>
      <x v="227"/>
    </i>
    <i r="7">
      <x v="16"/>
    </i>
    <i r="8">
      <x v="67"/>
      <x v="5"/>
    </i>
    <i t="blank" r="7">
      <x v="16"/>
    </i>
    <i r="7">
      <x v="344"/>
    </i>
    <i r="8">
      <x v="73"/>
      <x v="5"/>
    </i>
    <i t="blank" r="7">
      <x v="344"/>
    </i>
    <i r="7">
      <x v="358"/>
    </i>
    <i r="8">
      <x v="73"/>
      <x v="5"/>
    </i>
    <i t="blank" r="7">
      <x v="358"/>
    </i>
    <i r="7">
      <x v="359"/>
    </i>
    <i r="8">
      <x v="73"/>
      <x v="5"/>
    </i>
    <i t="blank" r="7">
      <x v="359"/>
    </i>
    <i r="7">
      <x v="376"/>
    </i>
    <i r="8">
      <x v="73"/>
      <x v="5"/>
    </i>
    <i t="blank" r="7">
      <x v="376"/>
    </i>
    <i r="7">
      <x v="399"/>
    </i>
    <i r="8">
      <x v="73"/>
      <x v="5"/>
    </i>
    <i t="blank" r="7">
      <x v="399"/>
    </i>
    <i r="7">
      <x v="894"/>
    </i>
    <i r="8">
      <x v="74"/>
      <x v="5"/>
    </i>
    <i t="blank" r="7">
      <x v="894"/>
    </i>
    <i r="7">
      <x v="1137"/>
    </i>
    <i r="8">
      <x v="73"/>
      <x v="5"/>
    </i>
    <i t="blank" r="7">
      <x v="1137"/>
    </i>
    <i r="7">
      <x v="1138"/>
    </i>
    <i r="8">
      <x v="74"/>
      <x v="5"/>
    </i>
    <i t="blank" r="7">
      <x v="1138"/>
    </i>
    <i r="7">
      <x v="1253"/>
    </i>
    <i r="8">
      <x v="73"/>
      <x v="5"/>
    </i>
    <i t="blank" r="7">
      <x v="1253"/>
    </i>
    <i r="7">
      <x v="1279"/>
    </i>
    <i r="8">
      <x v="73"/>
      <x v="5"/>
    </i>
    <i t="blank" r="7">
      <x v="1279"/>
    </i>
    <i r="7">
      <x v="1380"/>
    </i>
    <i r="8">
      <x v="69"/>
      <x v="5"/>
    </i>
    <i t="blank" r="7">
      <x v="1380"/>
    </i>
    <i r="7">
      <x v="1381"/>
    </i>
    <i r="8">
      <x v="73"/>
      <x v="5"/>
    </i>
    <i t="blank" r="7">
      <x v="1381"/>
    </i>
    <i r="7">
      <x v="1382"/>
    </i>
    <i r="8">
      <x v="73"/>
      <x v="5"/>
    </i>
    <i t="blank" r="7">
      <x v="1382"/>
    </i>
    <i r="3">
      <x v="75"/>
      <x v="49"/>
    </i>
    <i r="5">
      <x/>
      <x v="146"/>
    </i>
    <i r="7">
      <x v="1081"/>
    </i>
    <i r="8">
      <x v="65"/>
      <x v="5"/>
    </i>
    <i t="blank" r="7">
      <x v="1081"/>
    </i>
    <i r="3">
      <x v="82"/>
      <x v="82"/>
    </i>
    <i r="5">
      <x/>
      <x v="266"/>
    </i>
    <i r="7">
      <x v="1377"/>
    </i>
    <i r="8">
      <x v="65"/>
      <x v="5"/>
    </i>
    <i t="blank" r="7">
      <x v="1377"/>
    </i>
    <i r="2">
      <x v="1"/>
    </i>
    <i r="3">
      <x/>
      <x v="46"/>
    </i>
    <i t="blank" r="4">
      <x v="46"/>
    </i>
    <i r="3">
      <x v="1"/>
      <x v="44"/>
    </i>
    <i r="5">
      <x v="23"/>
      <x v="43"/>
    </i>
    <i r="7">
      <x v="1343"/>
    </i>
    <i r="8">
      <x v="55"/>
      <x v="14"/>
    </i>
    <i t="blank" r="7">
      <x v="1343"/>
    </i>
    <i r="7">
      <x v="1344"/>
    </i>
    <i r="8">
      <x v="55"/>
      <x v="14"/>
    </i>
    <i t="blank" r="7">
      <x v="1344"/>
    </i>
    <i r="3">
      <x v="2"/>
      <x v="10"/>
    </i>
    <i r="5">
      <x v="2"/>
      <x v="181"/>
    </i>
    <i r="7">
      <x v="93"/>
    </i>
    <i r="8">
      <x v="20"/>
      <x v="14"/>
    </i>
    <i t="blank" r="7">
      <x v="93"/>
    </i>
    <i r="5">
      <x v="18"/>
      <x v="157"/>
    </i>
    <i r="7">
      <x v="101"/>
    </i>
    <i r="8">
      <x v="20"/>
      <x v="14"/>
    </i>
    <i t="blank" r="7">
      <x v="101"/>
    </i>
    <i r="5">
      <x v="21"/>
      <x v="7"/>
    </i>
    <i r="7">
      <x v="106"/>
    </i>
    <i r="8">
      <x v="20"/>
      <x v="14"/>
    </i>
    <i t="blank" r="7">
      <x v="106"/>
    </i>
    <i r="7">
      <x v="108"/>
    </i>
    <i r="8">
      <x v="19"/>
      <x v="14"/>
    </i>
    <i t="blank" r="7">
      <x v="108"/>
    </i>
    <i r="5">
      <x v="23"/>
      <x v="204"/>
    </i>
    <i r="7">
      <x v="109"/>
    </i>
    <i r="8">
      <x v="19"/>
      <x v="14"/>
    </i>
    <i t="blank" r="7">
      <x v="109"/>
    </i>
    <i r="5">
      <x v="29"/>
      <x v="85"/>
    </i>
    <i r="7">
      <x v="111"/>
    </i>
    <i r="8">
      <x v="19"/>
      <x v="14"/>
    </i>
    <i t="blank" r="7">
      <x v="111"/>
    </i>
    <i r="7">
      <x v="112"/>
    </i>
    <i r="8">
      <x v="19"/>
      <x v="14"/>
    </i>
    <i t="blank" r="7">
      <x v="112"/>
    </i>
    <i r="7">
      <x v="1181"/>
    </i>
    <i r="8">
      <x v="19"/>
      <x v="14"/>
    </i>
    <i t="blank" r="7">
      <x v="1181"/>
    </i>
    <i r="7">
      <x v="1345"/>
    </i>
    <i r="8">
      <x v="19"/>
      <x v="14"/>
    </i>
    <i t="blank" r="7">
      <x v="1345"/>
    </i>
    <i r="5">
      <x v="31"/>
      <x v="168"/>
    </i>
    <i r="7">
      <x v="115"/>
    </i>
    <i r="8">
      <x v="15"/>
      <x v="14"/>
    </i>
    <i t="blank" r="7">
      <x v="115"/>
    </i>
    <i r="5">
      <x v="35"/>
      <x v="206"/>
    </i>
    <i r="7">
      <x v="120"/>
    </i>
    <i r="8">
      <x v="21"/>
      <x v="14"/>
    </i>
    <i t="blank" r="7">
      <x v="120"/>
    </i>
    <i r="5">
      <x v="36"/>
      <x v="238"/>
    </i>
    <i r="7">
      <x v="121"/>
    </i>
    <i r="8">
      <x v="30"/>
      <x v="14"/>
    </i>
    <i t="blank" r="7">
      <x v="121"/>
    </i>
    <i r="5">
      <x v="37"/>
      <x v="207"/>
    </i>
    <i r="7">
      <x v="118"/>
    </i>
    <i r="8">
      <x v="30"/>
      <x v="14"/>
    </i>
    <i t="blank" r="7">
      <x v="118"/>
    </i>
    <i r="7">
      <x v="119"/>
    </i>
    <i r="8">
      <x v="10"/>
      <x v="14"/>
    </i>
    <i t="blank" r="7">
      <x v="119"/>
    </i>
    <i r="5">
      <x v="38"/>
      <x v="106"/>
    </i>
    <i r="7">
      <x v="123"/>
    </i>
    <i r="8">
      <x v="3"/>
      <x v="14"/>
    </i>
    <i t="blank" r="7">
      <x v="123"/>
    </i>
    <i r="5">
      <x v="40"/>
      <x v="104"/>
    </i>
    <i r="7">
      <x v="126"/>
    </i>
    <i r="8">
      <x v="46"/>
      <x v="14"/>
    </i>
    <i t="blank" r="7">
      <x v="126"/>
    </i>
    <i r="7">
      <x v="1213"/>
    </i>
    <i r="8">
      <x v="46"/>
      <x v="14"/>
    </i>
    <i t="blank" r="7">
      <x v="1213"/>
    </i>
    <i r="5">
      <x v="42"/>
      <x v="108"/>
    </i>
    <i r="7">
      <x v="132"/>
    </i>
    <i r="8">
      <x v="15"/>
      <x v="14"/>
    </i>
    <i t="blank" r="7">
      <x v="132"/>
    </i>
    <i r="7">
      <x v="133"/>
    </i>
    <i r="8">
      <x v="15"/>
      <x v="14"/>
    </i>
    <i t="blank" r="7">
      <x v="133"/>
    </i>
    <i r="3">
      <x v="3"/>
      <x v="11"/>
    </i>
    <i r="5">
      <x v="9"/>
      <x v="161"/>
    </i>
    <i r="7">
      <x v="154"/>
    </i>
    <i r="8">
      <x v="18"/>
      <x v="14"/>
    </i>
    <i t="blank" r="7">
      <x v="154"/>
    </i>
    <i r="7">
      <x v="1260"/>
    </i>
    <i r="8">
      <x v="24"/>
      <x v="15"/>
    </i>
    <i t="blank" r="7">
      <x v="1260"/>
    </i>
    <i r="5">
      <x v="35"/>
      <x v="167"/>
    </i>
    <i r="7">
      <x v="160"/>
    </i>
    <i r="8">
      <x v="24"/>
      <x v="14"/>
    </i>
    <i t="blank" r="7">
      <x v="160"/>
    </i>
    <i r="3">
      <x v="4"/>
      <x v="12"/>
    </i>
    <i r="5">
      <x v="4"/>
      <x v="142"/>
    </i>
    <i r="7">
      <x v="200"/>
    </i>
    <i r="8">
      <x/>
      <x v="15"/>
    </i>
    <i t="blank" r="7">
      <x v="200"/>
    </i>
    <i r="5">
      <x v="9"/>
      <x v="185"/>
    </i>
    <i r="7">
      <x v="209"/>
    </i>
    <i r="8">
      <x/>
      <x v="14"/>
    </i>
    <i t="blank" r="7">
      <x v="209"/>
    </i>
    <i r="7">
      <x v="211"/>
    </i>
    <i r="8">
      <x/>
      <x v="14"/>
    </i>
    <i t="blank" r="7">
      <x v="211"/>
    </i>
    <i r="7">
      <x v="213"/>
    </i>
    <i r="8">
      <x/>
      <x v="14"/>
    </i>
    <i t="blank" r="7">
      <x v="213"/>
    </i>
    <i r="7">
      <x v="215"/>
    </i>
    <i r="8">
      <x/>
      <x v="14"/>
    </i>
    <i t="blank" r="7">
      <x v="215"/>
    </i>
    <i r="7">
      <x v="219"/>
    </i>
    <i r="8">
      <x/>
      <x v="14"/>
    </i>
    <i t="blank" r="7">
      <x v="219"/>
    </i>
    <i r="7">
      <x v="221"/>
    </i>
    <i r="8">
      <x/>
      <x v="14"/>
    </i>
    <i t="blank" r="7">
      <x v="221"/>
    </i>
    <i r="5">
      <x v="19"/>
      <x v="201"/>
    </i>
    <i r="7">
      <x v="242"/>
    </i>
    <i r="8">
      <x/>
      <x v="14"/>
    </i>
    <i t="blank" r="7">
      <x v="242"/>
    </i>
    <i r="7">
      <x v="243"/>
    </i>
    <i r="8">
      <x/>
      <x v="14"/>
    </i>
    <i t="blank" r="7">
      <x v="243"/>
    </i>
    <i r="7">
      <x v="244"/>
    </i>
    <i r="8">
      <x/>
      <x v="14"/>
    </i>
    <i t="blank" r="7">
      <x v="244"/>
    </i>
    <i r="7">
      <x v="245"/>
    </i>
    <i r="8">
      <x/>
      <x v="14"/>
    </i>
    <i t="blank" r="7">
      <x v="245"/>
    </i>
    <i r="5">
      <x v="27"/>
      <x v="203"/>
    </i>
    <i r="7">
      <x v="253"/>
    </i>
    <i r="8">
      <x/>
      <x v="14"/>
    </i>
    <i t="blank" r="7">
      <x v="253"/>
    </i>
    <i r="7">
      <x v="254"/>
    </i>
    <i r="8">
      <x/>
      <x v="14"/>
    </i>
    <i t="blank" r="7">
      <x v="254"/>
    </i>
    <i r="7">
      <x v="260"/>
    </i>
    <i r="8">
      <x/>
      <x v="14"/>
    </i>
    <i t="blank" r="7">
      <x v="260"/>
    </i>
    <i r="5">
      <x v="33"/>
      <x v="223"/>
    </i>
    <i r="7">
      <x v="1241"/>
    </i>
    <i r="8">
      <x/>
      <x v="14"/>
    </i>
    <i t="blank" r="7">
      <x v="1241"/>
    </i>
    <i r="3">
      <x v="5"/>
      <x v="13"/>
    </i>
    <i r="5">
      <x v="27"/>
      <x v="179"/>
    </i>
    <i r="7">
      <x v="622"/>
    </i>
    <i r="8">
      <x v="33"/>
      <x v="14"/>
    </i>
    <i t="blank" r="7">
      <x v="622"/>
    </i>
    <i r="5">
      <x v="28"/>
      <x v="172"/>
    </i>
    <i r="7">
      <x v="623"/>
    </i>
    <i r="8">
      <x v="33"/>
      <x v="14"/>
    </i>
    <i t="blank" r="7">
      <x v="623"/>
    </i>
    <i r="7">
      <x v="624"/>
    </i>
    <i r="8">
      <x v="33"/>
      <x v="14"/>
    </i>
    <i t="blank" r="7">
      <x v="624"/>
    </i>
    <i r="7">
      <x v="625"/>
    </i>
    <i r="8">
      <x v="33"/>
      <x v="14"/>
    </i>
    <i t="blank" r="7">
      <x v="625"/>
    </i>
    <i r="7">
      <x v="1110"/>
    </i>
    <i r="8">
      <x v="33"/>
      <x v="14"/>
    </i>
    <i t="blank" r="7">
      <x v="1110"/>
    </i>
    <i r="3">
      <x v="6"/>
      <x v="14"/>
    </i>
    <i r="5">
      <x v="30"/>
      <x v="192"/>
    </i>
    <i r="7">
      <x v="658"/>
    </i>
    <i r="8">
      <x v="10"/>
      <x v="14"/>
    </i>
    <i t="blank" r="7">
      <x v="658"/>
    </i>
    <i r="7">
      <x v="1145"/>
    </i>
    <i r="8">
      <x v="10"/>
      <x v="14"/>
    </i>
    <i t="blank" r="7">
      <x v="1145"/>
    </i>
    <i r="3">
      <x v="7"/>
      <x v="15"/>
    </i>
    <i r="5">
      <x v="2"/>
      <x v="260"/>
    </i>
    <i r="7">
      <x v="1310"/>
    </i>
    <i r="8">
      <x v="39"/>
      <x v="14"/>
    </i>
    <i t="blank" r="7">
      <x v="1310"/>
    </i>
    <i r="7">
      <x v="1346"/>
    </i>
    <i r="8">
      <x v="38"/>
      <x v="14"/>
    </i>
    <i t="blank" r="7">
      <x v="1346"/>
    </i>
    <i r="7">
      <x v="1347"/>
    </i>
    <i r="8">
      <x v="38"/>
      <x v="14"/>
    </i>
    <i t="blank" r="7">
      <x v="1347"/>
    </i>
    <i r="7">
      <x v="1348"/>
    </i>
    <i r="8">
      <x v="38"/>
      <x v="14"/>
    </i>
    <i t="blank" r="7">
      <x v="1348"/>
    </i>
    <i r="5">
      <x v="3"/>
      <x v="103"/>
    </i>
    <i r="7">
      <x v="311"/>
    </i>
    <i r="8">
      <x v="40"/>
      <x v="14"/>
    </i>
    <i t="blank" r="7">
      <x v="311"/>
    </i>
    <i r="7">
      <x v="312"/>
    </i>
    <i r="8">
      <x v="40"/>
      <x v="14"/>
    </i>
    <i t="blank" r="7">
      <x v="312"/>
    </i>
    <i r="5">
      <x v="4"/>
      <x v="117"/>
    </i>
    <i r="7">
      <x v="313"/>
    </i>
    <i r="8">
      <x v="39"/>
      <x v="14"/>
    </i>
    <i t="blank" r="7">
      <x v="313"/>
    </i>
    <i r="5">
      <x v="6"/>
      <x v="31"/>
    </i>
    <i r="7">
      <x v="316"/>
    </i>
    <i r="8">
      <x v="38"/>
      <x v="14"/>
    </i>
    <i t="blank" r="7">
      <x v="316"/>
    </i>
    <i r="5">
      <x v="7"/>
      <x v="159"/>
    </i>
    <i r="7">
      <x v="319"/>
    </i>
    <i r="8">
      <x v="39"/>
      <x v="14"/>
    </i>
    <i t="blank" r="7">
      <x v="319"/>
    </i>
    <i r="5">
      <x v="8"/>
      <x v="216"/>
    </i>
    <i r="7">
      <x v="320"/>
    </i>
    <i r="8">
      <x v="38"/>
      <x v="14"/>
    </i>
    <i t="blank" r="7">
      <x v="320"/>
    </i>
    <i r="5">
      <x v="9"/>
      <x v="5"/>
    </i>
    <i r="7">
      <x v="321"/>
    </i>
    <i r="8">
      <x v="39"/>
      <x v="14"/>
    </i>
    <i t="blank" r="7">
      <x v="321"/>
    </i>
    <i r="5">
      <x v="10"/>
      <x v="32"/>
    </i>
    <i r="7">
      <x v="323"/>
    </i>
    <i r="8">
      <x v="38"/>
      <x v="14"/>
    </i>
    <i t="blank" r="7">
      <x v="323"/>
    </i>
    <i r="7">
      <x v="324"/>
    </i>
    <i r="8">
      <x v="38"/>
      <x v="14"/>
    </i>
    <i t="blank" r="7">
      <x v="324"/>
    </i>
    <i r="7">
      <x v="327"/>
    </i>
    <i r="8">
      <x v="41"/>
      <x v="14"/>
    </i>
    <i t="blank" r="7">
      <x v="327"/>
    </i>
    <i r="7">
      <x v="328"/>
    </i>
    <i r="8">
      <x v="41"/>
      <x v="14"/>
    </i>
    <i t="blank" r="7">
      <x v="328"/>
    </i>
    <i r="7">
      <x v="1182"/>
    </i>
    <i r="8">
      <x v="38"/>
      <x v="14"/>
    </i>
    <i t="blank" r="7">
      <x v="1182"/>
    </i>
    <i r="7">
      <x v="1242"/>
    </i>
    <i r="8">
      <x v="38"/>
      <x v="14"/>
    </i>
    <i t="blank" r="7">
      <x v="1242"/>
    </i>
    <i r="5">
      <x v="11"/>
      <x v="261"/>
    </i>
    <i r="7">
      <x v="331"/>
    </i>
    <i r="8">
      <x v="47"/>
      <x v="14"/>
    </i>
    <i t="blank" r="7">
      <x v="331"/>
    </i>
    <i r="7">
      <x v="1183"/>
    </i>
    <i r="8">
      <x v="47"/>
      <x v="14"/>
    </i>
    <i t="blank" r="7">
      <x v="1183"/>
    </i>
    <i r="7">
      <x v="1184"/>
    </i>
    <i r="8">
      <x v="47"/>
      <x v="14"/>
    </i>
    <i t="blank" r="7">
      <x v="1184"/>
    </i>
    <i r="5">
      <x v="14"/>
      <x v="62"/>
    </i>
    <i r="7">
      <x v="334"/>
    </i>
    <i r="8">
      <x v="54"/>
      <x v="14"/>
    </i>
    <i t="blank" r="7">
      <x v="334"/>
    </i>
    <i r="7">
      <x v="335"/>
    </i>
    <i r="8">
      <x v="38"/>
      <x v="14"/>
    </i>
    <i t="blank" r="7">
      <x v="335"/>
    </i>
    <i r="7">
      <x v="1315"/>
    </i>
    <i r="8">
      <x v="38"/>
      <x v="14"/>
    </i>
    <i t="blank" r="7">
      <x v="1315"/>
    </i>
    <i r="5">
      <x v="15"/>
      <x v="195"/>
    </i>
    <i r="7">
      <x v="340"/>
    </i>
    <i r="8">
      <x v="38"/>
      <x v="14"/>
    </i>
    <i t="blank" r="7">
      <x v="340"/>
    </i>
    <i r="7">
      <x v="1185"/>
    </i>
    <i r="8">
      <x v="38"/>
      <x v="14"/>
    </i>
    <i t="blank" r="7">
      <x v="1185"/>
    </i>
    <i r="3">
      <x v="8"/>
      <x v="16"/>
    </i>
    <i r="5">
      <x v="10"/>
      <x v="222"/>
    </i>
    <i r="7">
      <x v="771"/>
    </i>
    <i r="8">
      <x v="26"/>
      <x v="15"/>
    </i>
    <i t="blank" r="7">
      <x v="771"/>
    </i>
    <i r="5">
      <x v="15"/>
      <x v="89"/>
    </i>
    <i r="7">
      <x v="787"/>
    </i>
    <i r="8">
      <x v="31"/>
      <x v="14"/>
    </i>
    <i t="blank" r="7">
      <x v="787"/>
    </i>
    <i r="7">
      <x v="1349"/>
    </i>
    <i r="8">
      <x v="31"/>
      <x v="14"/>
    </i>
    <i t="blank" r="7">
      <x v="1349"/>
    </i>
    <i r="5">
      <x v="16"/>
      <x v="33"/>
    </i>
    <i r="7">
      <x v="1155"/>
    </i>
    <i r="8">
      <x v="54"/>
      <x v="14"/>
    </i>
    <i t="blank" r="7">
      <x v="1155"/>
    </i>
    <i r="3">
      <x v="9"/>
      <x v="17"/>
    </i>
    <i r="5">
      <x v="2"/>
      <x v="196"/>
    </i>
    <i r="7">
      <x v="1168"/>
    </i>
    <i r="8">
      <x v="45"/>
      <x v="14"/>
    </i>
    <i t="blank" r="7">
      <x v="1168"/>
    </i>
    <i r="5">
      <x v="4"/>
      <x v="119"/>
    </i>
    <i r="7">
      <x v="806"/>
    </i>
    <i r="8">
      <x v="45"/>
      <x v="14"/>
    </i>
    <i t="blank" r="7">
      <x v="806"/>
    </i>
    <i r="7">
      <x v="808"/>
    </i>
    <i r="8">
      <x v="21"/>
      <x v="14"/>
    </i>
    <i t="blank" r="7">
      <x v="808"/>
    </i>
    <i r="7">
      <x v="809"/>
    </i>
    <i r="8">
      <x v="21"/>
      <x v="14"/>
    </i>
    <i t="blank" r="7">
      <x v="809"/>
    </i>
    <i r="7">
      <x v="810"/>
    </i>
    <i r="8">
      <x v="21"/>
      <x v="14"/>
    </i>
    <i t="blank" r="7">
      <x v="810"/>
    </i>
    <i r="3">
      <x v="10"/>
      <x v="21"/>
    </i>
    <i r="5">
      <x v="2"/>
      <x v="24"/>
    </i>
    <i r="7">
      <x v="419"/>
    </i>
    <i r="8">
      <x v="18"/>
      <x v="14"/>
    </i>
    <i t="blank" r="7">
      <x v="419"/>
    </i>
    <i r="5">
      <x v="6"/>
      <x v="26"/>
    </i>
    <i r="7">
      <x v="422"/>
    </i>
    <i r="8">
      <x v="14"/>
      <x v="14"/>
    </i>
    <i t="blank" r="7">
      <x v="422"/>
    </i>
    <i r="7">
      <x v="424"/>
    </i>
    <i r="8">
      <x v="14"/>
      <x v="14"/>
    </i>
    <i t="blank" r="7">
      <x v="424"/>
    </i>
    <i r="7">
      <x v="425"/>
    </i>
    <i r="8">
      <x v="14"/>
      <x v="14"/>
    </i>
    <i t="blank" r="7">
      <x v="425"/>
    </i>
    <i r="5">
      <x v="10"/>
      <x v="230"/>
    </i>
    <i r="7">
      <x v="431"/>
    </i>
    <i r="8">
      <x v="15"/>
      <x v="14"/>
    </i>
    <i t="blank" r="7">
      <x v="431"/>
    </i>
    <i r="5">
      <x v="11"/>
      <x v="162"/>
    </i>
    <i r="7">
      <x v="436"/>
    </i>
    <i r="8">
      <x v="16"/>
      <x v="14"/>
    </i>
    <i t="blank" r="7">
      <x v="436"/>
    </i>
    <i r="7">
      <x v="437"/>
    </i>
    <i r="8">
      <x v="16"/>
      <x v="14"/>
    </i>
    <i t="blank" r="7">
      <x v="437"/>
    </i>
    <i r="7">
      <x v="438"/>
    </i>
    <i r="8">
      <x v="16"/>
      <x v="14"/>
    </i>
    <i t="blank" r="7">
      <x v="438"/>
    </i>
    <i r="3">
      <x v="11"/>
      <x v="18"/>
    </i>
    <i r="5">
      <x v="4"/>
      <x v="132"/>
    </i>
    <i r="7">
      <x v="468"/>
    </i>
    <i r="8">
      <x v="55"/>
      <x v="14"/>
    </i>
    <i t="blank" r="7">
      <x v="468"/>
    </i>
    <i r="7">
      <x v="1096"/>
    </i>
    <i r="8">
      <x v="55"/>
      <x v="14"/>
    </i>
    <i t="blank" r="7">
      <x v="1096"/>
    </i>
    <i r="7">
      <x v="1156"/>
    </i>
    <i r="8">
      <x v="57"/>
      <x v="14"/>
    </i>
    <i t="blank" r="7">
      <x v="1156"/>
    </i>
    <i r="5">
      <x v="19"/>
      <x v="96"/>
    </i>
    <i r="7">
      <x v="476"/>
    </i>
    <i r="8">
      <x v="56"/>
      <x v="14"/>
    </i>
    <i t="blank" r="7">
      <x v="476"/>
    </i>
    <i r="5">
      <x v="20"/>
      <x v="255"/>
    </i>
    <i r="7">
      <x v="1122"/>
    </i>
    <i r="8">
      <x v="57"/>
      <x v="14"/>
    </i>
    <i t="blank" r="7">
      <x v="1122"/>
    </i>
    <i r="3">
      <x v="12"/>
      <x v="19"/>
    </i>
    <i r="5">
      <x v="2"/>
      <x v="73"/>
    </i>
    <i r="7">
      <x v="491"/>
    </i>
    <i r="8">
      <x v="44"/>
      <x v="14"/>
    </i>
    <i t="blank" r="7">
      <x v="491"/>
    </i>
    <i r="5">
      <x v="5"/>
      <x v="189"/>
    </i>
    <i r="7">
      <x v="493"/>
    </i>
    <i r="8">
      <x v="42"/>
      <x v="14"/>
    </i>
    <i t="blank" r="7">
      <x v="493"/>
    </i>
    <i r="5">
      <x v="7"/>
      <x v="184"/>
    </i>
    <i r="7">
      <x v="1350"/>
    </i>
    <i r="8">
      <x v="1"/>
      <x v="14"/>
    </i>
    <i t="blank" r="7">
      <x v="1350"/>
    </i>
    <i r="3">
      <x v="13"/>
      <x v="20"/>
    </i>
    <i r="5">
      <x v="4"/>
      <x v="1"/>
    </i>
    <i r="7">
      <x v="1267"/>
    </i>
    <i r="8">
      <x v="43"/>
      <x v="14"/>
    </i>
    <i t="blank" r="7">
      <x v="1267"/>
    </i>
    <i r="3">
      <x v="14"/>
      <x v="23"/>
    </i>
    <i r="5">
      <x v="3"/>
      <x v="181"/>
    </i>
    <i r="7">
      <x v="1123"/>
    </i>
    <i r="8">
      <x v="25"/>
      <x v="14"/>
    </i>
    <i t="blank" r="7">
      <x v="1123"/>
    </i>
    <i r="5">
      <x v="4"/>
      <x v="86"/>
    </i>
    <i r="7">
      <x v="706"/>
    </i>
    <i r="8">
      <x v="26"/>
      <x v="14"/>
    </i>
    <i t="blank" r="7">
      <x v="706"/>
    </i>
    <i r="5">
      <x v="10"/>
      <x v="250"/>
    </i>
    <i r="7">
      <x v="1202"/>
    </i>
    <i r="8">
      <x v="27"/>
      <x v="14"/>
    </i>
    <i t="blank" r="7">
      <x v="1202"/>
    </i>
    <i r="3">
      <x v="15"/>
      <x v="22"/>
    </i>
    <i r="5">
      <x v="2"/>
      <x v="63"/>
    </i>
    <i r="7">
      <x v="578"/>
    </i>
    <i r="8">
      <x v="7"/>
      <x v="14"/>
    </i>
    <i t="blank" r="7">
      <x v="578"/>
    </i>
    <i r="7">
      <x v="1118"/>
    </i>
    <i r="8">
      <x v="29"/>
      <x v="14"/>
    </i>
    <i t="blank" r="7">
      <x v="1118"/>
    </i>
    <i r="7">
      <x v="1243"/>
    </i>
    <i r="8">
      <x v="26"/>
      <x v="14"/>
    </i>
    <i t="blank" r="7">
      <x v="1243"/>
    </i>
    <i r="7">
      <x v="1268"/>
    </i>
    <i r="8">
      <x v="45"/>
      <x v="14"/>
    </i>
    <i t="blank" r="7">
      <x v="1268"/>
    </i>
    <i r="7">
      <x v="1269"/>
    </i>
    <i r="8">
      <x v="63"/>
      <x v="14"/>
    </i>
    <i t="blank" r="7">
      <x v="1269"/>
    </i>
    <i r="7">
      <x v="1289"/>
    </i>
    <i r="8">
      <x v="45"/>
      <x v="14"/>
    </i>
    <i t="blank" r="7">
      <x v="1289"/>
    </i>
    <i r="7">
      <x v="1290"/>
    </i>
    <i r="8">
      <x v="29"/>
      <x v="14"/>
    </i>
    <i t="blank" r="7">
      <x v="1290"/>
    </i>
    <i r="5">
      <x v="3"/>
      <x v="101"/>
    </i>
    <i r="7">
      <x v="1296"/>
    </i>
    <i r="8">
      <x v="54"/>
      <x v="15"/>
    </i>
    <i t="blank" r="7">
      <x v="1296"/>
    </i>
    <i r="5">
      <x v="6"/>
      <x v="102"/>
    </i>
    <i r="7">
      <x v="582"/>
    </i>
    <i r="8">
      <x v="60"/>
      <x v="14"/>
    </i>
    <i t="blank" r="7">
      <x v="582"/>
    </i>
    <i r="5">
      <x v="13"/>
      <x v="126"/>
    </i>
    <i r="7">
      <x v="588"/>
    </i>
    <i r="8">
      <x v="60"/>
      <x v="14"/>
    </i>
    <i t="blank" r="7">
      <x v="588"/>
    </i>
    <i r="7">
      <x v="1124"/>
    </i>
    <i r="8">
      <x v="38"/>
      <x v="14"/>
    </i>
    <i t="blank" r="7">
      <x v="1124"/>
    </i>
    <i r="7">
      <x v="1270"/>
    </i>
    <i r="8">
      <x v="47"/>
      <x v="14"/>
    </i>
    <i t="blank" r="7">
      <x v="1270"/>
    </i>
    <i r="7">
      <x v="1297"/>
    </i>
    <i r="8">
      <x v="47"/>
      <x v="14"/>
    </i>
    <i t="blank" r="7">
      <x v="1297"/>
    </i>
    <i r="7">
      <x v="1351"/>
    </i>
    <i r="8">
      <x v="38"/>
      <x v="14"/>
    </i>
    <i t="blank" r="7">
      <x v="1351"/>
    </i>
    <i r="7">
      <x v="1352"/>
    </i>
    <i r="8">
      <x v="47"/>
      <x v="14"/>
    </i>
    <i t="blank" r="7">
      <x v="1352"/>
    </i>
    <i r="7">
      <x v="1353"/>
    </i>
    <i r="8">
      <x v="47"/>
      <x v="14"/>
    </i>
    <i t="blank" r="7">
      <x v="1353"/>
    </i>
    <i r="5">
      <x v="34"/>
      <x v="36"/>
    </i>
    <i r="7">
      <x v="589"/>
    </i>
    <i r="8">
      <x v="23"/>
      <x v="14"/>
    </i>
    <i t="blank" r="7">
      <x v="589"/>
    </i>
    <i r="3">
      <x v="16"/>
      <x v="24"/>
    </i>
    <i r="5">
      <x v="14"/>
      <x v="235"/>
    </i>
    <i r="7">
      <x v="877"/>
    </i>
    <i r="8">
      <x v="53"/>
      <x v="14"/>
    </i>
    <i t="blank" r="7">
      <x v="877"/>
    </i>
    <i r="7">
      <x v="1329"/>
    </i>
    <i r="8">
      <x v="51"/>
      <x v="14"/>
    </i>
    <i t="blank" r="7">
      <x v="1329"/>
    </i>
    <i r="5">
      <x v="23"/>
      <x v="17"/>
    </i>
    <i r="7">
      <x v="878"/>
    </i>
    <i r="8">
      <x v="49"/>
      <x v="14"/>
    </i>
    <i t="blank" r="7">
      <x v="878"/>
    </i>
    <i r="7">
      <x v="879"/>
    </i>
    <i r="8">
      <x v="49"/>
      <x v="14"/>
    </i>
    <i t="blank" r="7">
      <x v="879"/>
    </i>
    <i r="7">
      <x v="880"/>
    </i>
    <i r="8">
      <x v="50"/>
      <x v="14"/>
    </i>
    <i t="blank" r="7">
      <x v="880"/>
    </i>
    <i r="7">
      <x v="881"/>
    </i>
    <i r="8">
      <x v="53"/>
      <x v="14"/>
    </i>
    <i t="blank" r="7">
      <x v="881"/>
    </i>
    <i r="7">
      <x v="882"/>
    </i>
    <i r="8">
      <x v="49"/>
      <x v="14"/>
    </i>
    <i t="blank" r="7">
      <x v="882"/>
    </i>
    <i r="7">
      <x v="884"/>
    </i>
    <i r="8">
      <x v="49"/>
      <x v="14"/>
    </i>
    <i t="blank" r="7">
      <x v="884"/>
    </i>
    <i r="7">
      <x v="885"/>
    </i>
    <i r="8">
      <x v="52"/>
      <x v="14"/>
    </i>
    <i t="blank" r="7">
      <x v="885"/>
    </i>
    <i r="7">
      <x v="886"/>
    </i>
    <i r="8">
      <x v="49"/>
      <x v="14"/>
    </i>
    <i t="blank" r="7">
      <x v="886"/>
    </i>
    <i r="7">
      <x v="887"/>
    </i>
    <i r="8">
      <x v="49"/>
      <x v="14"/>
    </i>
    <i t="blank" r="7">
      <x v="887"/>
    </i>
    <i r="7">
      <x v="1214"/>
    </i>
    <i r="8">
      <x v="53"/>
      <x v="14"/>
    </i>
    <i t="blank" r="7">
      <x v="1214"/>
    </i>
    <i r="5">
      <x v="27"/>
      <x v="61"/>
    </i>
    <i r="7">
      <x v="892"/>
    </i>
    <i r="8">
      <x v="53"/>
      <x v="14"/>
    </i>
    <i t="blank" r="7">
      <x v="892"/>
    </i>
    <i r="3">
      <x v="17"/>
      <x v="6"/>
    </i>
    <i r="5">
      <x/>
      <x v="39"/>
    </i>
    <i r="7">
      <x v="958"/>
    </i>
    <i r="8">
      <x v="14"/>
      <x v="14"/>
    </i>
    <i t="blank" r="7">
      <x v="958"/>
    </i>
    <i r="7">
      <x v="961"/>
    </i>
    <i r="8">
      <x v="14"/>
      <x v="14"/>
    </i>
    <i t="blank" r="7">
      <x v="961"/>
    </i>
    <i r="7">
      <x v="1125"/>
    </i>
    <i r="8">
      <x v="14"/>
      <x v="14"/>
    </i>
    <i t="blank" r="7">
      <x v="1125"/>
    </i>
    <i r="3">
      <x v="18"/>
      <x v="78"/>
    </i>
    <i r="5">
      <x v="25"/>
      <x v="107"/>
    </i>
    <i r="7">
      <x v="1157"/>
    </i>
    <i r="8">
      <x v="16"/>
      <x v="14"/>
    </i>
    <i t="blank" r="7">
      <x v="1157"/>
    </i>
    <i r="3">
      <x v="19"/>
      <x v="26"/>
    </i>
    <i r="5">
      <x/>
      <x v="76"/>
    </i>
    <i r="7">
      <x v="672"/>
    </i>
    <i r="8">
      <x v="17"/>
      <x v="14"/>
    </i>
    <i t="blank" r="7">
      <x v="672"/>
    </i>
    <i r="3">
      <x v="20"/>
      <x v="28"/>
    </i>
    <i r="5">
      <x v="15"/>
      <x v="241"/>
    </i>
    <i r="7">
      <x v="1354"/>
    </i>
    <i r="8">
      <x v="2"/>
      <x v="14"/>
    </i>
    <i t="blank" r="7">
      <x v="1354"/>
    </i>
    <i r="3">
      <x v="21"/>
      <x v="38"/>
    </i>
    <i r="5">
      <x v="3"/>
      <x v="217"/>
    </i>
    <i r="7">
      <x v="730"/>
    </i>
    <i r="8">
      <x v="61"/>
      <x v="14"/>
    </i>
    <i t="blank" r="7">
      <x v="730"/>
    </i>
    <i r="3">
      <x v="22"/>
      <x v="43"/>
    </i>
    <i r="5">
      <x v="2"/>
      <x v="128"/>
    </i>
    <i r="7">
      <x v="906"/>
    </i>
    <i r="8">
      <x v="4"/>
      <x v="14"/>
    </i>
    <i t="blank" r="7">
      <x v="906"/>
    </i>
    <i r="5">
      <x v="7"/>
      <x v="6"/>
    </i>
    <i r="7">
      <x v="1126"/>
    </i>
    <i r="8">
      <x v="3"/>
      <x v="14"/>
    </i>
    <i t="blank" r="7">
      <x v="1126"/>
    </i>
    <i r="5">
      <x v="10"/>
      <x v="246"/>
    </i>
    <i r="7">
      <x v="1127"/>
    </i>
    <i r="8">
      <x v="3"/>
      <x v="14"/>
    </i>
    <i t="blank" r="7">
      <x v="1127"/>
    </i>
    <i r="7">
      <x v="1128"/>
    </i>
    <i r="8">
      <x v="3"/>
      <x v="14"/>
    </i>
    <i t="blank" r="7">
      <x v="1128"/>
    </i>
    <i r="7">
      <x v="1287"/>
    </i>
    <i r="8">
      <x v="3"/>
      <x v="14"/>
    </i>
    <i t="blank" r="7">
      <x v="1287"/>
    </i>
    <i r="7">
      <x v="1355"/>
    </i>
    <i r="8">
      <x v="3"/>
      <x v="14"/>
    </i>
    <i t="blank" r="7">
      <x v="1355"/>
    </i>
    <i r="5">
      <x v="15"/>
      <x v="144"/>
    </i>
    <i r="7">
      <x v="1215"/>
    </i>
    <i r="8">
      <x v="7"/>
      <x v="14"/>
    </i>
    <i t="blank" r="7">
      <x v="1215"/>
    </i>
    <i r="3">
      <x v="25"/>
      <x v="59"/>
    </i>
    <i r="5">
      <x/>
      <x v="178"/>
    </i>
    <i r="7">
      <x v="826"/>
    </i>
    <i r="8">
      <x v="62"/>
      <x v="14"/>
    </i>
    <i t="blank" r="7">
      <x v="826"/>
    </i>
    <i r="7">
      <x v="839"/>
    </i>
    <i r="8">
      <x v="43"/>
      <x v="14"/>
    </i>
    <i t="blank" r="7">
      <x v="839"/>
    </i>
    <i r="7">
      <x v="840"/>
    </i>
    <i r="8">
      <x v="38"/>
      <x v="14"/>
    </i>
    <i t="blank" r="7">
      <x v="840"/>
    </i>
    <i r="7">
      <x v="1298"/>
    </i>
    <i r="8">
      <x v="43"/>
      <x v="14"/>
    </i>
    <i t="blank" r="7">
      <x v="1298"/>
    </i>
    <i r="3">
      <x v="26"/>
      <x v="67"/>
    </i>
    <i r="5">
      <x/>
      <x v="212"/>
    </i>
    <i r="7">
      <x v="842"/>
    </i>
    <i r="8">
      <x v="24"/>
      <x v="14"/>
    </i>
    <i t="blank" r="7">
      <x v="842"/>
    </i>
    <i r="7">
      <x v="847"/>
    </i>
    <i r="8">
      <x v="31"/>
      <x v="14"/>
    </i>
    <i t="blank" r="7">
      <x v="847"/>
    </i>
    <i r="7">
      <x v="848"/>
    </i>
    <i r="8">
      <x v="24"/>
      <x v="14"/>
    </i>
    <i t="blank" r="7">
      <x v="848"/>
    </i>
    <i r="7">
      <x v="1244"/>
    </i>
    <i r="8">
      <x v="24"/>
      <x v="14"/>
    </i>
    <i t="blank" r="7">
      <x v="1244"/>
    </i>
    <i r="7">
      <x v="1271"/>
    </i>
    <i r="8">
      <x v="24"/>
      <x v="14"/>
    </i>
    <i t="blank" r="7">
      <x v="1271"/>
    </i>
    <i r="7">
      <x v="1272"/>
    </i>
    <i r="8">
      <x v="24"/>
      <x v="14"/>
    </i>
    <i t="blank" r="7">
      <x v="1272"/>
    </i>
    <i r="3">
      <x v="27"/>
      <x v="69"/>
    </i>
    <i r="5">
      <x/>
      <x v="214"/>
    </i>
    <i r="7">
      <x v="591"/>
    </i>
    <i r="8">
      <x v="47"/>
      <x v="14"/>
    </i>
    <i t="blank" r="7">
      <x v="591"/>
    </i>
    <i r="7">
      <x v="1129"/>
    </i>
    <i r="8">
      <x v="48"/>
      <x v="14"/>
    </i>
    <i t="blank" r="7">
      <x v="1129"/>
    </i>
    <i r="7">
      <x v="1130"/>
    </i>
    <i r="8">
      <x v="48"/>
      <x v="14"/>
    </i>
    <i t="blank" r="7">
      <x v="1130"/>
    </i>
    <i r="3">
      <x v="29"/>
      <x v="1"/>
    </i>
    <i r="5">
      <x/>
      <x v="14"/>
    </i>
    <i r="7">
      <x v="972"/>
    </i>
    <i r="8">
      <x v="30"/>
      <x v="14"/>
    </i>
    <i t="blank" r="7">
      <x v="972"/>
    </i>
    <i r="3">
      <x v="30"/>
      <x v="2"/>
    </i>
    <i r="5">
      <x/>
      <x v="19"/>
    </i>
    <i r="7">
      <x v="1079"/>
    </i>
    <i r="8">
      <x v="24"/>
      <x v="14"/>
    </i>
    <i t="blank" r="7">
      <x v="1079"/>
    </i>
    <i r="3">
      <x v="31"/>
      <x v="3"/>
    </i>
    <i r="5">
      <x/>
      <x v="34"/>
    </i>
    <i r="7">
      <x v="975"/>
    </i>
    <i r="8">
      <x v="24"/>
      <x v="15"/>
    </i>
    <i t="blank" r="7">
      <x v="975"/>
    </i>
    <i r="3">
      <x v="35"/>
      <x v="8"/>
    </i>
    <i r="5">
      <x/>
      <x v="44"/>
    </i>
    <i r="7">
      <x v="1068"/>
    </i>
    <i r="8">
      <x v="30"/>
      <x v="14"/>
    </i>
    <i t="blank" r="7">
      <x v="1068"/>
    </i>
    <i r="3">
      <x v="37"/>
      <x v="25"/>
    </i>
    <i r="5">
      <x v="25"/>
      <x v="67"/>
    </i>
    <i r="7">
      <x v="984"/>
    </i>
    <i r="8">
      <x v="42"/>
      <x v="14"/>
    </i>
    <i t="blank" r="7">
      <x v="984"/>
    </i>
    <i r="3">
      <x v="38"/>
      <x v="27"/>
    </i>
    <i r="5">
      <x/>
      <x v="77"/>
    </i>
    <i r="7">
      <x v="987"/>
    </i>
    <i r="8">
      <x v="54"/>
      <x v="14"/>
    </i>
    <i t="blank" r="7">
      <x v="987"/>
    </i>
    <i r="3">
      <x v="40"/>
      <x v="30"/>
    </i>
    <i r="5">
      <x/>
      <x v="83"/>
    </i>
    <i r="7">
      <x v="991"/>
    </i>
    <i r="8">
      <x v="19"/>
      <x v="14"/>
    </i>
    <i t="blank" r="7">
      <x v="991"/>
    </i>
    <i r="3">
      <x v="41"/>
      <x v="31"/>
    </i>
    <i r="5">
      <x/>
      <x v="84"/>
    </i>
    <i r="7">
      <x v="992"/>
    </i>
    <i r="8">
      <x v="19"/>
      <x v="14"/>
    </i>
    <i t="blank" r="7">
      <x v="992"/>
    </i>
    <i r="3">
      <x v="42"/>
      <x v="32"/>
    </i>
    <i r="5">
      <x/>
      <x v="88"/>
    </i>
    <i r="7">
      <x v="996"/>
    </i>
    <i r="8">
      <x v="24"/>
      <x v="14"/>
    </i>
    <i t="blank" r="7">
      <x v="996"/>
    </i>
    <i r="7">
      <x v="1273"/>
    </i>
    <i r="8">
      <x v="24"/>
      <x v="14"/>
    </i>
    <i t="blank" r="7">
      <x v="1273"/>
    </i>
    <i r="7">
      <x v="1274"/>
    </i>
    <i r="8">
      <x v="24"/>
      <x v="14"/>
    </i>
    <i t="blank" r="7">
      <x v="1274"/>
    </i>
    <i r="3">
      <x v="43"/>
      <x v="33"/>
    </i>
    <i r="5">
      <x v="2"/>
      <x v="65"/>
    </i>
    <i r="7">
      <x v="997"/>
    </i>
    <i r="8">
      <x v="23"/>
      <x v="14"/>
    </i>
    <i t="blank" r="7">
      <x v="997"/>
    </i>
    <i r="3">
      <x v="44"/>
      <x v="34"/>
    </i>
    <i r="5">
      <x/>
      <x v="92"/>
    </i>
    <i r="7">
      <x v="1070"/>
    </i>
    <i r="8">
      <x v="21"/>
      <x v="14"/>
    </i>
    <i t="blank" r="7">
      <x v="1070"/>
    </i>
    <i r="3">
      <x v="54"/>
      <x v="52"/>
    </i>
    <i r="5">
      <x/>
      <x v="151"/>
    </i>
    <i r="7">
      <x v="1012"/>
    </i>
    <i r="8">
      <x v="61"/>
      <x v="14"/>
    </i>
    <i t="blank" r="7">
      <x v="1012"/>
    </i>
    <i r="3">
      <x v="55"/>
      <x v="53"/>
    </i>
    <i r="5">
      <x/>
      <x v="152"/>
    </i>
    <i r="7">
      <x v="1013"/>
    </i>
    <i r="8">
      <x v="23"/>
      <x v="15"/>
    </i>
    <i t="blank" r="7">
      <x v="1013"/>
    </i>
    <i r="7">
      <x v="1014"/>
    </i>
    <i r="8">
      <x v="23"/>
      <x v="14"/>
    </i>
    <i r="9">
      <x v="15"/>
    </i>
    <i t="blank" r="7">
      <x v="1014"/>
    </i>
    <i r="7">
      <x v="1015"/>
    </i>
    <i r="8">
      <x v="23"/>
      <x v="14"/>
    </i>
    <i t="blank" r="7">
      <x v="1015"/>
    </i>
    <i r="7">
      <x v="1016"/>
    </i>
    <i r="8">
      <x v="23"/>
      <x v="14"/>
    </i>
    <i t="blank" r="7">
      <x v="1016"/>
    </i>
    <i r="3">
      <x v="61"/>
      <x v="61"/>
    </i>
    <i r="5">
      <x/>
      <x v="191"/>
    </i>
    <i r="7">
      <x v="1031"/>
    </i>
    <i r="8">
      <x v="22"/>
      <x v="14"/>
    </i>
    <i t="blank" r="7">
      <x v="1031"/>
    </i>
    <i r="3">
      <x v="63"/>
      <x v="64"/>
    </i>
    <i r="5">
      <x/>
      <x v="199"/>
    </i>
    <i r="7">
      <x v="1038"/>
    </i>
    <i r="8">
      <x v="42"/>
      <x v="14"/>
    </i>
    <i t="blank" r="7">
      <x v="1038"/>
    </i>
    <i r="7">
      <x v="1043"/>
    </i>
    <i r="8">
      <x v="44"/>
      <x v="14"/>
    </i>
    <i t="blank" r="7">
      <x v="1043"/>
    </i>
    <i r="3">
      <x v="67"/>
      <x v="71"/>
    </i>
    <i r="5">
      <x/>
      <x v="219"/>
    </i>
    <i r="7">
      <x v="1051"/>
    </i>
    <i r="8">
      <x v="10"/>
      <x v="14"/>
    </i>
    <i t="blank" r="7">
      <x v="1051"/>
    </i>
    <i r="3">
      <x v="81"/>
      <x v="81"/>
    </i>
    <i r="5">
      <x/>
      <x v="259"/>
    </i>
    <i r="7">
      <x v="1299"/>
    </i>
    <i r="8">
      <x v="30"/>
      <x v="14"/>
    </i>
    <i t="blank" r="7">
      <x v="1299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PY" fld="21" baseField="0" baseItem="0" numFmtId="3"/>
    <dataField name="CY" fld="22" baseField="1" baseItem="0" numFmtId="3"/>
    <dataField name="BY" fld="23" baseField="0" baseItem="0" numFmtId="3"/>
  </dataFields>
  <formats count="34">
    <format dxfId="33">
      <pivotArea type="all" dataOnly="0" outline="0" fieldPosition="0"/>
    </format>
    <format dxfId="32">
      <pivotArea outline="0" collapsedLevelsAreSubtotals="1" fieldPosition="0"/>
    </format>
    <format dxfId="31">
      <pivotArea field="1" type="button" dataOnly="0" labelOnly="1" outline="0" axis="axisRow" fieldPosition="0"/>
    </format>
    <format dxfId="30">
      <pivotArea field="2" type="button" dataOnly="0" labelOnly="1" outline="0" axis="axisRow" fieldPosition="1"/>
    </format>
    <format dxfId="29">
      <pivotArea field="3" type="button" dataOnly="0" labelOnly="1" outline="0" axis="axisRow" fieldPosition="2"/>
    </format>
    <format dxfId="28">
      <pivotArea field="4" type="button" dataOnly="0" labelOnly="1" outline="0" axis="axisRow" fieldPosition="3"/>
    </format>
    <format dxfId="27">
      <pivotArea field="5" type="button" dataOnly="0" labelOnly="1" outline="0" axis="axisRow" fieldPosition="4"/>
    </format>
    <format dxfId="26">
      <pivotArea field="6" type="button" dataOnly="0" labelOnly="1" outline="0" axis="axisRow" fieldPosition="5"/>
    </format>
    <format dxfId="25">
      <pivotArea field="7" type="button" dataOnly="0" labelOnly="1" outline="0" axis="axisRow" fieldPosition="6"/>
    </format>
    <format dxfId="24">
      <pivotArea field="8" type="button" dataOnly="0" labelOnly="1" outline="0" axis="axisRow" fieldPosition="7"/>
    </format>
    <format dxfId="23">
      <pivotArea field="9" type="button" dataOnly="0" labelOnly="1" outline="0" axis="axisRow" fieldPosition="8"/>
    </format>
    <format dxfId="22">
      <pivotArea field="10" type="button" dataOnly="0" labelOnly="1" outline="0" axis="axisRow" fieldPosition="9"/>
    </format>
    <format dxfId="21">
      <pivotArea dataOnly="0" labelOnly="1" outline="0" fieldPosition="0">
        <references count="1">
          <reference field="1" count="0"/>
        </references>
      </pivotArea>
    </format>
    <format dxfId="20">
      <pivotArea dataOnly="0" labelOnly="1" grandRow="1" outline="0" fieldPosition="0"/>
    </format>
    <format dxfId="19">
      <pivotArea dataOnly="0" labelOnly="1" outline="0" fieldPosition="0">
        <references count="2">
          <reference field="1" count="1" selected="0">
            <x v="0"/>
          </reference>
          <reference field="2" count="0"/>
        </references>
      </pivotArea>
    </format>
    <format dxfId="18">
      <pivotArea dataOnly="0" labelOnly="1" outline="0" fieldPosition="0">
        <references count="2">
          <reference field="1" count="1" selected="0">
            <x v="0"/>
          </reference>
          <reference field="2" count="0" defaultSubtotal="1"/>
        </references>
      </pivotArea>
    </format>
    <format dxfId="17">
      <pivotArea dataOnly="0" labelOnly="1" outline="0" fieldPosition="0">
        <references count="2">
          <reference field="1" count="1" selected="0">
            <x v="1"/>
          </reference>
          <reference field="2" count="0"/>
        </references>
      </pivotArea>
    </format>
    <format dxfId="16">
      <pivotArea dataOnly="0" labelOnly="1" outline="0" fieldPosition="0">
        <references count="2">
          <reference field="1" count="1" selected="0">
            <x v="1"/>
          </reference>
          <reference field="2" count="0" defaultSubtotal="1"/>
        </references>
      </pivotArea>
    </format>
    <format dxfId="15">
      <pivotArea dataOnly="0" labelOnly="1" outline="0" fieldPosition="0">
        <references count="3">
          <reference field="1" count="1" selected="0">
            <x v="0"/>
          </reference>
          <reference field="2" count="1" selected="0">
            <x v="0"/>
          </reference>
          <reference field="3" count="0"/>
        </references>
      </pivotArea>
    </format>
    <format dxfId="14">
      <pivotArea dataOnly="0" labelOnly="1" outline="0" fieldPosition="0">
        <references count="3">
          <reference field="1" count="1" selected="0">
            <x v="0"/>
          </reference>
          <reference field="2" count="1" selected="0">
            <x v="0"/>
          </reference>
          <reference field="3" count="0" defaultSubtotal="1"/>
        </references>
      </pivotArea>
    </format>
    <format dxfId="13">
      <pivotArea dataOnly="0" labelOnly="1" outline="0" fieldPosition="0">
        <references count="3">
          <reference field="1" count="1" selected="0">
            <x v="0"/>
          </reference>
          <reference field="2" count="1" selected="0">
            <x v="1"/>
          </reference>
          <reference field="3" count="0"/>
        </references>
      </pivotArea>
    </format>
    <format dxfId="12">
      <pivotArea dataOnly="0" labelOnly="1" outline="0" fieldPosition="0">
        <references count="3">
          <reference field="1" count="1" selected="0">
            <x v="0"/>
          </reference>
          <reference field="2" count="1" selected="0">
            <x v="1"/>
          </reference>
          <reference field="3" count="0" defaultSubtotal="1"/>
        </references>
      </pivotArea>
    </format>
    <format dxfId="11">
      <pivotArea dataOnly="0" labelOnly="1" outline="0" fieldPosition="0">
        <references count="3">
          <reference field="1" count="1" selected="0">
            <x v="1"/>
          </reference>
          <reference field="2" count="1" selected="0">
            <x v="0"/>
          </reference>
          <reference field="3" count="0"/>
        </references>
      </pivotArea>
    </format>
    <format dxfId="10">
      <pivotArea dataOnly="0" labelOnly="1" outline="0" fieldPosition="0">
        <references count="3">
          <reference field="1" count="1" selected="0">
            <x v="1"/>
          </reference>
          <reference field="2" count="1" selected="0">
            <x v="0"/>
          </reference>
          <reference field="3" count="0" defaultSubtotal="1"/>
        </references>
      </pivotArea>
    </format>
    <format dxfId="9">
      <pivotArea dataOnly="0" labelOnly="1" outline="0" fieldPosition="0">
        <references count="3">
          <reference field="1" count="1" selected="0">
            <x v="1"/>
          </reference>
          <reference field="2" count="1" selected="0">
            <x v="1"/>
          </reference>
          <reference field="3" count="0"/>
        </references>
      </pivotArea>
    </format>
    <format dxfId="8">
      <pivotArea dataOnly="0" labelOnly="1" outline="0" fieldPosition="0">
        <references count="3">
          <reference field="1" count="1" selected="0">
            <x v="1"/>
          </reference>
          <reference field="2" count="1" selected="0">
            <x v="1"/>
          </reference>
          <reference field="3" count="0" defaultSubtotal="1"/>
        </references>
      </pivotArea>
    </format>
    <format dxfId="7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6">
      <pivotArea field="2" type="button" dataOnly="0" labelOnly="1" outline="0" axis="axisRow" fieldPosition="1"/>
    </format>
    <format dxfId="5">
      <pivotArea outline="0" fieldPosition="0">
        <references count="1">
          <reference field="4294967294" count="1">
            <x v="0"/>
          </reference>
        </references>
      </pivotArea>
    </format>
    <format dxfId="4">
      <pivotArea outline="0" fieldPosition="0">
        <references count="1">
          <reference field="4294967294" count="1">
            <x v="1"/>
          </reference>
        </references>
      </pivotArea>
    </format>
    <format dxfId="3">
      <pivotArea outline="0" fieldPosition="0">
        <references count="1">
          <reference field="4294967294" count="1">
            <x v="2"/>
          </reference>
        </references>
      </pivotArea>
    </format>
    <format dxfId="2">
      <pivotArea field="10" type="button" dataOnly="0" labelOnly="1" outline="0" axis="axisRow" fieldPosition="9"/>
    </format>
    <format dxfId="1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0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</formats>
  <pivotTableStyleInfo name="PivotTable Style 1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DFCA65-5B8B-4564-B63E-ABCECE8F025A}">
  <sheetPr>
    <pageSetUpPr fitToPage="1"/>
  </sheetPr>
  <dimension ref="A1:B52"/>
  <sheetViews>
    <sheetView tabSelected="1" zoomScaleNormal="100" workbookViewId="0">
      <pane ySplit="4" topLeftCell="A5" activePane="bottomLeft" state="frozen"/>
      <selection pane="bottomLeft" activeCell="B9" sqref="B9"/>
    </sheetView>
  </sheetViews>
  <sheetFormatPr defaultColWidth="9.140625" defaultRowHeight="12.75" x14ac:dyDescent="0.2"/>
  <cols>
    <col min="1" max="1" width="16.85546875" style="67" customWidth="1"/>
    <col min="2" max="2" width="88.7109375" style="64" customWidth="1"/>
    <col min="3" max="3" width="9.140625" style="64" customWidth="1"/>
    <col min="4" max="16384" width="9.140625" style="64"/>
  </cols>
  <sheetData>
    <row r="1" spans="1:2" ht="20.100000000000001" customHeight="1" x14ac:dyDescent="0.25">
      <c r="A1" s="90" t="s">
        <v>2147</v>
      </c>
      <c r="B1" s="91"/>
    </row>
    <row r="2" spans="1:2" ht="18" customHeight="1" x14ac:dyDescent="0.2">
      <c r="A2" s="92" t="s">
        <v>2070</v>
      </c>
      <c r="B2" s="91"/>
    </row>
    <row r="3" spans="1:2" s="76" customFormat="1" ht="14.25" customHeight="1" x14ac:dyDescent="0.2">
      <c r="A3" s="77"/>
    </row>
    <row r="4" spans="1:2" ht="23.1" customHeight="1" x14ac:dyDescent="0.25">
      <c r="A4" s="68" t="s">
        <v>2071</v>
      </c>
      <c r="B4" s="68" t="s">
        <v>2077</v>
      </c>
    </row>
    <row r="5" spans="1:2" ht="15" x14ac:dyDescent="0.2">
      <c r="A5" s="65"/>
      <c r="B5" s="69"/>
    </row>
    <row r="6" spans="1:2" ht="23.25" customHeight="1" x14ac:dyDescent="0.2">
      <c r="A6" s="71" t="s">
        <v>2073</v>
      </c>
      <c r="B6" s="69" t="s">
        <v>2072</v>
      </c>
    </row>
    <row r="7" spans="1:2" ht="23.25" customHeight="1" x14ac:dyDescent="0.2">
      <c r="A7" s="71" t="s">
        <v>2074</v>
      </c>
      <c r="B7" s="70" t="s">
        <v>2172</v>
      </c>
    </row>
    <row r="8" spans="1:2" ht="23.25" customHeight="1" x14ac:dyDescent="0.2">
      <c r="A8" s="71" t="s">
        <v>2075</v>
      </c>
      <c r="B8" s="72" t="s">
        <v>2078</v>
      </c>
    </row>
    <row r="9" spans="1:2" ht="23.25" customHeight="1" x14ac:dyDescent="0.2">
      <c r="A9" s="71" t="s">
        <v>2076</v>
      </c>
      <c r="B9" s="72" t="s">
        <v>2079</v>
      </c>
    </row>
    <row r="10" spans="1:2" ht="23.25" customHeight="1" x14ac:dyDescent="0.2">
      <c r="A10" s="71"/>
      <c r="B10" s="72"/>
    </row>
    <row r="11" spans="1:2" ht="23.25" customHeight="1" x14ac:dyDescent="0.2">
      <c r="A11" s="64"/>
    </row>
    <row r="12" spans="1:2" ht="23.25" customHeight="1" x14ac:dyDescent="0.2">
      <c r="A12" s="64"/>
    </row>
    <row r="13" spans="1:2" ht="23.25" customHeight="1" x14ac:dyDescent="0.2">
      <c r="A13" s="64"/>
    </row>
    <row r="14" spans="1:2" ht="23.25" customHeight="1" x14ac:dyDescent="0.2">
      <c r="A14" s="64"/>
    </row>
    <row r="15" spans="1:2" ht="23.25" customHeight="1" x14ac:dyDescent="0.2">
      <c r="A15" s="64"/>
    </row>
    <row r="16" spans="1:2" ht="23.25" customHeight="1" x14ac:dyDescent="0.2">
      <c r="A16" s="64"/>
    </row>
    <row r="17" spans="1:1" ht="23.25" customHeight="1" x14ac:dyDescent="0.2">
      <c r="A17" s="64"/>
    </row>
    <row r="18" spans="1:1" ht="23.25" customHeight="1" x14ac:dyDescent="0.2">
      <c r="A18" s="64"/>
    </row>
    <row r="19" spans="1:1" ht="23.25" customHeight="1" x14ac:dyDescent="0.2">
      <c r="A19" s="64"/>
    </row>
    <row r="20" spans="1:1" ht="23.25" customHeight="1" x14ac:dyDescent="0.2">
      <c r="A20" s="64"/>
    </row>
    <row r="21" spans="1:1" ht="23.25" customHeight="1" x14ac:dyDescent="0.2">
      <c r="A21" s="64"/>
    </row>
    <row r="22" spans="1:1" ht="23.25" customHeight="1" x14ac:dyDescent="0.2">
      <c r="A22" s="64"/>
    </row>
    <row r="23" spans="1:1" ht="23.25" customHeight="1" x14ac:dyDescent="0.2">
      <c r="A23" s="64"/>
    </row>
    <row r="24" spans="1:1" ht="23.25" customHeight="1" x14ac:dyDescent="0.2">
      <c r="A24" s="64"/>
    </row>
    <row r="25" spans="1:1" ht="23.25" customHeight="1" x14ac:dyDescent="0.2">
      <c r="A25" s="64"/>
    </row>
    <row r="26" spans="1:1" ht="23.25" customHeight="1" x14ac:dyDescent="0.2">
      <c r="A26" s="64"/>
    </row>
    <row r="27" spans="1:1" ht="23.25" customHeight="1" x14ac:dyDescent="0.2">
      <c r="A27" s="64"/>
    </row>
    <row r="28" spans="1:1" ht="23.25" customHeight="1" x14ac:dyDescent="0.2">
      <c r="A28" s="64"/>
    </row>
    <row r="29" spans="1:1" ht="23.25" customHeight="1" x14ac:dyDescent="0.2">
      <c r="A29" s="64"/>
    </row>
    <row r="30" spans="1:1" ht="23.25" customHeight="1" x14ac:dyDescent="0.2">
      <c r="A30" s="64"/>
    </row>
    <row r="31" spans="1:1" ht="23.25" customHeight="1" x14ac:dyDescent="0.2">
      <c r="A31" s="64"/>
    </row>
    <row r="32" spans="1:1" ht="23.25" customHeight="1" x14ac:dyDescent="0.2">
      <c r="A32" s="64"/>
    </row>
    <row r="33" spans="1:2" ht="23.25" customHeight="1" x14ac:dyDescent="0.2">
      <c r="A33" s="64"/>
    </row>
    <row r="34" spans="1:2" ht="23.25" customHeight="1" x14ac:dyDescent="0.2">
      <c r="A34" s="64"/>
    </row>
    <row r="35" spans="1:2" ht="23.25" customHeight="1" x14ac:dyDescent="0.2">
      <c r="A35" s="64"/>
    </row>
    <row r="36" spans="1:2" ht="23.25" customHeight="1" x14ac:dyDescent="0.2">
      <c r="A36" s="64"/>
    </row>
    <row r="37" spans="1:2" ht="23.25" customHeight="1" x14ac:dyDescent="0.2">
      <c r="A37" s="64"/>
    </row>
    <row r="38" spans="1:2" ht="23.25" customHeight="1" x14ac:dyDescent="0.2">
      <c r="A38" s="64"/>
    </row>
    <row r="39" spans="1:2" ht="23.25" customHeight="1" x14ac:dyDescent="0.2">
      <c r="A39" s="64"/>
    </row>
    <row r="40" spans="1:2" ht="23.25" customHeight="1" x14ac:dyDescent="0.2">
      <c r="A40" s="64"/>
    </row>
    <row r="41" spans="1:2" ht="23.25" customHeight="1" x14ac:dyDescent="0.2">
      <c r="A41" s="64"/>
    </row>
    <row r="42" spans="1:2" ht="23.25" customHeight="1" x14ac:dyDescent="0.2">
      <c r="A42" s="64"/>
    </row>
    <row r="43" spans="1:2" x14ac:dyDescent="0.2">
      <c r="A43" s="64"/>
    </row>
    <row r="44" spans="1:2" x14ac:dyDescent="0.2">
      <c r="A44" s="64"/>
    </row>
    <row r="45" spans="1:2" x14ac:dyDescent="0.2">
      <c r="B45" s="66"/>
    </row>
    <row r="46" spans="1:2" x14ac:dyDescent="0.2">
      <c r="B46" s="66"/>
    </row>
    <row r="47" spans="1:2" x14ac:dyDescent="0.2">
      <c r="B47" s="66"/>
    </row>
    <row r="48" spans="1:2" x14ac:dyDescent="0.2">
      <c r="B48" s="66"/>
    </row>
    <row r="49" spans="2:2" x14ac:dyDescent="0.2">
      <c r="B49" s="66"/>
    </row>
    <row r="50" spans="2:2" x14ac:dyDescent="0.2">
      <c r="B50" s="66"/>
    </row>
    <row r="51" spans="2:2" x14ac:dyDescent="0.2">
      <c r="B51" s="66"/>
    </row>
    <row r="52" spans="2:2" x14ac:dyDescent="0.2">
      <c r="B52" s="66"/>
    </row>
  </sheetData>
  <mergeCells count="2">
    <mergeCell ref="A1:B1"/>
    <mergeCell ref="A2:B2"/>
  </mergeCells>
  <hyperlinks>
    <hyperlink ref="A6" location="'Offsetting Col.&amp;Rec.(table 4-6)'!A1" display="4-6" xr:uid="{C9952BED-E042-4F27-969C-5CD492192C3E}"/>
    <hyperlink ref="A7" location="'Drug Control Fund (table 6-1)'!A1" display="6-1" xr:uid="{F6489A01-C406-4172-A719-BEDC323E9DFF}"/>
    <hyperlink ref="A8" location="'Calfed Bay-Delta (table 6-2)'!A1" display="6-2" xr:uid="{EC69E53A-900E-4C96-A26D-4697D3E12AC1}"/>
    <hyperlink ref="A9" location="'Columbia River Basin(table 6-3)'!A1" display="6-3" xr:uid="{D900BA6D-F5FB-4D0E-BB4D-2A0AF41B4A67}"/>
  </hyperlinks>
  <pageMargins left="0.7" right="0.7" top="0.75" bottom="0.75" header="0.3" footer="0.3"/>
  <pageSetup scale="86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12EBDC-8211-4396-A336-24AA3343E95A}">
  <sheetPr codeName="Sheet9">
    <pageSetUpPr fitToPage="1"/>
  </sheetPr>
  <dimension ref="B1:AD18"/>
  <sheetViews>
    <sheetView topLeftCell="B1" zoomScaleNormal="100" zoomScaleSheetLayoutView="130" workbookViewId="0">
      <pane xSplit="1" topLeftCell="C1" activePane="topRight" state="frozen"/>
      <selection activeCell="B32" sqref="B32"/>
      <selection pane="topRight" activeCell="H21" sqref="H21"/>
    </sheetView>
  </sheetViews>
  <sheetFormatPr defaultColWidth="9.140625" defaultRowHeight="12.75" x14ac:dyDescent="0.2"/>
  <cols>
    <col min="1" max="1" width="4.7109375" style="14" customWidth="1"/>
    <col min="2" max="2" width="45" style="14" customWidth="1"/>
    <col min="3" max="3" width="8.7109375" style="14" customWidth="1"/>
    <col min="4" max="4" width="9.28515625" style="14" customWidth="1"/>
    <col min="5" max="5" width="8.7109375" style="14" customWidth="1"/>
    <col min="6" max="6" width="9.28515625" style="14" customWidth="1"/>
    <col min="7" max="7" width="8.7109375" style="14" customWidth="1"/>
    <col min="8" max="8" width="9.28515625" style="14" customWidth="1"/>
    <col min="9" max="13" width="9.28515625" style="14" bestFit="1" customWidth="1"/>
    <col min="14" max="14" width="9.5703125" style="14" bestFit="1" customWidth="1"/>
    <col min="15" max="24" width="9.28515625" style="14" bestFit="1" customWidth="1"/>
    <col min="25" max="25" width="10.85546875" style="14" bestFit="1" customWidth="1"/>
    <col min="26" max="30" width="9.28515625" style="14" bestFit="1" customWidth="1"/>
    <col min="31" max="16384" width="9.140625" style="14"/>
  </cols>
  <sheetData>
    <row r="1" spans="2:30" x14ac:dyDescent="0.2">
      <c r="S1" s="75"/>
      <c r="T1" s="75"/>
      <c r="U1" s="75"/>
      <c r="V1" s="75"/>
      <c r="W1" s="75"/>
      <c r="X1" s="75"/>
      <c r="Y1" s="75"/>
      <c r="Z1" s="75"/>
      <c r="AA1" s="75"/>
      <c r="AB1" s="75"/>
    </row>
    <row r="2" spans="2:30" ht="54" customHeight="1" thickBot="1" x14ac:dyDescent="0.25">
      <c r="B2" s="113" t="s">
        <v>2161</v>
      </c>
      <c r="C2" s="114"/>
      <c r="D2" s="114"/>
      <c r="E2" s="114"/>
      <c r="F2" s="114"/>
      <c r="G2" s="114"/>
      <c r="H2" s="114"/>
      <c r="I2" s="114"/>
      <c r="J2" s="114"/>
      <c r="K2" s="114"/>
      <c r="L2" s="114"/>
      <c r="M2" s="114"/>
      <c r="N2" s="114"/>
      <c r="O2" s="114"/>
      <c r="P2" s="114"/>
      <c r="Q2" s="114"/>
      <c r="R2" s="114"/>
      <c r="S2" s="114"/>
      <c r="T2" s="114"/>
      <c r="U2" s="114"/>
      <c r="V2" s="114"/>
      <c r="W2" s="114"/>
      <c r="X2" s="114"/>
      <c r="Y2" s="114"/>
      <c r="Z2" s="114"/>
      <c r="AA2" s="114"/>
      <c r="AB2" s="114"/>
      <c r="AC2" s="114"/>
      <c r="AD2" s="114"/>
    </row>
    <row r="3" spans="2:30" ht="15.75" x14ac:dyDescent="0.25">
      <c r="B3" s="213" t="s">
        <v>2150</v>
      </c>
      <c r="C3" s="345" t="s">
        <v>1881</v>
      </c>
      <c r="D3" s="346"/>
      <c r="E3" s="345" t="s">
        <v>1882</v>
      </c>
      <c r="F3" s="347"/>
      <c r="G3" s="345" t="s">
        <v>1883</v>
      </c>
      <c r="H3" s="346"/>
      <c r="I3" s="348" t="s">
        <v>1884</v>
      </c>
      <c r="J3" s="349"/>
      <c r="K3" s="348" t="s">
        <v>1885</v>
      </c>
      <c r="L3" s="349"/>
      <c r="M3" s="348" t="s">
        <v>1886</v>
      </c>
      <c r="N3" s="349"/>
      <c r="O3" s="348" t="s">
        <v>1887</v>
      </c>
      <c r="P3" s="349"/>
      <c r="Q3" s="350" t="s">
        <v>1888</v>
      </c>
      <c r="R3" s="349"/>
      <c r="S3" s="348" t="s">
        <v>1889</v>
      </c>
      <c r="T3" s="349"/>
      <c r="U3" s="350" t="s">
        <v>1890</v>
      </c>
      <c r="V3" s="351"/>
      <c r="W3" s="350" t="s">
        <v>1891</v>
      </c>
      <c r="X3" s="351"/>
      <c r="Y3" s="350" t="s">
        <v>1892</v>
      </c>
      <c r="Z3" s="351"/>
      <c r="AA3" s="350" t="s">
        <v>1893</v>
      </c>
      <c r="AB3" s="351"/>
      <c r="AC3" s="350" t="s">
        <v>1894</v>
      </c>
      <c r="AD3" s="351"/>
    </row>
    <row r="4" spans="2:30" ht="15" x14ac:dyDescent="0.2">
      <c r="B4" s="138"/>
      <c r="C4" s="352" t="s">
        <v>1971</v>
      </c>
      <c r="D4" s="353" t="s">
        <v>1970</v>
      </c>
      <c r="E4" s="352" t="s">
        <v>1971</v>
      </c>
      <c r="F4" s="354" t="s">
        <v>1970</v>
      </c>
      <c r="G4" s="352" t="s">
        <v>1971</v>
      </c>
      <c r="H4" s="353" t="s">
        <v>1970</v>
      </c>
      <c r="I4" s="354" t="s">
        <v>1971</v>
      </c>
      <c r="J4" s="353" t="s">
        <v>1970</v>
      </c>
      <c r="K4" s="354" t="s">
        <v>1971</v>
      </c>
      <c r="L4" s="353" t="s">
        <v>1970</v>
      </c>
      <c r="M4" s="354" t="s">
        <v>1971</v>
      </c>
      <c r="N4" s="353" t="s">
        <v>1970</v>
      </c>
      <c r="O4" s="352" t="s">
        <v>1971</v>
      </c>
      <c r="P4" s="353" t="s">
        <v>1970</v>
      </c>
      <c r="Q4" s="354" t="s">
        <v>1971</v>
      </c>
      <c r="R4" s="353" t="s">
        <v>1970</v>
      </c>
      <c r="S4" s="352" t="s">
        <v>1971</v>
      </c>
      <c r="T4" s="353" t="s">
        <v>1970</v>
      </c>
      <c r="U4" s="354" t="s">
        <v>1971</v>
      </c>
      <c r="V4" s="355" t="s">
        <v>1970</v>
      </c>
      <c r="W4" s="354" t="s">
        <v>1971</v>
      </c>
      <c r="X4" s="355" t="s">
        <v>1970</v>
      </c>
      <c r="Y4" s="354" t="s">
        <v>1971</v>
      </c>
      <c r="Z4" s="355" t="s">
        <v>1970</v>
      </c>
      <c r="AA4" s="354" t="s">
        <v>1971</v>
      </c>
      <c r="AB4" s="355" t="s">
        <v>1970</v>
      </c>
      <c r="AC4" s="354" t="s">
        <v>1971</v>
      </c>
      <c r="AD4" s="355" t="s">
        <v>1970</v>
      </c>
    </row>
    <row r="5" spans="2:30" ht="15.75" x14ac:dyDescent="0.25">
      <c r="B5" s="342" t="s">
        <v>1969</v>
      </c>
      <c r="C5" s="356"/>
      <c r="D5" s="357">
        <v>0</v>
      </c>
      <c r="E5" s="358"/>
      <c r="F5" s="357">
        <v>0</v>
      </c>
      <c r="G5" s="358"/>
      <c r="H5" s="359">
        <v>0</v>
      </c>
      <c r="I5" s="360"/>
      <c r="J5" s="361">
        <v>0</v>
      </c>
      <c r="K5" s="360"/>
      <c r="L5" s="361">
        <v>0</v>
      </c>
      <c r="M5" s="360"/>
      <c r="N5" s="361">
        <v>0</v>
      </c>
      <c r="O5" s="362"/>
      <c r="P5" s="361">
        <v>0</v>
      </c>
      <c r="Q5" s="360"/>
      <c r="R5" s="361">
        <v>0</v>
      </c>
      <c r="S5" s="362"/>
      <c r="T5" s="361">
        <v>0</v>
      </c>
      <c r="U5" s="360"/>
      <c r="V5" s="363">
        <v>0</v>
      </c>
      <c r="W5" s="360"/>
      <c r="X5" s="363">
        <v>0</v>
      </c>
      <c r="Y5" s="360"/>
      <c r="Z5" s="363">
        <v>0</v>
      </c>
      <c r="AA5" s="360"/>
      <c r="AB5" s="363">
        <v>0</v>
      </c>
      <c r="AC5" s="360"/>
      <c r="AD5" s="363">
        <v>0</v>
      </c>
    </row>
    <row r="6" spans="2:30" ht="15.75" x14ac:dyDescent="0.25">
      <c r="B6" s="342" t="s">
        <v>1967</v>
      </c>
      <c r="C6" s="356"/>
      <c r="D6" s="357">
        <v>0</v>
      </c>
      <c r="E6" s="364"/>
      <c r="F6" s="357">
        <v>0</v>
      </c>
      <c r="G6" s="364"/>
      <c r="H6" s="359">
        <v>0</v>
      </c>
      <c r="I6" s="365"/>
      <c r="J6" s="361">
        <v>0</v>
      </c>
      <c r="K6" s="365"/>
      <c r="L6" s="361">
        <v>0</v>
      </c>
      <c r="M6" s="365"/>
      <c r="N6" s="361">
        <v>0</v>
      </c>
      <c r="O6" s="366"/>
      <c r="P6" s="361">
        <v>0</v>
      </c>
      <c r="Q6" s="365"/>
      <c r="R6" s="361">
        <v>0</v>
      </c>
      <c r="S6" s="366"/>
      <c r="T6" s="361">
        <v>0</v>
      </c>
      <c r="U6" s="365"/>
      <c r="V6" s="363">
        <v>0</v>
      </c>
      <c r="W6" s="365"/>
      <c r="X6" s="363">
        <v>0</v>
      </c>
      <c r="Y6" s="365"/>
      <c r="Z6" s="363">
        <v>0</v>
      </c>
      <c r="AA6" s="365"/>
      <c r="AB6" s="363">
        <v>0</v>
      </c>
      <c r="AC6" s="365"/>
      <c r="AD6" s="363">
        <v>0</v>
      </c>
    </row>
    <row r="7" spans="2:30" ht="15.75" x14ac:dyDescent="0.25">
      <c r="B7" s="342" t="s">
        <v>1899</v>
      </c>
      <c r="C7" s="356"/>
      <c r="D7" s="357">
        <f>SUM(C8:C14)</f>
        <v>8.136000000000001</v>
      </c>
      <c r="E7" s="364"/>
      <c r="F7" s="357">
        <f>SUM(E8:E14)</f>
        <v>6.8839999999999995</v>
      </c>
      <c r="G7" s="364"/>
      <c r="H7" s="359">
        <f>SUM(G8:G14)</f>
        <v>6.0430000000000001</v>
      </c>
      <c r="I7" s="365"/>
      <c r="J7" s="361">
        <f>SUM(I8:I14)</f>
        <v>8.6259999999999994</v>
      </c>
      <c r="K7" s="365"/>
      <c r="L7" s="361">
        <f>SUM(K8:K14)</f>
        <v>7.5720000000000001</v>
      </c>
      <c r="M7" s="365"/>
      <c r="N7" s="361">
        <f>SUM(M8:M14)</f>
        <v>11.056000000000001</v>
      </c>
      <c r="O7" s="366"/>
      <c r="P7" s="361">
        <f>SUM(O8:O14)</f>
        <v>8.1760000000000002</v>
      </c>
      <c r="Q7" s="365"/>
      <c r="R7" s="361">
        <f>SUM(Q8:Q14)</f>
        <v>7.801000000000001</v>
      </c>
      <c r="S7" s="366"/>
      <c r="T7" s="361">
        <f>SUM(S8:S14)</f>
        <v>7.9480000000000004</v>
      </c>
      <c r="U7" s="365"/>
      <c r="V7" s="363">
        <f>SUM(U8:U14)</f>
        <v>7.2549999999999999</v>
      </c>
      <c r="W7" s="365"/>
      <c r="X7" s="363">
        <f>SUM(W8:W14)</f>
        <v>7.2590000000000003</v>
      </c>
      <c r="Y7" s="365"/>
      <c r="Z7" s="363">
        <f>SUM(Y8:Y14)</f>
        <v>7.2590000000000003</v>
      </c>
      <c r="AA7" s="365"/>
      <c r="AB7" s="363">
        <f>SUM(AA8:AA14)</f>
        <v>7.2590000000000003</v>
      </c>
      <c r="AC7" s="365"/>
      <c r="AD7" s="363">
        <f>SUM(AC8:AC14)</f>
        <v>7.2590000000000003</v>
      </c>
    </row>
    <row r="8" spans="2:30" ht="15" x14ac:dyDescent="0.2">
      <c r="B8" s="343" t="s">
        <v>2025</v>
      </c>
      <c r="C8" s="367">
        <v>0.69799999999999995</v>
      </c>
      <c r="D8" s="368"/>
      <c r="E8" s="367">
        <v>0.66200000000000003</v>
      </c>
      <c r="F8" s="368"/>
      <c r="G8" s="367">
        <v>0.66200000000000003</v>
      </c>
      <c r="H8" s="369"/>
      <c r="I8" s="370">
        <v>0.66200000000000003</v>
      </c>
      <c r="J8" s="371"/>
      <c r="K8" s="370">
        <v>0.66200000000000003</v>
      </c>
      <c r="L8" s="371"/>
      <c r="M8" s="370">
        <v>0.66200000000000003</v>
      </c>
      <c r="N8" s="371"/>
      <c r="O8" s="372">
        <v>0.66200000000000003</v>
      </c>
      <c r="P8" s="371"/>
      <c r="Q8" s="372">
        <v>0.66200000000000003</v>
      </c>
      <c r="R8" s="371"/>
      <c r="S8" s="372">
        <v>0.66200000000000003</v>
      </c>
      <c r="T8" s="371"/>
      <c r="U8" s="370">
        <v>0.311</v>
      </c>
      <c r="V8" s="373"/>
      <c r="W8" s="370">
        <v>0.311</v>
      </c>
      <c r="X8" s="373"/>
      <c r="Y8" s="370">
        <v>0.311</v>
      </c>
      <c r="Z8" s="373"/>
      <c r="AA8" s="370">
        <v>0.311</v>
      </c>
      <c r="AB8" s="373"/>
      <c r="AC8" s="370">
        <v>0.311</v>
      </c>
      <c r="AD8" s="373"/>
    </row>
    <row r="9" spans="2:30" ht="15" x14ac:dyDescent="0.2">
      <c r="B9" s="343" t="s">
        <v>2024</v>
      </c>
      <c r="C9" s="367">
        <v>1.887</v>
      </c>
      <c r="D9" s="368"/>
      <c r="E9" s="367">
        <v>1.7889999999999999</v>
      </c>
      <c r="F9" s="368"/>
      <c r="G9" s="367">
        <v>0.94199999999999995</v>
      </c>
      <c r="H9" s="369"/>
      <c r="I9" s="370">
        <v>1.4419999999999999</v>
      </c>
      <c r="J9" s="371"/>
      <c r="K9" s="370">
        <v>2.0670000000000002</v>
      </c>
      <c r="L9" s="371"/>
      <c r="M9" s="370">
        <v>2.0649999999999999</v>
      </c>
      <c r="N9" s="371"/>
      <c r="O9" s="372">
        <v>2.0649999999999999</v>
      </c>
      <c r="P9" s="371"/>
      <c r="Q9" s="372">
        <v>2.2130000000000001</v>
      </c>
      <c r="R9" s="371"/>
      <c r="S9" s="372">
        <v>2.2130000000000001</v>
      </c>
      <c r="T9" s="371"/>
      <c r="U9" s="370">
        <v>2.3130000000000002</v>
      </c>
      <c r="V9" s="373"/>
      <c r="W9" s="370">
        <v>2.3130000000000002</v>
      </c>
      <c r="X9" s="373"/>
      <c r="Y9" s="370">
        <v>2.3130000000000002</v>
      </c>
      <c r="Z9" s="373"/>
      <c r="AA9" s="370">
        <v>2.3130000000000002</v>
      </c>
      <c r="AB9" s="373"/>
      <c r="AC9" s="370">
        <v>2.3130000000000002</v>
      </c>
      <c r="AD9" s="373"/>
    </row>
    <row r="10" spans="2:30" ht="15" x14ac:dyDescent="0.2">
      <c r="B10" s="343" t="s">
        <v>2023</v>
      </c>
      <c r="C10" s="367">
        <v>0.87</v>
      </c>
      <c r="D10" s="368"/>
      <c r="E10" s="367">
        <v>0</v>
      </c>
      <c r="F10" s="368"/>
      <c r="G10" s="367">
        <v>0</v>
      </c>
      <c r="H10" s="369"/>
      <c r="I10" s="370">
        <v>0</v>
      </c>
      <c r="J10" s="371"/>
      <c r="K10" s="370">
        <v>0</v>
      </c>
      <c r="L10" s="371"/>
      <c r="M10" s="370">
        <v>0</v>
      </c>
      <c r="N10" s="371"/>
      <c r="O10" s="372">
        <v>7.4999999999999997E-2</v>
      </c>
      <c r="P10" s="371"/>
      <c r="Q10" s="372">
        <v>0</v>
      </c>
      <c r="R10" s="371"/>
      <c r="S10" s="372">
        <v>0</v>
      </c>
      <c r="T10" s="371"/>
      <c r="U10" s="370">
        <v>0</v>
      </c>
      <c r="V10" s="373"/>
      <c r="W10" s="370">
        <v>0</v>
      </c>
      <c r="X10" s="373"/>
      <c r="Y10" s="370">
        <v>0</v>
      </c>
      <c r="Z10" s="373"/>
      <c r="AA10" s="370">
        <v>0</v>
      </c>
      <c r="AB10" s="373"/>
      <c r="AC10" s="370">
        <v>0</v>
      </c>
      <c r="AD10" s="373"/>
    </row>
    <row r="11" spans="2:30" ht="30" x14ac:dyDescent="0.2">
      <c r="B11" s="343" t="s">
        <v>2022</v>
      </c>
      <c r="C11" s="367">
        <v>0.124</v>
      </c>
      <c r="D11" s="368"/>
      <c r="E11" s="367">
        <v>0.11600000000000001</v>
      </c>
      <c r="F11" s="368"/>
      <c r="G11" s="367">
        <v>0.11600000000000001</v>
      </c>
      <c r="H11" s="369"/>
      <c r="I11" s="370">
        <v>0.11600000000000001</v>
      </c>
      <c r="J11" s="371"/>
      <c r="K11" s="370">
        <v>0.11600000000000001</v>
      </c>
      <c r="L11" s="371"/>
      <c r="M11" s="370">
        <v>0.11600000000000001</v>
      </c>
      <c r="N11" s="371"/>
      <c r="O11" s="372">
        <v>0.1</v>
      </c>
      <c r="P11" s="371"/>
      <c r="Q11" s="372">
        <v>0.1</v>
      </c>
      <c r="R11" s="371"/>
      <c r="S11" s="372">
        <v>0.1</v>
      </c>
      <c r="T11" s="371"/>
      <c r="U11" s="370">
        <v>0</v>
      </c>
      <c r="V11" s="373"/>
      <c r="W11" s="370">
        <v>0</v>
      </c>
      <c r="X11" s="373"/>
      <c r="Y11" s="370">
        <v>0</v>
      </c>
      <c r="Z11" s="373"/>
      <c r="AA11" s="370">
        <v>0</v>
      </c>
      <c r="AB11" s="373"/>
      <c r="AC11" s="370">
        <v>0</v>
      </c>
      <c r="AD11" s="373"/>
    </row>
    <row r="12" spans="2:30" ht="15" x14ac:dyDescent="0.2">
      <c r="B12" s="343" t="s">
        <v>2021</v>
      </c>
      <c r="C12" s="367">
        <v>0.65700000000000003</v>
      </c>
      <c r="D12" s="368"/>
      <c r="E12" s="367">
        <v>0.61899999999999999</v>
      </c>
      <c r="F12" s="368"/>
      <c r="G12" s="367">
        <v>0.69399999999999995</v>
      </c>
      <c r="H12" s="369"/>
      <c r="I12" s="370">
        <v>0.65900000000000003</v>
      </c>
      <c r="J12" s="371"/>
      <c r="K12" s="370">
        <v>0.53800000000000003</v>
      </c>
      <c r="L12" s="371"/>
      <c r="M12" s="370">
        <v>0.53800000000000003</v>
      </c>
      <c r="N12" s="371"/>
      <c r="O12" s="372">
        <v>0.53800000000000003</v>
      </c>
      <c r="P12" s="371"/>
      <c r="Q12" s="372">
        <v>0.50700000000000001</v>
      </c>
      <c r="R12" s="371"/>
      <c r="S12" s="372">
        <v>0.50700000000000001</v>
      </c>
      <c r="T12" s="371"/>
      <c r="U12" s="370">
        <v>0.50700000000000001</v>
      </c>
      <c r="V12" s="373"/>
      <c r="W12" s="370">
        <v>0.50700000000000001</v>
      </c>
      <c r="X12" s="373"/>
      <c r="Y12" s="370">
        <v>0.50700000000000001</v>
      </c>
      <c r="Z12" s="373"/>
      <c r="AA12" s="370">
        <v>0.50700000000000001</v>
      </c>
      <c r="AB12" s="373"/>
      <c r="AC12" s="370">
        <v>0.50700000000000001</v>
      </c>
      <c r="AD12" s="373"/>
    </row>
    <row r="13" spans="2:30" ht="15" x14ac:dyDescent="0.2">
      <c r="B13" s="343" t="s">
        <v>2020</v>
      </c>
      <c r="C13" s="367">
        <v>3.2629999999999999</v>
      </c>
      <c r="D13" s="368"/>
      <c r="E13" s="367">
        <v>3.0939999999999999</v>
      </c>
      <c r="F13" s="368"/>
      <c r="G13" s="367">
        <v>3.0249999999999999</v>
      </c>
      <c r="H13" s="369"/>
      <c r="I13" s="370">
        <v>4.8369999999999997</v>
      </c>
      <c r="J13" s="371"/>
      <c r="K13" s="370">
        <v>3.1970000000000001</v>
      </c>
      <c r="L13" s="371"/>
      <c r="M13" s="370">
        <v>6.7240000000000002</v>
      </c>
      <c r="N13" s="371"/>
      <c r="O13" s="372">
        <v>3.8359999999999999</v>
      </c>
      <c r="P13" s="371"/>
      <c r="Q13" s="372">
        <v>3.77</v>
      </c>
      <c r="R13" s="371"/>
      <c r="S13" s="372">
        <v>3.847</v>
      </c>
      <c r="T13" s="371"/>
      <c r="U13" s="370">
        <v>3.4359999999999999</v>
      </c>
      <c r="V13" s="373"/>
      <c r="W13" s="370">
        <v>3.4359999999999999</v>
      </c>
      <c r="X13" s="373"/>
      <c r="Y13" s="370">
        <v>3.4359999999999999</v>
      </c>
      <c r="Z13" s="373"/>
      <c r="AA13" s="370">
        <v>3.4359999999999999</v>
      </c>
      <c r="AB13" s="373"/>
      <c r="AC13" s="370">
        <v>3.4359999999999999</v>
      </c>
      <c r="AD13" s="373"/>
    </row>
    <row r="14" spans="2:30" ht="15" x14ac:dyDescent="0.2">
      <c r="B14" s="343" t="s">
        <v>2019</v>
      </c>
      <c r="C14" s="367">
        <v>0.63700000000000001</v>
      </c>
      <c r="D14" s="368"/>
      <c r="E14" s="367">
        <v>0.60399999999999998</v>
      </c>
      <c r="F14" s="368"/>
      <c r="G14" s="367">
        <v>0.60399999999999998</v>
      </c>
      <c r="H14" s="369"/>
      <c r="I14" s="370">
        <v>0.91</v>
      </c>
      <c r="J14" s="371"/>
      <c r="K14" s="370">
        <v>0.99199999999999999</v>
      </c>
      <c r="L14" s="371"/>
      <c r="M14" s="370">
        <v>0.95099999999999996</v>
      </c>
      <c r="N14" s="371"/>
      <c r="O14" s="372">
        <v>0.9</v>
      </c>
      <c r="P14" s="371"/>
      <c r="Q14" s="372">
        <v>0.54900000000000004</v>
      </c>
      <c r="R14" s="371"/>
      <c r="S14" s="372">
        <v>0.61899999999999999</v>
      </c>
      <c r="T14" s="371"/>
      <c r="U14" s="370">
        <v>0.68799999999999994</v>
      </c>
      <c r="V14" s="373"/>
      <c r="W14" s="370">
        <v>0.69199999999999995</v>
      </c>
      <c r="X14" s="373"/>
      <c r="Y14" s="370">
        <v>0.69199999999999995</v>
      </c>
      <c r="Z14" s="373"/>
      <c r="AA14" s="370">
        <v>0.69199999999999995</v>
      </c>
      <c r="AB14" s="373"/>
      <c r="AC14" s="370">
        <v>0.69199999999999995</v>
      </c>
      <c r="AD14" s="373"/>
    </row>
    <row r="15" spans="2:30" ht="15.75" x14ac:dyDescent="0.25">
      <c r="B15" s="342" t="s">
        <v>1908</v>
      </c>
      <c r="C15" s="356"/>
      <c r="D15" s="357">
        <v>0</v>
      </c>
      <c r="E15" s="374"/>
      <c r="F15" s="357">
        <v>0</v>
      </c>
      <c r="G15" s="374"/>
      <c r="H15" s="359">
        <v>0</v>
      </c>
      <c r="I15" s="374"/>
      <c r="J15" s="359">
        <v>0</v>
      </c>
      <c r="K15" s="374"/>
      <c r="L15" s="359">
        <v>0</v>
      </c>
      <c r="M15" s="374"/>
      <c r="N15" s="359">
        <v>0</v>
      </c>
      <c r="O15" s="374"/>
      <c r="P15" s="359">
        <v>0</v>
      </c>
      <c r="Q15" s="375"/>
      <c r="R15" s="359"/>
      <c r="S15" s="374"/>
      <c r="T15" s="359"/>
      <c r="U15" s="375"/>
      <c r="V15" s="376"/>
      <c r="W15" s="375"/>
      <c r="X15" s="376"/>
      <c r="Y15" s="375"/>
      <c r="Z15" s="376"/>
      <c r="AA15" s="375"/>
      <c r="AB15" s="376"/>
      <c r="AC15" s="375"/>
      <c r="AD15" s="376"/>
    </row>
    <row r="16" spans="2:30" ht="15.75" x14ac:dyDescent="0.25">
      <c r="B16" s="344" t="s">
        <v>1867</v>
      </c>
      <c r="C16" s="377"/>
      <c r="D16" s="378">
        <f>D5+D6+D7+D15</f>
        <v>8.136000000000001</v>
      </c>
      <c r="E16" s="379"/>
      <c r="F16" s="378">
        <f>F5+F6+F7+F15</f>
        <v>6.8839999999999995</v>
      </c>
      <c r="G16" s="379"/>
      <c r="H16" s="380">
        <f>H5+H6+H7+H15</f>
        <v>6.0430000000000001</v>
      </c>
      <c r="I16" s="379"/>
      <c r="J16" s="380">
        <f>J5+J6+J7+J15</f>
        <v>8.6259999999999994</v>
      </c>
      <c r="K16" s="379"/>
      <c r="L16" s="380">
        <f>L5+L6+L7+L15</f>
        <v>7.5720000000000001</v>
      </c>
      <c r="M16" s="379"/>
      <c r="N16" s="380">
        <f>N5+N6+N7+N15</f>
        <v>11.056000000000001</v>
      </c>
      <c r="O16" s="381"/>
      <c r="P16" s="382">
        <f>P5+P6+P7+P15</f>
        <v>8.1760000000000002</v>
      </c>
      <c r="Q16" s="383"/>
      <c r="R16" s="380">
        <f>R5+R6+R7+R15</f>
        <v>7.801000000000001</v>
      </c>
      <c r="S16" s="381"/>
      <c r="T16" s="382">
        <f>T5+T6+T7+T15</f>
        <v>7.9480000000000004</v>
      </c>
      <c r="U16" s="384"/>
      <c r="V16" s="385">
        <f>V5+V6+V7+V15</f>
        <v>7.2549999999999999</v>
      </c>
      <c r="W16" s="384"/>
      <c r="X16" s="385">
        <f>X5+X6+X7+X15</f>
        <v>7.2590000000000003</v>
      </c>
      <c r="Y16" s="384"/>
      <c r="Z16" s="385">
        <f>Z5+Z6+Z7+Z15</f>
        <v>7.2590000000000003</v>
      </c>
      <c r="AA16" s="384"/>
      <c r="AB16" s="385">
        <f>AB5+AB6+AB7+AB15</f>
        <v>7.2590000000000003</v>
      </c>
      <c r="AC16" s="384"/>
      <c r="AD16" s="385">
        <f>AD5+AD6+AD7+AD15</f>
        <v>7.2590000000000003</v>
      </c>
    </row>
    <row r="17" spans="2:30" ht="15.75" customHeight="1" x14ac:dyDescent="0.2">
      <c r="B17" s="386" t="s">
        <v>2018</v>
      </c>
      <c r="C17" s="115"/>
      <c r="D17" s="115"/>
      <c r="E17" s="115"/>
      <c r="F17" s="115"/>
      <c r="G17" s="115"/>
      <c r="H17" s="115"/>
      <c r="I17" s="115"/>
      <c r="J17" s="115"/>
      <c r="K17" s="115"/>
      <c r="L17" s="115"/>
      <c r="M17" s="115"/>
      <c r="N17" s="115"/>
      <c r="O17" s="115"/>
      <c r="P17" s="115"/>
      <c r="Q17" s="115"/>
      <c r="R17" s="115"/>
      <c r="S17" s="115"/>
      <c r="T17" s="115"/>
      <c r="U17" s="115"/>
      <c r="V17" s="115"/>
      <c r="W17" s="115"/>
      <c r="X17" s="115"/>
      <c r="Y17" s="115"/>
      <c r="Z17" s="115"/>
      <c r="AA17" s="115"/>
      <c r="AB17" s="115"/>
      <c r="AC17" s="115"/>
      <c r="AD17" s="115"/>
    </row>
    <row r="18" spans="2:30" x14ac:dyDescent="0.2">
      <c r="B18" s="22"/>
    </row>
  </sheetData>
  <mergeCells count="17">
    <mergeCell ref="C3:D3"/>
    <mergeCell ref="E3:F3"/>
    <mergeCell ref="B2:AD2"/>
    <mergeCell ref="B17:AD17"/>
    <mergeCell ref="K3:L3"/>
    <mergeCell ref="W3:X3"/>
    <mergeCell ref="Y3:Z3"/>
    <mergeCell ref="AA3:AB3"/>
    <mergeCell ref="AC3:AD3"/>
    <mergeCell ref="U3:V3"/>
    <mergeCell ref="S3:T3"/>
    <mergeCell ref="Q3:R3"/>
    <mergeCell ref="O3:P3"/>
    <mergeCell ref="M3:N3"/>
    <mergeCell ref="I3:J3"/>
    <mergeCell ref="G3:H3"/>
    <mergeCell ref="B3:B4"/>
  </mergeCells>
  <printOptions horizontalCentered="1"/>
  <pageMargins left="0.7" right="0.7" top="0.75" bottom="0.75" header="0.3" footer="0.3"/>
  <pageSetup scale="39" fitToHeight="0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AB6636-E41F-4080-A038-FC1BF20EEDAB}">
  <sheetPr codeName="Sheet10">
    <pageSetUpPr fitToPage="1"/>
  </sheetPr>
  <dimension ref="B2:AD40"/>
  <sheetViews>
    <sheetView zoomScaleNormal="100" zoomScaleSheetLayoutView="85" workbookViewId="0">
      <selection activeCell="Y19" sqref="Y19"/>
    </sheetView>
  </sheetViews>
  <sheetFormatPr defaultColWidth="9.140625" defaultRowHeight="12.75" x14ac:dyDescent="0.2"/>
  <cols>
    <col min="1" max="1" width="4.7109375" style="13" customWidth="1"/>
    <col min="2" max="2" width="87.140625" style="13" bestFit="1" customWidth="1"/>
    <col min="3" max="3" width="9.140625" style="13" bestFit="1" customWidth="1"/>
    <col min="4" max="4" width="8.28515625" style="13" bestFit="1" customWidth="1"/>
    <col min="5" max="5" width="9.140625" style="13" bestFit="1" customWidth="1"/>
    <col min="6" max="6" width="8.28515625" style="13" bestFit="1" customWidth="1"/>
    <col min="7" max="7" width="9.140625" style="13" bestFit="1" customWidth="1"/>
    <col min="8" max="8" width="8.28515625" style="13" bestFit="1" customWidth="1"/>
    <col min="9" max="9" width="9.140625" style="13" customWidth="1"/>
    <col min="10" max="10" width="8.28515625" style="13" bestFit="1" customWidth="1"/>
    <col min="11" max="11" width="9.140625" style="13" customWidth="1"/>
    <col min="12" max="12" width="8.28515625" style="13" bestFit="1" customWidth="1"/>
    <col min="13" max="13" width="9.140625" style="13" customWidth="1"/>
    <col min="14" max="14" width="8.28515625" style="13" bestFit="1" customWidth="1"/>
    <col min="15" max="15" width="9.140625" style="13" customWidth="1"/>
    <col min="16" max="16" width="8.28515625" style="13" bestFit="1" customWidth="1"/>
    <col min="17" max="17" width="9.140625" style="13"/>
    <col min="18" max="18" width="8.28515625" style="13" bestFit="1" customWidth="1"/>
    <col min="19" max="19" width="9.140625" style="13"/>
    <col min="20" max="20" width="8.28515625" style="13" bestFit="1" customWidth="1"/>
    <col min="21" max="21" width="9.140625" style="13"/>
    <col min="22" max="22" width="8.28515625" style="13" bestFit="1" customWidth="1"/>
    <col min="23" max="23" width="9.140625" style="13"/>
    <col min="24" max="24" width="8.28515625" style="13" bestFit="1" customWidth="1"/>
    <col min="25" max="25" width="9.140625" style="13"/>
    <col min="26" max="26" width="8.28515625" style="13" bestFit="1" customWidth="1"/>
    <col min="27" max="27" width="9.140625" style="13"/>
    <col min="28" max="28" width="8.28515625" style="13" bestFit="1" customWidth="1"/>
    <col min="29" max="29" width="9.140625" style="13"/>
    <col min="30" max="30" width="8.28515625" style="13" bestFit="1" customWidth="1"/>
    <col min="31" max="16384" width="9.140625" style="13"/>
  </cols>
  <sheetData>
    <row r="2" spans="2:30" ht="48.75" customHeight="1" thickBot="1" x14ac:dyDescent="0.25">
      <c r="B2" s="116" t="s">
        <v>2164</v>
      </c>
      <c r="C2" s="116"/>
      <c r="D2" s="116"/>
      <c r="E2" s="116"/>
      <c r="F2" s="116"/>
      <c r="G2" s="116"/>
      <c r="H2" s="116"/>
      <c r="I2" s="116"/>
      <c r="J2" s="116"/>
      <c r="K2" s="116"/>
      <c r="L2" s="116"/>
      <c r="M2" s="116"/>
      <c r="N2" s="116"/>
      <c r="O2" s="116"/>
      <c r="P2" s="116"/>
      <c r="Q2" s="116"/>
      <c r="R2" s="116"/>
      <c r="S2" s="116"/>
      <c r="T2" s="116"/>
      <c r="U2" s="116"/>
      <c r="V2" s="116"/>
      <c r="W2" s="116"/>
      <c r="X2" s="116"/>
      <c r="Y2" s="116"/>
      <c r="Z2" s="116"/>
      <c r="AA2" s="116"/>
      <c r="AB2" s="116"/>
      <c r="AC2" s="116"/>
      <c r="AD2" s="116"/>
    </row>
    <row r="3" spans="2:30" ht="15.75" customHeight="1" x14ac:dyDescent="0.25">
      <c r="B3" s="213" t="s">
        <v>2150</v>
      </c>
      <c r="C3" s="387" t="s">
        <v>2003</v>
      </c>
      <c r="D3" s="388"/>
      <c r="E3" s="216" t="s">
        <v>1882</v>
      </c>
      <c r="F3" s="389"/>
      <c r="G3" s="271" t="s">
        <v>1883</v>
      </c>
      <c r="H3" s="270"/>
      <c r="I3" s="271" t="s">
        <v>1884</v>
      </c>
      <c r="J3" s="270"/>
      <c r="K3" s="271" t="s">
        <v>1885</v>
      </c>
      <c r="L3" s="270"/>
      <c r="M3" s="271" t="s">
        <v>1886</v>
      </c>
      <c r="N3" s="272"/>
      <c r="O3" s="271" t="s">
        <v>1887</v>
      </c>
      <c r="P3" s="270"/>
      <c r="Q3" s="271" t="s">
        <v>1888</v>
      </c>
      <c r="R3" s="270"/>
      <c r="S3" s="271" t="s">
        <v>1889</v>
      </c>
      <c r="T3" s="270"/>
      <c r="U3" s="271" t="s">
        <v>1890</v>
      </c>
      <c r="V3" s="270"/>
      <c r="W3" s="271" t="s">
        <v>1891</v>
      </c>
      <c r="X3" s="270"/>
      <c r="Y3" s="271" t="s">
        <v>1892</v>
      </c>
      <c r="Z3" s="272"/>
      <c r="AA3" s="271" t="s">
        <v>1893</v>
      </c>
      <c r="AB3" s="272"/>
      <c r="AC3" s="270" t="s">
        <v>1894</v>
      </c>
      <c r="AD3" s="273"/>
    </row>
    <row r="4" spans="2:30" ht="15" x14ac:dyDescent="0.2">
      <c r="B4" s="138"/>
      <c r="C4" s="390" t="s">
        <v>1971</v>
      </c>
      <c r="D4" s="275" t="s">
        <v>1970</v>
      </c>
      <c r="E4" s="151" t="s">
        <v>1971</v>
      </c>
      <c r="F4" s="391" t="s">
        <v>1970</v>
      </c>
      <c r="G4" s="151" t="s">
        <v>1971</v>
      </c>
      <c r="H4" s="391" t="s">
        <v>1970</v>
      </c>
      <c r="I4" s="151" t="s">
        <v>1971</v>
      </c>
      <c r="J4" s="391" t="s">
        <v>1970</v>
      </c>
      <c r="K4" s="151" t="s">
        <v>1971</v>
      </c>
      <c r="L4" s="391" t="s">
        <v>1970</v>
      </c>
      <c r="M4" s="151" t="s">
        <v>1971</v>
      </c>
      <c r="N4" s="222" t="s">
        <v>1970</v>
      </c>
      <c r="O4" s="151" t="s">
        <v>1971</v>
      </c>
      <c r="P4" s="391" t="s">
        <v>1970</v>
      </c>
      <c r="Q4" s="151" t="s">
        <v>1971</v>
      </c>
      <c r="R4" s="391" t="s">
        <v>1970</v>
      </c>
      <c r="S4" s="151" t="s">
        <v>1971</v>
      </c>
      <c r="T4" s="391" t="s">
        <v>1970</v>
      </c>
      <c r="U4" s="151" t="s">
        <v>1971</v>
      </c>
      <c r="V4" s="391" t="s">
        <v>1970</v>
      </c>
      <c r="W4" s="151" t="s">
        <v>1971</v>
      </c>
      <c r="X4" s="391" t="s">
        <v>1970</v>
      </c>
      <c r="Y4" s="151" t="s">
        <v>1971</v>
      </c>
      <c r="Z4" s="391" t="s">
        <v>1970</v>
      </c>
      <c r="AA4" s="151" t="s">
        <v>1971</v>
      </c>
      <c r="AB4" s="222" t="s">
        <v>1970</v>
      </c>
      <c r="AC4" s="154" t="s">
        <v>1971</v>
      </c>
      <c r="AD4" s="223" t="s">
        <v>1970</v>
      </c>
    </row>
    <row r="5" spans="2:30" ht="15.75" x14ac:dyDescent="0.25">
      <c r="B5" s="392" t="s">
        <v>1969</v>
      </c>
      <c r="C5" s="396"/>
      <c r="D5" s="397">
        <f>SUM(C8:C14)</f>
        <v>0.79300000000000004</v>
      </c>
      <c r="E5" s="398"/>
      <c r="F5" s="399">
        <f>SUM(E8:E14)</f>
        <v>0.79300000000000004</v>
      </c>
      <c r="G5" s="398"/>
      <c r="H5" s="399">
        <f>SUM(G8:G14)</f>
        <v>0.79300000000000004</v>
      </c>
      <c r="I5" s="400"/>
      <c r="J5" s="401">
        <f>SUM(I6:I14)</f>
        <v>0.79300000000000004</v>
      </c>
      <c r="K5" s="400"/>
      <c r="L5" s="401">
        <f>SUM(K6:K14)</f>
        <v>0.79300000000000004</v>
      </c>
      <c r="M5" s="400"/>
      <c r="N5" s="402">
        <f>SUM(M6:M14)</f>
        <v>0.79300000000000004</v>
      </c>
      <c r="O5" s="400"/>
      <c r="P5" s="401">
        <f>SUM(O6:O14)</f>
        <v>0.79</v>
      </c>
      <c r="Q5" s="400"/>
      <c r="R5" s="401">
        <f>SUM(Q6:Q14)</f>
        <v>0.80099999999999993</v>
      </c>
      <c r="S5" s="400"/>
      <c r="T5" s="401">
        <f>SUM(S6:S14)</f>
        <v>0.80099999999999993</v>
      </c>
      <c r="U5" s="400"/>
      <c r="V5" s="401">
        <f>SUM(U6:U14)</f>
        <v>0.80099999999999993</v>
      </c>
      <c r="W5" s="400"/>
      <c r="X5" s="401">
        <f>SUM(W6:W14)</f>
        <v>0.80099999999999993</v>
      </c>
      <c r="Y5" s="400"/>
      <c r="Z5" s="401">
        <f>SUM(Y6:Y14)</f>
        <v>0.80099999999999993</v>
      </c>
      <c r="AA5" s="400"/>
      <c r="AB5" s="402">
        <f>SUM(AA6:AA14)</f>
        <v>0.80099999999999993</v>
      </c>
      <c r="AC5" s="481"/>
      <c r="AD5" s="403">
        <f>SUM(AC6:AC14)</f>
        <v>0.80099999999999993</v>
      </c>
    </row>
    <row r="6" spans="2:30" ht="15.75" x14ac:dyDescent="0.25">
      <c r="B6" s="392" t="s">
        <v>2162</v>
      </c>
      <c r="C6" s="396"/>
      <c r="D6" s="397"/>
      <c r="E6" s="398"/>
      <c r="F6" s="399"/>
      <c r="G6" s="398"/>
      <c r="H6" s="399"/>
      <c r="I6" s="404"/>
      <c r="J6" s="401"/>
      <c r="K6" s="404">
        <v>1.2E-2</v>
      </c>
      <c r="L6" s="401"/>
      <c r="M6" s="404">
        <v>1.2E-2</v>
      </c>
      <c r="N6" s="402"/>
      <c r="O6" s="404">
        <v>0.01</v>
      </c>
      <c r="P6" s="401"/>
      <c r="Q6" s="404">
        <v>0.02</v>
      </c>
      <c r="R6" s="401"/>
      <c r="S6" s="404">
        <v>0.02</v>
      </c>
      <c r="T6" s="401"/>
      <c r="U6" s="404">
        <v>0.02</v>
      </c>
      <c r="V6" s="401"/>
      <c r="W6" s="404">
        <v>0.02</v>
      </c>
      <c r="X6" s="401"/>
      <c r="Y6" s="404">
        <v>0.02</v>
      </c>
      <c r="Z6" s="401"/>
      <c r="AA6" s="404">
        <v>0.02</v>
      </c>
      <c r="AB6" s="402"/>
      <c r="AC6" s="482">
        <v>0.02</v>
      </c>
      <c r="AD6" s="403"/>
    </row>
    <row r="7" spans="2:30" ht="15.75" x14ac:dyDescent="0.25">
      <c r="B7" s="392" t="s">
        <v>2163</v>
      </c>
      <c r="C7" s="396"/>
      <c r="D7" s="397"/>
      <c r="E7" s="398"/>
      <c r="F7" s="399"/>
      <c r="G7" s="398"/>
      <c r="H7" s="399"/>
      <c r="I7" s="404"/>
      <c r="J7" s="401"/>
      <c r="K7" s="404">
        <v>0.61499999999999999</v>
      </c>
      <c r="L7" s="401"/>
      <c r="M7" s="404">
        <v>0.61499999999999999</v>
      </c>
      <c r="N7" s="402"/>
      <c r="O7" s="404">
        <v>0.61399999999999999</v>
      </c>
      <c r="P7" s="401"/>
      <c r="Q7" s="404">
        <v>0.16600000000000001</v>
      </c>
      <c r="R7" s="401"/>
      <c r="S7" s="404">
        <v>0.16600000000000001</v>
      </c>
      <c r="T7" s="401"/>
      <c r="U7" s="404">
        <v>0.16600000000000001</v>
      </c>
      <c r="V7" s="401"/>
      <c r="W7" s="404">
        <v>0.16600000000000001</v>
      </c>
      <c r="X7" s="401"/>
      <c r="Y7" s="404">
        <v>0.16600000000000001</v>
      </c>
      <c r="Z7" s="401"/>
      <c r="AA7" s="404">
        <v>0.16600000000000001</v>
      </c>
      <c r="AB7" s="402"/>
      <c r="AC7" s="482">
        <v>0.16600000000000001</v>
      </c>
      <c r="AD7" s="403"/>
    </row>
    <row r="8" spans="2:30" ht="15" x14ac:dyDescent="0.2">
      <c r="B8" s="393" t="s">
        <v>2030</v>
      </c>
      <c r="C8" s="405">
        <v>0.35799999999999998</v>
      </c>
      <c r="D8" s="406"/>
      <c r="E8" s="405">
        <v>0.35799999999999998</v>
      </c>
      <c r="F8" s="407"/>
      <c r="G8" s="405">
        <v>0.35799999999999998</v>
      </c>
      <c r="H8" s="407"/>
      <c r="I8" s="408">
        <v>0.35799999999999998</v>
      </c>
      <c r="J8" s="409"/>
      <c r="K8" s="408"/>
      <c r="L8" s="409"/>
      <c r="M8" s="408"/>
      <c r="N8" s="410"/>
      <c r="O8" s="408"/>
      <c r="P8" s="409"/>
      <c r="Q8" s="408"/>
      <c r="R8" s="409"/>
      <c r="S8" s="408"/>
      <c r="T8" s="409"/>
      <c r="U8" s="408"/>
      <c r="V8" s="409"/>
      <c r="W8" s="408"/>
      <c r="X8" s="409"/>
      <c r="Y8" s="408"/>
      <c r="Z8" s="409"/>
      <c r="AA8" s="408"/>
      <c r="AB8" s="410"/>
      <c r="AC8" s="483"/>
      <c r="AD8" s="411"/>
    </row>
    <row r="9" spans="2:30" ht="15" x14ac:dyDescent="0.2">
      <c r="B9" s="393" t="s">
        <v>2029</v>
      </c>
      <c r="C9" s="405">
        <v>0.25700000000000001</v>
      </c>
      <c r="D9" s="406"/>
      <c r="E9" s="405">
        <v>0.25700000000000001</v>
      </c>
      <c r="F9" s="407"/>
      <c r="G9" s="405">
        <v>0.25700000000000001</v>
      </c>
      <c r="H9" s="407"/>
      <c r="I9" s="408">
        <v>0.25700000000000001</v>
      </c>
      <c r="J9" s="409"/>
      <c r="K9" s="408"/>
      <c r="L9" s="409"/>
      <c r="M9" s="408"/>
      <c r="N9" s="410"/>
      <c r="O9" s="408"/>
      <c r="P9" s="409"/>
      <c r="Q9" s="408"/>
      <c r="R9" s="409"/>
      <c r="S9" s="408"/>
      <c r="T9" s="409"/>
      <c r="U9" s="408"/>
      <c r="V9" s="409"/>
      <c r="W9" s="408"/>
      <c r="X9" s="409"/>
      <c r="Y9" s="408"/>
      <c r="Z9" s="409"/>
      <c r="AA9" s="408"/>
      <c r="AB9" s="410"/>
      <c r="AC9" s="483"/>
      <c r="AD9" s="411"/>
    </row>
    <row r="10" spans="2:30" ht="15" x14ac:dyDescent="0.2">
      <c r="B10" s="393" t="s">
        <v>2028</v>
      </c>
      <c r="C10" s="405">
        <v>8.0000000000000002E-3</v>
      </c>
      <c r="D10" s="406"/>
      <c r="E10" s="405">
        <v>8.0000000000000002E-3</v>
      </c>
      <c r="F10" s="407"/>
      <c r="G10" s="405">
        <v>8.0000000000000002E-3</v>
      </c>
      <c r="H10" s="407"/>
      <c r="I10" s="408">
        <v>8.0000000000000002E-3</v>
      </c>
      <c r="J10" s="409"/>
      <c r="K10" s="408"/>
      <c r="L10" s="409"/>
      <c r="M10" s="408"/>
      <c r="N10" s="410"/>
      <c r="O10" s="408"/>
      <c r="P10" s="409"/>
      <c r="Q10" s="408"/>
      <c r="R10" s="409"/>
      <c r="S10" s="408"/>
      <c r="T10" s="409"/>
      <c r="U10" s="408"/>
      <c r="V10" s="409"/>
      <c r="W10" s="408"/>
      <c r="X10" s="409"/>
      <c r="Y10" s="408"/>
      <c r="Z10" s="409"/>
      <c r="AA10" s="408"/>
      <c r="AB10" s="410"/>
      <c r="AC10" s="483"/>
      <c r="AD10" s="411"/>
    </row>
    <row r="11" spans="2:30" ht="15" x14ac:dyDescent="0.2">
      <c r="B11" s="393" t="s">
        <v>2027</v>
      </c>
      <c r="C11" s="405">
        <v>4.0000000000000001E-3</v>
      </c>
      <c r="D11" s="406"/>
      <c r="E11" s="405">
        <v>4.0000000000000001E-3</v>
      </c>
      <c r="F11" s="407"/>
      <c r="G11" s="405">
        <v>4.0000000000000001E-3</v>
      </c>
      <c r="H11" s="407"/>
      <c r="I11" s="408">
        <v>4.0000000000000001E-3</v>
      </c>
      <c r="J11" s="409"/>
      <c r="K11" s="408"/>
      <c r="L11" s="409"/>
      <c r="M11" s="408"/>
      <c r="N11" s="410"/>
      <c r="O11" s="408"/>
      <c r="P11" s="409"/>
      <c r="Q11" s="408"/>
      <c r="R11" s="409"/>
      <c r="S11" s="408"/>
      <c r="T11" s="409"/>
      <c r="U11" s="408"/>
      <c r="V11" s="409"/>
      <c r="W11" s="408"/>
      <c r="X11" s="409"/>
      <c r="Y11" s="408"/>
      <c r="Z11" s="409"/>
      <c r="AA11" s="408"/>
      <c r="AB11" s="410"/>
      <c r="AC11" s="483"/>
      <c r="AD11" s="411"/>
    </row>
    <row r="12" spans="2:30" ht="15" x14ac:dyDescent="0.2">
      <c r="B12" s="393" t="s">
        <v>2032</v>
      </c>
      <c r="C12" s="405">
        <v>0</v>
      </c>
      <c r="D12" s="406"/>
      <c r="E12" s="405">
        <v>0</v>
      </c>
      <c r="F12" s="407"/>
      <c r="G12" s="405">
        <v>0</v>
      </c>
      <c r="H12" s="407"/>
      <c r="I12" s="408">
        <v>0</v>
      </c>
      <c r="J12" s="409"/>
      <c r="K12" s="408"/>
      <c r="L12" s="409"/>
      <c r="M12" s="408"/>
      <c r="N12" s="410"/>
      <c r="O12" s="408"/>
      <c r="P12" s="409"/>
      <c r="Q12" s="408"/>
      <c r="R12" s="409"/>
      <c r="S12" s="408"/>
      <c r="T12" s="409"/>
      <c r="U12" s="408"/>
      <c r="V12" s="409"/>
      <c r="W12" s="408"/>
      <c r="X12" s="409"/>
      <c r="Y12" s="408"/>
      <c r="Z12" s="409"/>
      <c r="AA12" s="408"/>
      <c r="AB12" s="410"/>
      <c r="AC12" s="483"/>
      <c r="AD12" s="411"/>
    </row>
    <row r="13" spans="2:30" ht="15" x14ac:dyDescent="0.2">
      <c r="B13" s="393" t="s">
        <v>2031</v>
      </c>
      <c r="C13" s="405">
        <v>0</v>
      </c>
      <c r="D13" s="406"/>
      <c r="E13" s="405">
        <v>0</v>
      </c>
      <c r="F13" s="407"/>
      <c r="G13" s="405">
        <v>0</v>
      </c>
      <c r="H13" s="407"/>
      <c r="I13" s="408">
        <v>0</v>
      </c>
      <c r="J13" s="409"/>
      <c r="K13" s="408"/>
      <c r="L13" s="409"/>
      <c r="M13" s="408"/>
      <c r="N13" s="410"/>
      <c r="O13" s="408"/>
      <c r="P13" s="409"/>
      <c r="Q13" s="408"/>
      <c r="R13" s="409"/>
      <c r="S13" s="408"/>
      <c r="T13" s="409"/>
      <c r="U13" s="408"/>
      <c r="V13" s="409"/>
      <c r="W13" s="408"/>
      <c r="X13" s="409"/>
      <c r="Y13" s="408"/>
      <c r="Z13" s="409"/>
      <c r="AA13" s="408"/>
      <c r="AB13" s="410"/>
      <c r="AC13" s="483"/>
      <c r="AD13" s="411"/>
    </row>
    <row r="14" spans="2:30" ht="15.75" x14ac:dyDescent="0.25">
      <c r="B14" s="392" t="s">
        <v>2026</v>
      </c>
      <c r="C14" s="405">
        <v>0.16600000000000001</v>
      </c>
      <c r="D14" s="406"/>
      <c r="E14" s="405">
        <v>0.16600000000000001</v>
      </c>
      <c r="F14" s="407"/>
      <c r="G14" s="405">
        <v>0.16600000000000001</v>
      </c>
      <c r="H14" s="407"/>
      <c r="I14" s="405">
        <v>0.16600000000000001</v>
      </c>
      <c r="J14" s="409"/>
      <c r="K14" s="405">
        <v>0.16600000000000001</v>
      </c>
      <c r="L14" s="409"/>
      <c r="M14" s="405">
        <v>0.16600000000000001</v>
      </c>
      <c r="N14" s="410"/>
      <c r="O14" s="405">
        <v>0.16600000000000001</v>
      </c>
      <c r="P14" s="409"/>
      <c r="Q14" s="405">
        <v>0.61499999999999999</v>
      </c>
      <c r="R14" s="409"/>
      <c r="S14" s="405">
        <v>0.61499999999999999</v>
      </c>
      <c r="T14" s="409"/>
      <c r="U14" s="405">
        <v>0.61499999999999999</v>
      </c>
      <c r="V14" s="409"/>
      <c r="W14" s="405">
        <v>0.61499999999999999</v>
      </c>
      <c r="X14" s="409"/>
      <c r="Y14" s="405">
        <v>0.61499999999999999</v>
      </c>
      <c r="Z14" s="409"/>
      <c r="AA14" s="405">
        <v>0.61499999999999999</v>
      </c>
      <c r="AB14" s="410"/>
      <c r="AC14" s="484">
        <v>0.61499999999999999</v>
      </c>
      <c r="AD14" s="411"/>
    </row>
    <row r="15" spans="2:30" ht="15.75" x14ac:dyDescent="0.25">
      <c r="B15" s="392" t="s">
        <v>1967</v>
      </c>
      <c r="C15" s="396"/>
      <c r="D15" s="397">
        <f>SUM(C18:C22)</f>
        <v>0.9870000000000001</v>
      </c>
      <c r="E15" s="398"/>
      <c r="F15" s="399">
        <f>SUM(E18:E22)</f>
        <v>0.9870000000000001</v>
      </c>
      <c r="G15" s="398"/>
      <c r="H15" s="399">
        <f>SUM(G18:G22)</f>
        <v>0.9870000000000001</v>
      </c>
      <c r="I15" s="404"/>
      <c r="J15" s="401">
        <f>SUM(I16:I22)</f>
        <v>0.9870000000000001</v>
      </c>
      <c r="K15" s="404"/>
      <c r="L15" s="401">
        <f>SUM(K16:K22)</f>
        <v>0.98699999999999999</v>
      </c>
      <c r="M15" s="404"/>
      <c r="N15" s="402">
        <f>SUM(M16:M22)</f>
        <v>0.98699999999999999</v>
      </c>
      <c r="O15" s="404"/>
      <c r="P15" s="401">
        <f>SUM(O16:O22)</f>
        <v>0.98199999999999998</v>
      </c>
      <c r="Q15" s="404"/>
      <c r="R15" s="401">
        <f>SUM(Q16:Q22)</f>
        <v>0.98699999999999999</v>
      </c>
      <c r="S15" s="404"/>
      <c r="T15" s="401">
        <f>SUM(S16:S22)</f>
        <v>0.98699999999999999</v>
      </c>
      <c r="U15" s="404"/>
      <c r="V15" s="401">
        <f>SUM(U16:U22)</f>
        <v>0.95699999999999996</v>
      </c>
      <c r="W15" s="404"/>
      <c r="X15" s="401">
        <f>SUM(W16:W22)</f>
        <v>0.95699999999999996</v>
      </c>
      <c r="Y15" s="404"/>
      <c r="Z15" s="401">
        <f>SUM(Y16:Y22)</f>
        <v>0.95699999999999996</v>
      </c>
      <c r="AA15" s="404"/>
      <c r="AB15" s="402">
        <f>SUM(AA16:AA22)</f>
        <v>0.95699999999999996</v>
      </c>
      <c r="AC15" s="482"/>
      <c r="AD15" s="403">
        <f>SUM(AC16:AC22)</f>
        <v>0.95699999999999996</v>
      </c>
    </row>
    <row r="16" spans="2:30" ht="15.75" x14ac:dyDescent="0.25">
      <c r="B16" s="392" t="s">
        <v>2162</v>
      </c>
      <c r="C16" s="396"/>
      <c r="D16" s="397"/>
      <c r="E16" s="398"/>
      <c r="F16" s="399"/>
      <c r="G16" s="398"/>
      <c r="H16" s="399"/>
      <c r="I16" s="404"/>
      <c r="J16" s="401"/>
      <c r="K16" s="404">
        <v>0.02</v>
      </c>
      <c r="L16" s="401"/>
      <c r="M16" s="404">
        <v>0.02</v>
      </c>
      <c r="N16" s="402"/>
      <c r="O16" s="404">
        <v>1.7000000000000001E-2</v>
      </c>
      <c r="P16" s="401"/>
      <c r="Q16" s="404">
        <v>0.02</v>
      </c>
      <c r="R16" s="401"/>
      <c r="S16" s="404">
        <v>0.02</v>
      </c>
      <c r="T16" s="401"/>
      <c r="U16" s="404">
        <v>0.02</v>
      </c>
      <c r="V16" s="401"/>
      <c r="W16" s="404">
        <v>0.02</v>
      </c>
      <c r="X16" s="401"/>
      <c r="Y16" s="404">
        <v>0.02</v>
      </c>
      <c r="Z16" s="401"/>
      <c r="AA16" s="404">
        <v>0.02</v>
      </c>
      <c r="AB16" s="402"/>
      <c r="AC16" s="482">
        <v>0.02</v>
      </c>
      <c r="AD16" s="403"/>
    </row>
    <row r="17" spans="2:30" ht="15.75" x14ac:dyDescent="0.25">
      <c r="B17" s="392" t="s">
        <v>2163</v>
      </c>
      <c r="C17" s="396"/>
      <c r="D17" s="397"/>
      <c r="E17" s="398"/>
      <c r="F17" s="399"/>
      <c r="G17" s="398"/>
      <c r="H17" s="399"/>
      <c r="I17" s="404"/>
      <c r="J17" s="401"/>
      <c r="K17" s="404"/>
      <c r="L17" s="401"/>
      <c r="M17" s="404"/>
      <c r="N17" s="402"/>
      <c r="O17" s="404"/>
      <c r="P17" s="401"/>
      <c r="Q17" s="404"/>
      <c r="R17" s="401"/>
      <c r="S17" s="404"/>
      <c r="T17" s="401"/>
      <c r="U17" s="404"/>
      <c r="V17" s="401"/>
      <c r="W17" s="404"/>
      <c r="X17" s="401"/>
      <c r="Y17" s="404"/>
      <c r="Z17" s="401"/>
      <c r="AA17" s="404"/>
      <c r="AB17" s="402"/>
      <c r="AC17" s="482"/>
      <c r="AD17" s="403"/>
    </row>
    <row r="18" spans="2:30" ht="15" x14ac:dyDescent="0.2">
      <c r="B18" s="393" t="s">
        <v>2030</v>
      </c>
      <c r="C18" s="405">
        <v>0.26100000000000001</v>
      </c>
      <c r="D18" s="406"/>
      <c r="E18" s="405">
        <v>0.26100000000000001</v>
      </c>
      <c r="F18" s="407"/>
      <c r="G18" s="405">
        <v>0.26100000000000001</v>
      </c>
      <c r="H18" s="407"/>
      <c r="I18" s="408">
        <v>0.26100000000000001</v>
      </c>
      <c r="J18" s="409"/>
      <c r="K18" s="408">
        <v>0.69099999999999995</v>
      </c>
      <c r="L18" s="409"/>
      <c r="M18" s="408">
        <v>0.69099999999999995</v>
      </c>
      <c r="N18" s="410"/>
      <c r="O18" s="408">
        <v>0.69</v>
      </c>
      <c r="P18" s="409"/>
      <c r="Q18" s="408">
        <v>0.69099999999999995</v>
      </c>
      <c r="R18" s="409"/>
      <c r="S18" s="408">
        <v>0.69099999999999995</v>
      </c>
      <c r="T18" s="409"/>
      <c r="U18" s="408">
        <v>0.69099999999999995</v>
      </c>
      <c r="V18" s="409"/>
      <c r="W18" s="408">
        <v>0.69099999999999995</v>
      </c>
      <c r="X18" s="409"/>
      <c r="Y18" s="408">
        <v>0.69099999999999995</v>
      </c>
      <c r="Z18" s="409"/>
      <c r="AA18" s="408">
        <v>0.69099999999999995</v>
      </c>
      <c r="AB18" s="410"/>
      <c r="AC18" s="483">
        <v>0.69099999999999995</v>
      </c>
      <c r="AD18" s="411"/>
    </row>
    <row r="19" spans="2:30" ht="15" x14ac:dyDescent="0.2">
      <c r="B19" s="393" t="s">
        <v>2029</v>
      </c>
      <c r="C19" s="405">
        <v>0.43</v>
      </c>
      <c r="D19" s="406"/>
      <c r="E19" s="405">
        <v>0.43</v>
      </c>
      <c r="F19" s="407"/>
      <c r="G19" s="405">
        <v>0.43</v>
      </c>
      <c r="H19" s="407"/>
      <c r="I19" s="408">
        <v>0.43</v>
      </c>
      <c r="J19" s="409"/>
      <c r="K19" s="408"/>
      <c r="L19" s="409"/>
      <c r="M19" s="408"/>
      <c r="N19" s="410"/>
      <c r="O19" s="408"/>
      <c r="P19" s="409"/>
      <c r="Q19" s="408"/>
      <c r="R19" s="409"/>
      <c r="S19" s="408"/>
      <c r="T19" s="409"/>
      <c r="U19" s="408"/>
      <c r="V19" s="409"/>
      <c r="W19" s="408"/>
      <c r="X19" s="409"/>
      <c r="Y19" s="408"/>
      <c r="Z19" s="409"/>
      <c r="AA19" s="408"/>
      <c r="AB19" s="410"/>
      <c r="AC19" s="483"/>
      <c r="AD19" s="411"/>
    </row>
    <row r="20" spans="2:30" ht="15" x14ac:dyDescent="0.2">
      <c r="B20" s="393" t="s">
        <v>2028</v>
      </c>
      <c r="C20" s="405">
        <v>1.4E-2</v>
      </c>
      <c r="D20" s="406"/>
      <c r="E20" s="405">
        <v>1.4E-2</v>
      </c>
      <c r="F20" s="407"/>
      <c r="G20" s="405">
        <v>1.4E-2</v>
      </c>
      <c r="H20" s="407"/>
      <c r="I20" s="408">
        <v>1.4E-2</v>
      </c>
      <c r="J20" s="409"/>
      <c r="K20" s="408"/>
      <c r="L20" s="409"/>
      <c r="M20" s="408"/>
      <c r="N20" s="410"/>
      <c r="O20" s="408"/>
      <c r="P20" s="409"/>
      <c r="Q20" s="408"/>
      <c r="R20" s="409"/>
      <c r="S20" s="408"/>
      <c r="T20" s="409"/>
      <c r="U20" s="408"/>
      <c r="V20" s="409"/>
      <c r="W20" s="408"/>
      <c r="X20" s="409"/>
      <c r="Y20" s="408"/>
      <c r="Z20" s="409"/>
      <c r="AA20" s="408"/>
      <c r="AB20" s="410"/>
      <c r="AC20" s="483"/>
      <c r="AD20" s="411"/>
    </row>
    <row r="21" spans="2:30" ht="15" x14ac:dyDescent="0.2">
      <c r="B21" s="393" t="s">
        <v>2027</v>
      </c>
      <c r="C21" s="405">
        <v>6.0000000000000001E-3</v>
      </c>
      <c r="D21" s="406"/>
      <c r="E21" s="405">
        <v>6.0000000000000001E-3</v>
      </c>
      <c r="F21" s="407"/>
      <c r="G21" s="405">
        <v>6.0000000000000001E-3</v>
      </c>
      <c r="H21" s="407"/>
      <c r="I21" s="408">
        <v>6.0000000000000001E-3</v>
      </c>
      <c r="J21" s="409"/>
      <c r="K21" s="408"/>
      <c r="L21" s="409"/>
      <c r="M21" s="408"/>
      <c r="N21" s="410"/>
      <c r="O21" s="408"/>
      <c r="P21" s="409"/>
      <c r="Q21" s="408"/>
      <c r="R21" s="409"/>
      <c r="S21" s="408"/>
      <c r="T21" s="409"/>
      <c r="U21" s="408"/>
      <c r="V21" s="409"/>
      <c r="W21" s="408"/>
      <c r="X21" s="409"/>
      <c r="Y21" s="408"/>
      <c r="Z21" s="409"/>
      <c r="AA21" s="408"/>
      <c r="AB21" s="410"/>
      <c r="AC21" s="483"/>
      <c r="AD21" s="411"/>
    </row>
    <row r="22" spans="2:30" ht="15.75" x14ac:dyDescent="0.25">
      <c r="B22" s="392" t="s">
        <v>2026</v>
      </c>
      <c r="C22" s="405">
        <v>0.27600000000000002</v>
      </c>
      <c r="D22" s="406"/>
      <c r="E22" s="405">
        <v>0.27600000000000002</v>
      </c>
      <c r="F22" s="407"/>
      <c r="G22" s="405">
        <v>0.27600000000000002</v>
      </c>
      <c r="H22" s="407"/>
      <c r="I22" s="408">
        <v>0.27600000000000002</v>
      </c>
      <c r="J22" s="409"/>
      <c r="K22" s="408">
        <v>0.27600000000000002</v>
      </c>
      <c r="L22" s="409"/>
      <c r="M22" s="408">
        <v>0.27600000000000002</v>
      </c>
      <c r="N22" s="410"/>
      <c r="O22" s="408">
        <v>0.27500000000000002</v>
      </c>
      <c r="P22" s="409"/>
      <c r="Q22" s="408">
        <v>0.27600000000000002</v>
      </c>
      <c r="R22" s="409"/>
      <c r="S22" s="408">
        <v>0.27600000000000002</v>
      </c>
      <c r="T22" s="409"/>
      <c r="U22" s="408">
        <v>0.246</v>
      </c>
      <c r="V22" s="409"/>
      <c r="W22" s="408">
        <v>0.246</v>
      </c>
      <c r="X22" s="409"/>
      <c r="Y22" s="408">
        <v>0.246</v>
      </c>
      <c r="Z22" s="409"/>
      <c r="AA22" s="408">
        <v>0.246</v>
      </c>
      <c r="AB22" s="410"/>
      <c r="AC22" s="483">
        <v>0.246</v>
      </c>
      <c r="AD22" s="411"/>
    </row>
    <row r="23" spans="2:30" ht="15.75" x14ac:dyDescent="0.25">
      <c r="B23" s="392" t="s">
        <v>1899</v>
      </c>
      <c r="C23" s="396"/>
      <c r="D23" s="397">
        <f>SUM(C23:C30)</f>
        <v>2.9369999999999998</v>
      </c>
      <c r="E23" s="398"/>
      <c r="F23" s="399">
        <f>SUM(E26:E30)</f>
        <v>2.9369999999999998</v>
      </c>
      <c r="G23" s="398"/>
      <c r="H23" s="399">
        <f>SUM(G26:G30)</f>
        <v>2.9369999999999998</v>
      </c>
      <c r="I23" s="400"/>
      <c r="J23" s="401">
        <f>SUM(I24:I30)</f>
        <v>2.9369999999999998</v>
      </c>
      <c r="K23" s="400"/>
      <c r="L23" s="401">
        <f>SUM(K24:K30)</f>
        <v>4.0369999999999999</v>
      </c>
      <c r="M23" s="400"/>
      <c r="N23" s="402">
        <f>SUM(M24:M30)</f>
        <v>4.0369999999999999</v>
      </c>
      <c r="O23" s="400"/>
      <c r="P23" s="401">
        <f>SUM(O24:O30)</f>
        <v>4.0229999999999997</v>
      </c>
      <c r="Q23" s="400"/>
      <c r="R23" s="401">
        <f>SUM(Q24:Q30)</f>
        <v>4.0369999999999999</v>
      </c>
      <c r="S23" s="400"/>
      <c r="T23" s="401">
        <f>SUM(S24:S30)</f>
        <v>4.0369999999999999</v>
      </c>
      <c r="U23" s="400"/>
      <c r="V23" s="401">
        <f>SUM(U24:U30)</f>
        <v>4.0369999999999999</v>
      </c>
      <c r="W23" s="400"/>
      <c r="X23" s="401">
        <f>SUM(W24:W30)</f>
        <v>4.0369999999999999</v>
      </c>
      <c r="Y23" s="400"/>
      <c r="Z23" s="401">
        <f>SUM(Y24:Y30)</f>
        <v>4.0369999999999999</v>
      </c>
      <c r="AA23" s="400"/>
      <c r="AB23" s="402">
        <f>SUM(AA24:AA30)</f>
        <v>4.0369999999999999</v>
      </c>
      <c r="AC23" s="481"/>
      <c r="AD23" s="403">
        <f>SUM(AC24:AC30)</f>
        <v>4.0369999999999999</v>
      </c>
    </row>
    <row r="24" spans="2:30" ht="15.75" x14ac:dyDescent="0.25">
      <c r="B24" s="392" t="s">
        <v>2162</v>
      </c>
      <c r="C24" s="396"/>
      <c r="D24" s="397"/>
      <c r="E24" s="398"/>
      <c r="F24" s="399"/>
      <c r="G24" s="398"/>
      <c r="H24" s="399"/>
      <c r="I24" s="400"/>
      <c r="J24" s="401"/>
      <c r="K24" s="400">
        <v>4.3999999999999997E-2</v>
      </c>
      <c r="L24" s="401"/>
      <c r="M24" s="400">
        <v>4.3999999999999997E-2</v>
      </c>
      <c r="N24" s="402"/>
      <c r="O24" s="400">
        <v>3.6999999999999998E-2</v>
      </c>
      <c r="P24" s="401"/>
      <c r="Q24" s="400">
        <v>4.3999999999999997E-2</v>
      </c>
      <c r="R24" s="401"/>
      <c r="S24" s="400">
        <v>4.3999999999999997E-2</v>
      </c>
      <c r="T24" s="401"/>
      <c r="U24" s="400">
        <v>4.3999999999999997E-2</v>
      </c>
      <c r="V24" s="401"/>
      <c r="W24" s="400">
        <v>4.3999999999999997E-2</v>
      </c>
      <c r="X24" s="401"/>
      <c r="Y24" s="400">
        <v>4.3999999999999997E-2</v>
      </c>
      <c r="Z24" s="401"/>
      <c r="AA24" s="400">
        <v>4.3999999999999997E-2</v>
      </c>
      <c r="AB24" s="402"/>
      <c r="AC24" s="481">
        <v>4.3999999999999997E-2</v>
      </c>
      <c r="AD24" s="403"/>
    </row>
    <row r="25" spans="2:30" ht="15.75" x14ac:dyDescent="0.25">
      <c r="B25" s="392" t="s">
        <v>2163</v>
      </c>
      <c r="C25" s="396"/>
      <c r="D25" s="397"/>
      <c r="E25" s="398"/>
      <c r="F25" s="399"/>
      <c r="G25" s="398"/>
      <c r="H25" s="399"/>
      <c r="I25" s="400"/>
      <c r="J25" s="401"/>
      <c r="K25" s="400">
        <v>2.2839999999999998</v>
      </c>
      <c r="L25" s="401"/>
      <c r="M25" s="400">
        <v>2.2839999999999998</v>
      </c>
      <c r="N25" s="402"/>
      <c r="O25" s="400">
        <v>2.2799999999999998</v>
      </c>
      <c r="P25" s="401"/>
      <c r="Q25" s="400">
        <v>2.2839999999999998</v>
      </c>
      <c r="R25" s="401"/>
      <c r="S25" s="400">
        <v>2.2839999999999998</v>
      </c>
      <c r="T25" s="401"/>
      <c r="U25" s="400">
        <v>2.2839999999999998</v>
      </c>
      <c r="V25" s="401"/>
      <c r="W25" s="400">
        <v>2.2839999999999998</v>
      </c>
      <c r="X25" s="401"/>
      <c r="Y25" s="400">
        <v>2.2839999999999998</v>
      </c>
      <c r="Z25" s="401"/>
      <c r="AA25" s="400">
        <v>2.2839999999999998</v>
      </c>
      <c r="AB25" s="402"/>
      <c r="AC25" s="481">
        <v>2.2839999999999998</v>
      </c>
      <c r="AD25" s="403"/>
    </row>
    <row r="26" spans="2:30" ht="15" x14ac:dyDescent="0.2">
      <c r="B26" s="393" t="s">
        <v>2030</v>
      </c>
      <c r="C26" s="405">
        <v>1.3160000000000001</v>
      </c>
      <c r="D26" s="406"/>
      <c r="E26" s="405">
        <v>1.3160000000000001</v>
      </c>
      <c r="F26" s="407"/>
      <c r="G26" s="405">
        <v>1.3160000000000001</v>
      </c>
      <c r="H26" s="407"/>
      <c r="I26" s="408">
        <v>1.3160000000000001</v>
      </c>
      <c r="J26" s="409"/>
      <c r="K26" s="408"/>
      <c r="L26" s="409"/>
      <c r="M26" s="408"/>
      <c r="N26" s="410"/>
      <c r="O26" s="408"/>
      <c r="P26" s="409"/>
      <c r="Q26" s="408"/>
      <c r="R26" s="409"/>
      <c r="S26" s="408"/>
      <c r="T26" s="409"/>
      <c r="U26" s="408"/>
      <c r="V26" s="409"/>
      <c r="W26" s="408"/>
      <c r="X26" s="409"/>
      <c r="Y26" s="408"/>
      <c r="Z26" s="409"/>
      <c r="AA26" s="408"/>
      <c r="AB26" s="410"/>
      <c r="AC26" s="483"/>
      <c r="AD26" s="411"/>
    </row>
    <row r="27" spans="2:30" ht="15" x14ac:dyDescent="0.2">
      <c r="B27" s="393" t="s">
        <v>2029</v>
      </c>
      <c r="C27" s="405">
        <v>0.96799999999999997</v>
      </c>
      <c r="D27" s="406"/>
      <c r="E27" s="405">
        <v>0.96799999999999997</v>
      </c>
      <c r="F27" s="407"/>
      <c r="G27" s="405">
        <v>0.96799999999999997</v>
      </c>
      <c r="H27" s="407"/>
      <c r="I27" s="408">
        <v>0.96799999999999997</v>
      </c>
      <c r="J27" s="409"/>
      <c r="K27" s="408"/>
      <c r="L27" s="409"/>
      <c r="M27" s="408"/>
      <c r="N27" s="410"/>
      <c r="O27" s="408"/>
      <c r="P27" s="409"/>
      <c r="Q27" s="408"/>
      <c r="R27" s="409"/>
      <c r="S27" s="408"/>
      <c r="T27" s="409"/>
      <c r="U27" s="408"/>
      <c r="V27" s="409"/>
      <c r="W27" s="408"/>
      <c r="X27" s="409"/>
      <c r="Y27" s="408"/>
      <c r="Z27" s="409"/>
      <c r="AA27" s="408"/>
      <c r="AB27" s="410"/>
      <c r="AC27" s="483"/>
      <c r="AD27" s="411"/>
    </row>
    <row r="28" spans="2:30" ht="15" x14ac:dyDescent="0.2">
      <c r="B28" s="393" t="s">
        <v>2028</v>
      </c>
      <c r="C28" s="405">
        <v>3.1E-2</v>
      </c>
      <c r="D28" s="406"/>
      <c r="E28" s="405">
        <v>3.1E-2</v>
      </c>
      <c r="F28" s="407"/>
      <c r="G28" s="405">
        <v>3.1E-2</v>
      </c>
      <c r="H28" s="407"/>
      <c r="I28" s="408">
        <v>3.1E-2</v>
      </c>
      <c r="J28" s="409"/>
      <c r="K28" s="408"/>
      <c r="L28" s="409"/>
      <c r="M28" s="408"/>
      <c r="N28" s="410"/>
      <c r="O28" s="408"/>
      <c r="P28" s="409"/>
      <c r="Q28" s="408"/>
      <c r="R28" s="409"/>
      <c r="S28" s="408"/>
      <c r="T28" s="409"/>
      <c r="U28" s="408"/>
      <c r="V28" s="409"/>
      <c r="W28" s="408"/>
      <c r="X28" s="409"/>
      <c r="Y28" s="408"/>
      <c r="Z28" s="409"/>
      <c r="AA28" s="408"/>
      <c r="AB28" s="410"/>
      <c r="AC28" s="483"/>
      <c r="AD28" s="411"/>
    </row>
    <row r="29" spans="2:30" ht="15" x14ac:dyDescent="0.2">
      <c r="B29" s="393" t="s">
        <v>2027</v>
      </c>
      <c r="C29" s="405">
        <v>1.2999999999999999E-2</v>
      </c>
      <c r="D29" s="406"/>
      <c r="E29" s="405">
        <v>1.2999999999999999E-2</v>
      </c>
      <c r="F29" s="407"/>
      <c r="G29" s="405">
        <v>1.2999999999999999E-2</v>
      </c>
      <c r="H29" s="407"/>
      <c r="I29" s="408">
        <v>1.2999999999999999E-2</v>
      </c>
      <c r="J29" s="409"/>
      <c r="K29" s="408"/>
      <c r="L29" s="409"/>
      <c r="M29" s="408"/>
      <c r="N29" s="410"/>
      <c r="O29" s="408"/>
      <c r="P29" s="409"/>
      <c r="Q29" s="408"/>
      <c r="R29" s="409"/>
      <c r="S29" s="408"/>
      <c r="T29" s="409"/>
      <c r="U29" s="408"/>
      <c r="V29" s="409"/>
      <c r="W29" s="408"/>
      <c r="X29" s="409"/>
      <c r="Y29" s="408"/>
      <c r="Z29" s="409"/>
      <c r="AA29" s="408"/>
      <c r="AB29" s="410"/>
      <c r="AC29" s="483"/>
      <c r="AD29" s="411"/>
    </row>
    <row r="30" spans="2:30" ht="15.75" x14ac:dyDescent="0.25">
      <c r="B30" s="392" t="s">
        <v>2026</v>
      </c>
      <c r="C30" s="405">
        <v>0.60899999999999999</v>
      </c>
      <c r="D30" s="406"/>
      <c r="E30" s="405">
        <v>0.60899999999999999</v>
      </c>
      <c r="F30" s="407"/>
      <c r="G30" s="405">
        <v>0.60899999999999999</v>
      </c>
      <c r="H30" s="407"/>
      <c r="I30" s="408">
        <v>0.60899999999999999</v>
      </c>
      <c r="J30" s="409"/>
      <c r="K30" s="408">
        <v>1.7090000000000001</v>
      </c>
      <c r="L30" s="409"/>
      <c r="M30" s="408">
        <v>1.7090000000000001</v>
      </c>
      <c r="N30" s="410"/>
      <c r="O30" s="408">
        <v>1.706</v>
      </c>
      <c r="P30" s="409"/>
      <c r="Q30" s="408">
        <v>1.7090000000000001</v>
      </c>
      <c r="R30" s="409"/>
      <c r="S30" s="408">
        <v>1.7090000000000001</v>
      </c>
      <c r="T30" s="409"/>
      <c r="U30" s="408">
        <v>1.7090000000000001</v>
      </c>
      <c r="V30" s="409"/>
      <c r="W30" s="408">
        <v>1.7090000000000001</v>
      </c>
      <c r="X30" s="409"/>
      <c r="Y30" s="408">
        <v>1.7090000000000001</v>
      </c>
      <c r="Z30" s="409"/>
      <c r="AA30" s="408">
        <v>1.7090000000000001</v>
      </c>
      <c r="AB30" s="410"/>
      <c r="AC30" s="483">
        <v>1.7090000000000001</v>
      </c>
      <c r="AD30" s="411"/>
    </row>
    <row r="31" spans="2:30" ht="15.75" x14ac:dyDescent="0.25">
      <c r="B31" s="392" t="s">
        <v>1908</v>
      </c>
      <c r="C31" s="396"/>
      <c r="D31" s="397">
        <f>SUM(C34:C38)</f>
        <v>0.14300000000000002</v>
      </c>
      <c r="E31" s="398"/>
      <c r="F31" s="399">
        <f>SUM(E34:E38)</f>
        <v>0.14300000000000002</v>
      </c>
      <c r="G31" s="398"/>
      <c r="H31" s="399">
        <f>SUM(G34:G38)</f>
        <v>0.14300000000000002</v>
      </c>
      <c r="I31" s="400"/>
      <c r="J31" s="401">
        <f>SUM(I34:I38)</f>
        <v>0.14300000000000002</v>
      </c>
      <c r="K31" s="400"/>
      <c r="L31" s="401">
        <f>SUM(K32:K38)</f>
        <v>0.14300000000000002</v>
      </c>
      <c r="M31" s="400"/>
      <c r="N31" s="402">
        <f>SUM(M32:M38)</f>
        <v>0.14300000000000002</v>
      </c>
      <c r="O31" s="400"/>
      <c r="P31" s="401">
        <f>SUM(O32:O38)</f>
        <v>0.14200000000000002</v>
      </c>
      <c r="Q31" s="400"/>
      <c r="R31" s="401">
        <f>SUM(Q32:Q38)</f>
        <v>0.14300000000000002</v>
      </c>
      <c r="S31" s="400"/>
      <c r="T31" s="401">
        <f>SUM(S32:S38)</f>
        <v>0.14300000000000002</v>
      </c>
      <c r="U31" s="400"/>
      <c r="V31" s="401">
        <f>SUM(U32:U38)</f>
        <v>0.14300000000000002</v>
      </c>
      <c r="W31" s="400"/>
      <c r="X31" s="401">
        <f>SUM(W32:W38)</f>
        <v>0.14300000000000002</v>
      </c>
      <c r="Y31" s="400"/>
      <c r="Z31" s="401">
        <f>SUM(Y32:Y38)</f>
        <v>0.14300000000000002</v>
      </c>
      <c r="AA31" s="400"/>
      <c r="AB31" s="402">
        <f>SUM(AA32:AA38)</f>
        <v>0.14300000000000002</v>
      </c>
      <c r="AC31" s="481"/>
      <c r="AD31" s="403">
        <f>SUM(AC32:AC38)</f>
        <v>0.14300000000000002</v>
      </c>
    </row>
    <row r="32" spans="2:30" ht="15.75" x14ac:dyDescent="0.25">
      <c r="B32" s="392" t="s">
        <v>2162</v>
      </c>
      <c r="C32" s="396"/>
      <c r="D32" s="397"/>
      <c r="E32" s="398"/>
      <c r="F32" s="399"/>
      <c r="G32" s="398"/>
      <c r="H32" s="399"/>
      <c r="I32" s="400"/>
      <c r="J32" s="401"/>
      <c r="K32" s="400">
        <v>4.0000000000000001E-3</v>
      </c>
      <c r="L32" s="401"/>
      <c r="M32" s="400">
        <v>4.0000000000000001E-3</v>
      </c>
      <c r="N32" s="402"/>
      <c r="O32" s="400">
        <v>3.0000000000000001E-3</v>
      </c>
      <c r="P32" s="401"/>
      <c r="Q32" s="400">
        <v>4.0000000000000001E-3</v>
      </c>
      <c r="R32" s="401"/>
      <c r="S32" s="400">
        <v>4.0000000000000001E-3</v>
      </c>
      <c r="T32" s="401"/>
      <c r="U32" s="400">
        <v>4.0000000000000001E-3</v>
      </c>
      <c r="V32" s="401"/>
      <c r="W32" s="400">
        <v>4.0000000000000001E-3</v>
      </c>
      <c r="X32" s="401"/>
      <c r="Y32" s="400">
        <v>4.0000000000000001E-3</v>
      </c>
      <c r="Z32" s="401"/>
      <c r="AA32" s="400">
        <v>4.0000000000000001E-3</v>
      </c>
      <c r="AB32" s="402"/>
      <c r="AC32" s="481">
        <v>4.0000000000000001E-3</v>
      </c>
      <c r="AD32" s="403"/>
    </row>
    <row r="33" spans="2:30" ht="15.75" x14ac:dyDescent="0.25">
      <c r="B33" s="392" t="s">
        <v>2163</v>
      </c>
      <c r="C33" s="396"/>
      <c r="D33" s="397"/>
      <c r="E33" s="398"/>
      <c r="F33" s="399"/>
      <c r="G33" s="398"/>
      <c r="H33" s="399"/>
      <c r="I33" s="400"/>
      <c r="J33" s="401"/>
      <c r="K33" s="400">
        <v>8.5000000000000006E-2</v>
      </c>
      <c r="L33" s="401"/>
      <c r="M33" s="400">
        <v>8.5000000000000006E-2</v>
      </c>
      <c r="N33" s="402"/>
      <c r="O33" s="400">
        <v>8.5000000000000006E-2</v>
      </c>
      <c r="P33" s="401"/>
      <c r="Q33" s="400">
        <v>8.5000000000000006E-2</v>
      </c>
      <c r="R33" s="401"/>
      <c r="S33" s="400">
        <v>8.5000000000000006E-2</v>
      </c>
      <c r="T33" s="401"/>
      <c r="U33" s="400">
        <v>8.5000000000000006E-2</v>
      </c>
      <c r="V33" s="401"/>
      <c r="W33" s="400">
        <v>8.5000000000000006E-2</v>
      </c>
      <c r="X33" s="401"/>
      <c r="Y33" s="400">
        <v>8.5000000000000006E-2</v>
      </c>
      <c r="Z33" s="401"/>
      <c r="AA33" s="400">
        <v>8.5000000000000006E-2</v>
      </c>
      <c r="AB33" s="402"/>
      <c r="AC33" s="481">
        <v>8.5000000000000006E-2</v>
      </c>
      <c r="AD33" s="403"/>
    </row>
    <row r="34" spans="2:30" ht="15" x14ac:dyDescent="0.2">
      <c r="B34" s="393" t="s">
        <v>2030</v>
      </c>
      <c r="C34" s="405">
        <v>0</v>
      </c>
      <c r="D34" s="406"/>
      <c r="E34" s="405">
        <v>0</v>
      </c>
      <c r="F34" s="407"/>
      <c r="G34" s="405">
        <v>0</v>
      </c>
      <c r="H34" s="407"/>
      <c r="I34" s="408">
        <v>0</v>
      </c>
      <c r="J34" s="409"/>
      <c r="K34" s="408"/>
      <c r="L34" s="409"/>
      <c r="M34" s="408"/>
      <c r="N34" s="410"/>
      <c r="O34" s="408"/>
      <c r="P34" s="409"/>
      <c r="Q34" s="408"/>
      <c r="R34" s="409"/>
      <c r="S34" s="408"/>
      <c r="T34" s="409"/>
      <c r="U34" s="408"/>
      <c r="V34" s="409"/>
      <c r="W34" s="408"/>
      <c r="X34" s="409"/>
      <c r="Y34" s="408"/>
      <c r="Z34" s="409"/>
      <c r="AA34" s="408"/>
      <c r="AB34" s="410"/>
      <c r="AC34" s="483"/>
      <c r="AD34" s="411"/>
    </row>
    <row r="35" spans="2:30" ht="15" x14ac:dyDescent="0.2">
      <c r="B35" s="393" t="s">
        <v>2029</v>
      </c>
      <c r="C35" s="405">
        <v>8.5000000000000006E-2</v>
      </c>
      <c r="D35" s="406"/>
      <c r="E35" s="405">
        <v>8.5000000000000006E-2</v>
      </c>
      <c r="F35" s="407"/>
      <c r="G35" s="405">
        <v>8.5000000000000006E-2</v>
      </c>
      <c r="H35" s="407"/>
      <c r="I35" s="408">
        <v>8.5000000000000006E-2</v>
      </c>
      <c r="J35" s="409"/>
      <c r="K35" s="408"/>
      <c r="L35" s="409"/>
      <c r="M35" s="408"/>
      <c r="N35" s="410"/>
      <c r="O35" s="408"/>
      <c r="P35" s="409"/>
      <c r="Q35" s="408"/>
      <c r="R35" s="409"/>
      <c r="S35" s="408"/>
      <c r="T35" s="409"/>
      <c r="U35" s="408"/>
      <c r="V35" s="409"/>
      <c r="W35" s="408"/>
      <c r="X35" s="409"/>
      <c r="Y35" s="408"/>
      <c r="Z35" s="409"/>
      <c r="AA35" s="408"/>
      <c r="AB35" s="410"/>
      <c r="AC35" s="483"/>
      <c r="AD35" s="411"/>
    </row>
    <row r="36" spans="2:30" ht="15" x14ac:dyDescent="0.2">
      <c r="B36" s="393" t="s">
        <v>2028</v>
      </c>
      <c r="C36" s="405">
        <v>3.0000000000000001E-3</v>
      </c>
      <c r="D36" s="406"/>
      <c r="E36" s="405">
        <v>3.0000000000000001E-3</v>
      </c>
      <c r="F36" s="407"/>
      <c r="G36" s="405">
        <v>3.0000000000000001E-3</v>
      </c>
      <c r="H36" s="407"/>
      <c r="I36" s="408">
        <v>3.0000000000000001E-3</v>
      </c>
      <c r="J36" s="409"/>
      <c r="K36" s="408"/>
      <c r="L36" s="409"/>
      <c r="M36" s="408"/>
      <c r="N36" s="410"/>
      <c r="O36" s="408"/>
      <c r="P36" s="409"/>
      <c r="Q36" s="408"/>
      <c r="R36" s="409"/>
      <c r="S36" s="408"/>
      <c r="T36" s="409"/>
      <c r="U36" s="408"/>
      <c r="V36" s="409"/>
      <c r="W36" s="408"/>
      <c r="X36" s="409"/>
      <c r="Y36" s="408"/>
      <c r="Z36" s="409"/>
      <c r="AA36" s="408"/>
      <c r="AB36" s="410"/>
      <c r="AC36" s="483"/>
      <c r="AD36" s="411"/>
    </row>
    <row r="37" spans="2:30" ht="15" x14ac:dyDescent="0.2">
      <c r="B37" s="393" t="s">
        <v>2027</v>
      </c>
      <c r="C37" s="405">
        <v>1E-3</v>
      </c>
      <c r="D37" s="406"/>
      <c r="E37" s="405">
        <v>1E-3</v>
      </c>
      <c r="F37" s="407"/>
      <c r="G37" s="405">
        <v>1E-3</v>
      </c>
      <c r="H37" s="407"/>
      <c r="I37" s="408">
        <v>1E-3</v>
      </c>
      <c r="J37" s="409"/>
      <c r="K37" s="408"/>
      <c r="L37" s="409"/>
      <c r="M37" s="408"/>
      <c r="N37" s="410"/>
      <c r="O37" s="408"/>
      <c r="P37" s="409"/>
      <c r="Q37" s="408"/>
      <c r="R37" s="409"/>
      <c r="S37" s="408"/>
      <c r="T37" s="409"/>
      <c r="U37" s="408"/>
      <c r="V37" s="409"/>
      <c r="W37" s="408"/>
      <c r="X37" s="409"/>
      <c r="Y37" s="408"/>
      <c r="Z37" s="409"/>
      <c r="AA37" s="408"/>
      <c r="AB37" s="410"/>
      <c r="AC37" s="483"/>
      <c r="AD37" s="411"/>
    </row>
    <row r="38" spans="2:30" ht="15.75" x14ac:dyDescent="0.25">
      <c r="B38" s="392" t="s">
        <v>2026</v>
      </c>
      <c r="C38" s="405">
        <v>5.3999999999999999E-2</v>
      </c>
      <c r="D38" s="406"/>
      <c r="E38" s="405">
        <v>5.3999999999999999E-2</v>
      </c>
      <c r="F38" s="407"/>
      <c r="G38" s="405">
        <v>5.3999999999999999E-2</v>
      </c>
      <c r="H38" s="407"/>
      <c r="I38" s="408">
        <v>5.3999999999999999E-2</v>
      </c>
      <c r="J38" s="409"/>
      <c r="K38" s="408">
        <v>5.3999999999999999E-2</v>
      </c>
      <c r="L38" s="409"/>
      <c r="M38" s="408">
        <v>5.3999999999999999E-2</v>
      </c>
      <c r="N38" s="410"/>
      <c r="O38" s="408">
        <v>5.3999999999999999E-2</v>
      </c>
      <c r="P38" s="409"/>
      <c r="Q38" s="408">
        <v>5.3999999999999999E-2</v>
      </c>
      <c r="R38" s="409"/>
      <c r="S38" s="408">
        <v>5.3999999999999999E-2</v>
      </c>
      <c r="T38" s="409"/>
      <c r="U38" s="408">
        <v>5.3999999999999999E-2</v>
      </c>
      <c r="V38" s="409"/>
      <c r="W38" s="408">
        <v>5.3999999999999999E-2</v>
      </c>
      <c r="X38" s="409"/>
      <c r="Y38" s="408">
        <v>5.3999999999999999E-2</v>
      </c>
      <c r="Z38" s="409"/>
      <c r="AA38" s="408">
        <v>5.3999999999999999E-2</v>
      </c>
      <c r="AB38" s="410"/>
      <c r="AC38" s="483">
        <v>5.3999999999999999E-2</v>
      </c>
      <c r="AD38" s="411"/>
    </row>
    <row r="39" spans="2:30" ht="16.5" thickBot="1" x14ac:dyDescent="0.3">
      <c r="B39" s="394" t="s">
        <v>1867</v>
      </c>
      <c r="C39" s="412"/>
      <c r="D39" s="413">
        <f>SUM(D31+D23+D15+D5)</f>
        <v>4.8600000000000003</v>
      </c>
      <c r="E39" s="414"/>
      <c r="F39" s="415">
        <f>SUM(F31+F23+F15+F5)</f>
        <v>4.8600000000000003</v>
      </c>
      <c r="G39" s="414"/>
      <c r="H39" s="415">
        <f>SUM(H31+H23+H15+H5)</f>
        <v>4.8600000000000003</v>
      </c>
      <c r="I39" s="414"/>
      <c r="J39" s="415">
        <f>SUM(J31+J23+J15+J5)</f>
        <v>4.8600000000000003</v>
      </c>
      <c r="K39" s="414"/>
      <c r="L39" s="415">
        <f>SUM(L31+L23+L15+L5)</f>
        <v>5.96</v>
      </c>
      <c r="M39" s="414"/>
      <c r="N39" s="413">
        <f>SUM(N31+N23+N15+N5)</f>
        <v>5.96</v>
      </c>
      <c r="O39" s="414"/>
      <c r="P39" s="413">
        <f>SUM(P31+P23+P15+P5)</f>
        <v>5.9370000000000003</v>
      </c>
      <c r="Q39" s="416"/>
      <c r="R39" s="413">
        <f>SUM(R31+R23+R15+R5)</f>
        <v>5.968</v>
      </c>
      <c r="S39" s="416"/>
      <c r="T39" s="413">
        <f>SUM(T31+T23+T15+T5)</f>
        <v>5.968</v>
      </c>
      <c r="U39" s="416"/>
      <c r="V39" s="417">
        <f>SUM(V31+V23+V15+V5)</f>
        <v>5.9379999999999997</v>
      </c>
      <c r="W39" s="416"/>
      <c r="X39" s="417">
        <f>SUM(X31+X23+X15+X5)</f>
        <v>5.9379999999999997</v>
      </c>
      <c r="Y39" s="416"/>
      <c r="Z39" s="417">
        <f>SUM(Z31+Z23+Z15+Z5)</f>
        <v>5.9379999999999997</v>
      </c>
      <c r="AA39" s="416"/>
      <c r="AB39" s="413">
        <f>SUM(AB31+AB23+AB15+AB5)</f>
        <v>5.9379999999999997</v>
      </c>
      <c r="AC39" s="416"/>
      <c r="AD39" s="417">
        <f>SUM(AD31+AD23+AD15+AD5)</f>
        <v>5.9379999999999997</v>
      </c>
    </row>
    <row r="40" spans="2:30" ht="15" x14ac:dyDescent="0.2">
      <c r="B40" s="175"/>
      <c r="C40" s="395"/>
      <c r="D40" s="395"/>
      <c r="E40" s="175"/>
      <c r="F40" s="175"/>
      <c r="G40" s="175"/>
      <c r="H40" s="175"/>
      <c r="I40" s="175"/>
      <c r="J40" s="175"/>
      <c r="K40" s="175"/>
      <c r="L40" s="175"/>
      <c r="M40" s="175"/>
      <c r="N40" s="175"/>
      <c r="O40" s="175"/>
      <c r="P40" s="175"/>
      <c r="Q40" s="175"/>
      <c r="R40" s="175"/>
      <c r="S40" s="175"/>
      <c r="T40" s="175"/>
      <c r="U40" s="175"/>
      <c r="V40" s="175"/>
      <c r="W40" s="175"/>
      <c r="X40" s="175"/>
      <c r="Y40" s="175"/>
      <c r="Z40" s="175"/>
      <c r="AA40" s="175"/>
      <c r="AB40" s="175"/>
      <c r="AC40" s="175"/>
      <c r="AD40" s="175"/>
    </row>
  </sheetData>
  <sheetProtection insertRows="0"/>
  <mergeCells count="16">
    <mergeCell ref="B2:AD2"/>
    <mergeCell ref="C3:D3"/>
    <mergeCell ref="B3:B4"/>
    <mergeCell ref="E3:F3"/>
    <mergeCell ref="K3:L3"/>
    <mergeCell ref="W3:X3"/>
    <mergeCell ref="Y3:Z3"/>
    <mergeCell ref="AC3:AD3"/>
    <mergeCell ref="AA3:AB3"/>
    <mergeCell ref="U3:V3"/>
    <mergeCell ref="S3:T3"/>
    <mergeCell ref="Q3:R3"/>
    <mergeCell ref="O3:P3"/>
    <mergeCell ref="M3:N3"/>
    <mergeCell ref="I3:J3"/>
    <mergeCell ref="G3:H3"/>
  </mergeCells>
  <printOptions horizontalCentered="1"/>
  <pageMargins left="0.7" right="0.7" top="0.75" bottom="0.75" header="0.3" footer="0.3"/>
  <pageSetup scale="59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19AA4-CF14-40FB-A9B6-9D291EDD5143}">
  <sheetPr codeName="Sheet11">
    <pageSetUpPr fitToPage="1"/>
  </sheetPr>
  <dimension ref="B2:AL19"/>
  <sheetViews>
    <sheetView zoomScaleNormal="100" zoomScaleSheetLayoutView="85" workbookViewId="0">
      <selection activeCell="O22" sqref="O22"/>
    </sheetView>
  </sheetViews>
  <sheetFormatPr defaultColWidth="9.140625" defaultRowHeight="12.75" x14ac:dyDescent="0.2"/>
  <cols>
    <col min="1" max="1" width="4.7109375" style="17" customWidth="1"/>
    <col min="2" max="2" width="44.42578125" style="17" bestFit="1" customWidth="1"/>
    <col min="3" max="3" width="10.42578125" style="17" bestFit="1" customWidth="1"/>
    <col min="4" max="4" width="9.5703125" style="17" bestFit="1" customWidth="1"/>
    <col min="5" max="5" width="10.42578125" style="17" bestFit="1" customWidth="1"/>
    <col min="6" max="6" width="9.5703125" style="17" bestFit="1" customWidth="1"/>
    <col min="7" max="7" width="10.42578125" style="17" bestFit="1" customWidth="1"/>
    <col min="8" max="8" width="9.5703125" style="17" bestFit="1" customWidth="1"/>
    <col min="9" max="9" width="10.42578125" style="17" bestFit="1" customWidth="1"/>
    <col min="10" max="10" width="9.5703125" style="17" bestFit="1" customWidth="1"/>
    <col min="11" max="11" width="10.42578125" style="17" bestFit="1" customWidth="1"/>
    <col min="12" max="12" width="9.5703125" style="17" bestFit="1" customWidth="1"/>
    <col min="13" max="13" width="10.42578125" style="17" bestFit="1" customWidth="1"/>
    <col min="14" max="14" width="9.5703125" style="17" bestFit="1" customWidth="1"/>
    <col min="15" max="15" width="10.42578125" style="17" bestFit="1" customWidth="1"/>
    <col min="16" max="16" width="9.5703125" style="17" bestFit="1" customWidth="1"/>
    <col min="17" max="17" width="10.42578125" style="17" bestFit="1" customWidth="1"/>
    <col min="18" max="18" width="9.5703125" style="17" bestFit="1" customWidth="1"/>
    <col min="19" max="19" width="10.42578125" style="17" bestFit="1" customWidth="1"/>
    <col min="20" max="20" width="9.5703125" style="17" bestFit="1" customWidth="1"/>
    <col min="21" max="21" width="10.42578125" style="17" bestFit="1" customWidth="1"/>
    <col min="22" max="22" width="9.5703125" style="17" bestFit="1" customWidth="1"/>
    <col min="23" max="23" width="10.42578125" style="17" bestFit="1" customWidth="1"/>
    <col min="24" max="24" width="10.85546875" style="17" bestFit="1" customWidth="1"/>
    <col min="25" max="25" width="10.42578125" style="17" bestFit="1" customWidth="1"/>
    <col min="26" max="26" width="10.85546875" style="17" bestFit="1" customWidth="1"/>
    <col min="27" max="27" width="10.42578125" style="17" bestFit="1" customWidth="1"/>
    <col min="28" max="28" width="10.85546875" style="17" bestFit="1" customWidth="1"/>
    <col min="29" max="29" width="11.7109375" style="17" bestFit="1" customWidth="1"/>
    <col min="30" max="30" width="10.85546875" style="17" bestFit="1" customWidth="1"/>
    <col min="31" max="31" width="10.42578125" style="17" bestFit="1" customWidth="1"/>
    <col min="32" max="32" width="10.85546875" style="17" bestFit="1" customWidth="1"/>
    <col min="33" max="33" width="11.7109375" style="17" bestFit="1" customWidth="1"/>
    <col min="34" max="34" width="10.85546875" style="17" bestFit="1" customWidth="1"/>
    <col min="35" max="35" width="10.42578125" style="17" bestFit="1" customWidth="1"/>
    <col min="36" max="36" width="10.85546875" style="17" bestFit="1" customWidth="1"/>
    <col min="37" max="37" width="11.7109375" style="17" bestFit="1" customWidth="1"/>
    <col min="38" max="38" width="12.140625" style="17" customWidth="1"/>
    <col min="39" max="16384" width="9.140625" style="17"/>
  </cols>
  <sheetData>
    <row r="2" spans="2:38" ht="52.5" customHeight="1" thickBot="1" x14ac:dyDescent="0.25">
      <c r="B2" s="117" t="s">
        <v>2166</v>
      </c>
      <c r="C2" s="117"/>
      <c r="D2" s="117"/>
      <c r="E2" s="117"/>
      <c r="F2" s="117"/>
      <c r="G2" s="117"/>
      <c r="H2" s="117"/>
      <c r="I2" s="117"/>
      <c r="J2" s="117"/>
      <c r="K2" s="117"/>
      <c r="L2" s="117"/>
      <c r="M2" s="117"/>
      <c r="N2" s="117"/>
      <c r="O2" s="117"/>
      <c r="P2" s="117"/>
      <c r="Q2" s="117"/>
      <c r="R2" s="117"/>
      <c r="S2" s="117"/>
      <c r="T2" s="117"/>
      <c r="U2" s="117"/>
      <c r="V2" s="117"/>
      <c r="W2" s="117"/>
      <c r="X2" s="117"/>
      <c r="Y2" s="117"/>
      <c r="Z2" s="117"/>
      <c r="AA2" s="117"/>
      <c r="AB2" s="117"/>
      <c r="AC2" s="117"/>
      <c r="AD2" s="117"/>
      <c r="AE2" s="117"/>
      <c r="AF2" s="117"/>
      <c r="AG2" s="117"/>
      <c r="AH2" s="117"/>
      <c r="AI2" s="117"/>
      <c r="AJ2" s="117"/>
      <c r="AK2" s="117"/>
      <c r="AL2" s="117"/>
    </row>
    <row r="3" spans="2:38" ht="15.75" customHeight="1" x14ac:dyDescent="0.25">
      <c r="B3" s="137" t="s">
        <v>2150</v>
      </c>
      <c r="C3" s="305" t="s">
        <v>1881</v>
      </c>
      <c r="D3" s="306"/>
      <c r="E3" s="271" t="s">
        <v>1882</v>
      </c>
      <c r="F3" s="272"/>
      <c r="G3" s="271" t="s">
        <v>1883</v>
      </c>
      <c r="H3" s="272"/>
      <c r="I3" s="271" t="s">
        <v>1884</v>
      </c>
      <c r="J3" s="272"/>
      <c r="K3" s="271" t="s">
        <v>1885</v>
      </c>
      <c r="L3" s="272"/>
      <c r="M3" s="271" t="s">
        <v>1886</v>
      </c>
      <c r="N3" s="272"/>
      <c r="O3" s="271" t="s">
        <v>1887</v>
      </c>
      <c r="P3" s="272"/>
      <c r="Q3" s="270" t="s">
        <v>1888</v>
      </c>
      <c r="R3" s="272"/>
      <c r="S3" s="271" t="s">
        <v>1889</v>
      </c>
      <c r="T3" s="272"/>
      <c r="U3" s="271" t="s">
        <v>1890</v>
      </c>
      <c r="V3" s="272"/>
      <c r="W3" s="271" t="s">
        <v>2043</v>
      </c>
      <c r="X3" s="272"/>
      <c r="Y3" s="271" t="s">
        <v>2042</v>
      </c>
      <c r="Z3" s="272"/>
      <c r="AA3" s="271" t="s">
        <v>2041</v>
      </c>
      <c r="AB3" s="272"/>
      <c r="AC3" s="271" t="s">
        <v>2040</v>
      </c>
      <c r="AD3" s="272"/>
      <c r="AE3" s="271" t="s">
        <v>1893</v>
      </c>
      <c r="AF3" s="272"/>
      <c r="AG3" s="271" t="s">
        <v>2039</v>
      </c>
      <c r="AH3" s="272"/>
      <c r="AI3" s="271" t="s">
        <v>1894</v>
      </c>
      <c r="AJ3" s="272"/>
      <c r="AK3" s="270" t="s">
        <v>2038</v>
      </c>
      <c r="AL3" s="273"/>
    </row>
    <row r="4" spans="2:38" ht="15" x14ac:dyDescent="0.2">
      <c r="B4" s="138"/>
      <c r="C4" s="418" t="s">
        <v>1971</v>
      </c>
      <c r="D4" s="311" t="s">
        <v>1970</v>
      </c>
      <c r="E4" s="419" t="s">
        <v>1971</v>
      </c>
      <c r="F4" s="312" t="s">
        <v>1970</v>
      </c>
      <c r="G4" s="420" t="s">
        <v>1971</v>
      </c>
      <c r="H4" s="313" t="s">
        <v>1970</v>
      </c>
      <c r="I4" s="419" t="s">
        <v>1971</v>
      </c>
      <c r="J4" s="313" t="s">
        <v>1970</v>
      </c>
      <c r="K4" s="419" t="s">
        <v>1971</v>
      </c>
      <c r="L4" s="313" t="s">
        <v>1970</v>
      </c>
      <c r="M4" s="419" t="s">
        <v>1971</v>
      </c>
      <c r="N4" s="313" t="s">
        <v>1970</v>
      </c>
      <c r="O4" s="420" t="s">
        <v>1971</v>
      </c>
      <c r="P4" s="313" t="s">
        <v>1970</v>
      </c>
      <c r="Q4" s="419" t="s">
        <v>1971</v>
      </c>
      <c r="R4" s="313" t="s">
        <v>1970</v>
      </c>
      <c r="S4" s="420" t="s">
        <v>1971</v>
      </c>
      <c r="T4" s="313" t="s">
        <v>1970</v>
      </c>
      <c r="U4" s="420" t="s">
        <v>1971</v>
      </c>
      <c r="V4" s="313" t="s">
        <v>1970</v>
      </c>
      <c r="W4" s="420" t="s">
        <v>1971</v>
      </c>
      <c r="X4" s="313" t="s">
        <v>1970</v>
      </c>
      <c r="Y4" s="420" t="s">
        <v>1971</v>
      </c>
      <c r="Z4" s="313" t="s">
        <v>1970</v>
      </c>
      <c r="AA4" s="420" t="s">
        <v>1971</v>
      </c>
      <c r="AB4" s="313" t="s">
        <v>1970</v>
      </c>
      <c r="AC4" s="420" t="s">
        <v>1971</v>
      </c>
      <c r="AD4" s="313" t="s">
        <v>1970</v>
      </c>
      <c r="AE4" s="420" t="s">
        <v>1971</v>
      </c>
      <c r="AF4" s="313" t="s">
        <v>1970</v>
      </c>
      <c r="AG4" s="420" t="s">
        <v>1971</v>
      </c>
      <c r="AH4" s="313" t="s">
        <v>1970</v>
      </c>
      <c r="AI4" s="420" t="s">
        <v>1971</v>
      </c>
      <c r="AJ4" s="313" t="s">
        <v>1970</v>
      </c>
      <c r="AK4" s="419" t="s">
        <v>1971</v>
      </c>
      <c r="AL4" s="421" t="s">
        <v>1970</v>
      </c>
    </row>
    <row r="5" spans="2:38" ht="15.75" x14ac:dyDescent="0.25">
      <c r="B5" s="422" t="s">
        <v>1969</v>
      </c>
      <c r="C5" s="433"/>
      <c r="D5" s="434">
        <v>0</v>
      </c>
      <c r="E5" s="435"/>
      <c r="F5" s="436">
        <v>0</v>
      </c>
      <c r="G5" s="435"/>
      <c r="H5" s="434">
        <v>0</v>
      </c>
      <c r="I5" s="437"/>
      <c r="J5" s="320">
        <v>0</v>
      </c>
      <c r="K5" s="437"/>
      <c r="L5" s="320">
        <v>0</v>
      </c>
      <c r="M5" s="437"/>
      <c r="N5" s="320">
        <v>0</v>
      </c>
      <c r="O5" s="319"/>
      <c r="P5" s="320">
        <v>0</v>
      </c>
      <c r="Q5" s="437"/>
      <c r="R5" s="320">
        <v>0</v>
      </c>
      <c r="S5" s="319">
        <v>0</v>
      </c>
      <c r="T5" s="320"/>
      <c r="U5" s="319">
        <v>0</v>
      </c>
      <c r="V5" s="320"/>
      <c r="W5" s="319"/>
      <c r="X5" s="320"/>
      <c r="Y5" s="319">
        <v>0</v>
      </c>
      <c r="Z5" s="320"/>
      <c r="AA5" s="319">
        <v>0</v>
      </c>
      <c r="AB5" s="320"/>
      <c r="AC5" s="319">
        <v>0</v>
      </c>
      <c r="AD5" s="320"/>
      <c r="AE5" s="319">
        <v>0</v>
      </c>
      <c r="AF5" s="320"/>
      <c r="AG5" s="319">
        <v>0</v>
      </c>
      <c r="AH5" s="320"/>
      <c r="AI5" s="319">
        <v>0</v>
      </c>
      <c r="AJ5" s="320"/>
      <c r="AK5" s="437">
        <v>0</v>
      </c>
      <c r="AL5" s="438"/>
    </row>
    <row r="6" spans="2:38" ht="15.75" x14ac:dyDescent="0.25">
      <c r="B6" s="423" t="s">
        <v>1967</v>
      </c>
      <c r="C6" s="315"/>
      <c r="D6" s="334">
        <f>SUM(C7:C7)</f>
        <v>35.335999999999999</v>
      </c>
      <c r="E6" s="317"/>
      <c r="F6" s="318">
        <f>SUM(E7:E7)</f>
        <v>33.152999999999999</v>
      </c>
      <c r="G6" s="317"/>
      <c r="H6" s="334">
        <f>SUM(G7:G7)</f>
        <v>35.026000000000003</v>
      </c>
      <c r="I6" s="323"/>
      <c r="J6" s="322">
        <f>SUM(I7:I7)</f>
        <v>34.953000000000003</v>
      </c>
      <c r="K6" s="323"/>
      <c r="L6" s="322">
        <f>SUM(K7:K7)</f>
        <v>33.225999999999999</v>
      </c>
      <c r="M6" s="323"/>
      <c r="N6" s="322">
        <f>SUM(M7:M7)</f>
        <v>33.003</v>
      </c>
      <c r="O6" s="321"/>
      <c r="P6" s="322">
        <f>SUM(O7:O7)</f>
        <v>33.003</v>
      </c>
      <c r="Q6" s="323"/>
      <c r="R6" s="322">
        <f>SUM(Q7:Q7)</f>
        <v>33.218000000000004</v>
      </c>
      <c r="S6" s="321"/>
      <c r="T6" s="322">
        <f>SUM(S7:S7)</f>
        <v>31.152999999999999</v>
      </c>
      <c r="U6" s="321"/>
      <c r="V6" s="322">
        <f>SUM(U7:U7)</f>
        <v>40.844999999999999</v>
      </c>
      <c r="W6" s="321"/>
      <c r="X6" s="322">
        <f>SUM(W7:W7)</f>
        <v>48.862523000000003</v>
      </c>
      <c r="Y6" s="321"/>
      <c r="Z6" s="322">
        <v>66.807000000000002</v>
      </c>
      <c r="AA6" s="321"/>
      <c r="AB6" s="322">
        <v>22.420999999999999</v>
      </c>
      <c r="AC6" s="321"/>
      <c r="AD6" s="322">
        <v>142.35300000000001</v>
      </c>
      <c r="AE6" s="321"/>
      <c r="AF6" s="322">
        <v>49.542999999999999</v>
      </c>
      <c r="AG6" s="321"/>
      <c r="AH6" s="322">
        <v>269.11900000000003</v>
      </c>
      <c r="AI6" s="321"/>
      <c r="AJ6" s="322">
        <v>42.618000000000002</v>
      </c>
      <c r="AK6" s="323"/>
      <c r="AL6" s="439">
        <v>277.80599999999998</v>
      </c>
    </row>
    <row r="7" spans="2:38" ht="15" x14ac:dyDescent="0.2">
      <c r="B7" s="424" t="s">
        <v>2037</v>
      </c>
      <c r="C7" s="325">
        <v>35.335999999999999</v>
      </c>
      <c r="D7" s="334"/>
      <c r="E7" s="325">
        <v>33.152999999999999</v>
      </c>
      <c r="F7" s="318"/>
      <c r="G7" s="325">
        <v>35.026000000000003</v>
      </c>
      <c r="H7" s="334"/>
      <c r="I7" s="327">
        <v>34.953000000000003</v>
      </c>
      <c r="J7" s="322"/>
      <c r="K7" s="327">
        <v>33.225999999999999</v>
      </c>
      <c r="L7" s="322"/>
      <c r="M7" s="327">
        <v>33.003</v>
      </c>
      <c r="N7" s="322"/>
      <c r="O7" s="326">
        <v>33.003</v>
      </c>
      <c r="P7" s="322"/>
      <c r="Q7" s="327">
        <v>33.218000000000004</v>
      </c>
      <c r="R7" s="322"/>
      <c r="S7" s="327">
        <v>31.152999999999999</v>
      </c>
      <c r="T7" s="322"/>
      <c r="U7" s="327">
        <v>40.844999999999999</v>
      </c>
      <c r="V7" s="322"/>
      <c r="W7" s="327">
        <f>116063000*0.421/1000000</f>
        <v>48.862523000000003</v>
      </c>
      <c r="X7" s="322"/>
      <c r="Y7" s="327">
        <v>66.807000000000002</v>
      </c>
      <c r="Z7" s="322"/>
      <c r="AA7" s="327">
        <v>22.420999999999999</v>
      </c>
      <c r="AB7" s="322"/>
      <c r="AC7" s="327">
        <v>142.35300000000001</v>
      </c>
      <c r="AD7" s="322"/>
      <c r="AE7" s="327">
        <v>49.542999999999999</v>
      </c>
      <c r="AF7" s="322"/>
      <c r="AG7" s="327">
        <v>269.11900000000003</v>
      </c>
      <c r="AH7" s="322"/>
      <c r="AI7" s="327">
        <v>42.618000000000002</v>
      </c>
      <c r="AJ7" s="322"/>
      <c r="AK7" s="326">
        <v>277.80599999999998</v>
      </c>
      <c r="AL7" s="439"/>
    </row>
    <row r="8" spans="2:38" ht="15.75" x14ac:dyDescent="0.25">
      <c r="B8" s="423" t="s">
        <v>1899</v>
      </c>
      <c r="C8" s="329"/>
      <c r="D8" s="334">
        <f>SUM(C9:C11)</f>
        <v>50.559000000000005</v>
      </c>
      <c r="E8" s="317"/>
      <c r="F8" s="318">
        <f>SUM(E9:E11)</f>
        <v>46.634</v>
      </c>
      <c r="G8" s="317"/>
      <c r="H8" s="334">
        <f>SUM(G9:G11)</f>
        <v>47.988</v>
      </c>
      <c r="I8" s="323"/>
      <c r="J8" s="322">
        <f>SUM(I9:I11)</f>
        <v>48.145000000000003</v>
      </c>
      <c r="K8" s="323"/>
      <c r="L8" s="322">
        <f>SUM(K9:K11)</f>
        <v>46.425000000000004</v>
      </c>
      <c r="M8" s="323"/>
      <c r="N8" s="322">
        <f>SUM(M9:M11)</f>
        <v>46.1</v>
      </c>
      <c r="O8" s="321"/>
      <c r="P8" s="322">
        <f>SUM(O9:O11)</f>
        <v>46.425000000000004</v>
      </c>
      <c r="Q8" s="323"/>
      <c r="R8" s="322">
        <f>SUM(Q9:Q11)</f>
        <v>34.241</v>
      </c>
      <c r="S8" s="323"/>
      <c r="T8" s="322">
        <f>SUM(S9:S11)</f>
        <v>39.342500000000008</v>
      </c>
      <c r="U8" s="323"/>
      <c r="V8" s="322">
        <f>SUM(U9:U11)</f>
        <v>57.932000000000002</v>
      </c>
      <c r="W8" s="323"/>
      <c r="X8" s="322">
        <f>SUM(W9:W11)</f>
        <v>61.562523000000006</v>
      </c>
      <c r="Y8" s="323"/>
      <c r="Z8" s="322">
        <v>59.823999999999998</v>
      </c>
      <c r="AA8" s="323"/>
      <c r="AB8" s="322">
        <v>78.158000000000001</v>
      </c>
      <c r="AC8" s="323"/>
      <c r="AD8" s="322">
        <v>69.084999999999994</v>
      </c>
      <c r="AE8" s="323"/>
      <c r="AF8" s="322">
        <v>108.85299999999999</v>
      </c>
      <c r="AG8" s="323"/>
      <c r="AH8" s="322">
        <v>81.319999999999993</v>
      </c>
      <c r="AI8" s="323"/>
      <c r="AJ8" s="322">
        <f>SUM(AI9:AI11)</f>
        <v>90.36</v>
      </c>
      <c r="AK8" s="323"/>
      <c r="AL8" s="439">
        <v>87.075999999999993</v>
      </c>
    </row>
    <row r="9" spans="2:38" ht="15" x14ac:dyDescent="0.2">
      <c r="B9" s="424" t="s">
        <v>2036</v>
      </c>
      <c r="C9" s="325">
        <v>44.124000000000002</v>
      </c>
      <c r="D9" s="334"/>
      <c r="E9" s="325">
        <v>40.593000000000004</v>
      </c>
      <c r="F9" s="318"/>
      <c r="G9" s="325">
        <v>42.631</v>
      </c>
      <c r="H9" s="334"/>
      <c r="I9" s="327">
        <v>42.725999999999999</v>
      </c>
      <c r="J9" s="322"/>
      <c r="K9" s="327">
        <v>41.006</v>
      </c>
      <c r="L9" s="322"/>
      <c r="M9" s="327">
        <v>40.69</v>
      </c>
      <c r="N9" s="322"/>
      <c r="O9" s="326">
        <v>41.039000000000001</v>
      </c>
      <c r="P9" s="322"/>
      <c r="Q9" s="327">
        <v>29.172999999999998</v>
      </c>
      <c r="R9" s="322"/>
      <c r="S9" s="327">
        <v>32.773000000000003</v>
      </c>
      <c r="T9" s="322"/>
      <c r="U9" s="327">
        <v>48.31</v>
      </c>
      <c r="V9" s="322"/>
      <c r="W9" s="327">
        <f>'Table 6-2h'!$W$7</f>
        <v>48.862523000000003</v>
      </c>
      <c r="X9" s="322"/>
      <c r="Y9" s="327">
        <v>54.115000000000002</v>
      </c>
      <c r="Z9" s="322"/>
      <c r="AA9" s="327">
        <v>22.808</v>
      </c>
      <c r="AB9" s="322"/>
      <c r="AC9" s="327">
        <v>63.375999999999998</v>
      </c>
      <c r="AD9" s="322"/>
      <c r="AE9" s="327">
        <v>54.347999999999999</v>
      </c>
      <c r="AF9" s="322"/>
      <c r="AG9" s="327">
        <v>75.611000000000004</v>
      </c>
      <c r="AH9" s="322"/>
      <c r="AI9" s="327">
        <v>35.159999999999997</v>
      </c>
      <c r="AJ9" s="322"/>
      <c r="AK9" s="326">
        <v>81.367000000000004</v>
      </c>
      <c r="AL9" s="439"/>
    </row>
    <row r="10" spans="2:38" ht="15" x14ac:dyDescent="0.2">
      <c r="B10" s="424" t="s">
        <v>2035</v>
      </c>
      <c r="C10" s="325">
        <v>5.8380000000000001</v>
      </c>
      <c r="D10" s="334"/>
      <c r="E10" s="325">
        <v>5.5289999999999999</v>
      </c>
      <c r="F10" s="318"/>
      <c r="G10" s="325">
        <v>4.819</v>
      </c>
      <c r="H10" s="334"/>
      <c r="I10" s="327">
        <v>4.819</v>
      </c>
      <c r="J10" s="322"/>
      <c r="K10" s="327">
        <v>4.819</v>
      </c>
      <c r="L10" s="322"/>
      <c r="M10" s="327">
        <v>4.8099999999999996</v>
      </c>
      <c r="N10" s="322"/>
      <c r="O10" s="326">
        <v>4.7859999999999996</v>
      </c>
      <c r="P10" s="322"/>
      <c r="Q10" s="327">
        <v>4.4429999999999996</v>
      </c>
      <c r="R10" s="322"/>
      <c r="S10" s="327">
        <v>5.907</v>
      </c>
      <c r="T10" s="322"/>
      <c r="U10" s="327">
        <v>8.9220000000000006</v>
      </c>
      <c r="V10" s="322"/>
      <c r="W10" s="327">
        <v>12</v>
      </c>
      <c r="X10" s="322"/>
      <c r="Y10" s="327">
        <v>4.8</v>
      </c>
      <c r="Z10" s="322"/>
      <c r="AA10" s="327">
        <v>54.5</v>
      </c>
      <c r="AB10" s="322"/>
      <c r="AC10" s="327">
        <v>4.8</v>
      </c>
      <c r="AD10" s="322"/>
      <c r="AE10" s="327">
        <v>54.505000000000003</v>
      </c>
      <c r="AF10" s="322"/>
      <c r="AG10" s="327">
        <v>4.8</v>
      </c>
      <c r="AH10" s="322"/>
      <c r="AI10" s="327">
        <v>54.5</v>
      </c>
      <c r="AJ10" s="322"/>
      <c r="AK10" s="326">
        <v>4.8</v>
      </c>
      <c r="AL10" s="439"/>
    </row>
    <row r="11" spans="2:38" ht="15" x14ac:dyDescent="0.2">
      <c r="B11" s="424" t="s">
        <v>2034</v>
      </c>
      <c r="C11" s="325">
        <v>0.59699999999999998</v>
      </c>
      <c r="D11" s="334"/>
      <c r="E11" s="325">
        <v>0.51200000000000001</v>
      </c>
      <c r="F11" s="318"/>
      <c r="G11" s="325">
        <v>0.53800000000000003</v>
      </c>
      <c r="H11" s="334"/>
      <c r="I11" s="327">
        <v>0.6</v>
      </c>
      <c r="J11" s="322"/>
      <c r="K11" s="327">
        <v>0.6</v>
      </c>
      <c r="L11" s="322"/>
      <c r="M11" s="327">
        <v>0.6</v>
      </c>
      <c r="N11" s="322"/>
      <c r="O11" s="326">
        <v>0.6</v>
      </c>
      <c r="P11" s="322"/>
      <c r="Q11" s="327">
        <v>0.625</v>
      </c>
      <c r="R11" s="322"/>
      <c r="S11" s="327">
        <v>0.66249999999999998</v>
      </c>
      <c r="T11" s="322"/>
      <c r="U11" s="327">
        <v>0.7</v>
      </c>
      <c r="V11" s="322"/>
      <c r="W11" s="327">
        <v>0.7</v>
      </c>
      <c r="X11" s="322"/>
      <c r="Y11" s="327">
        <v>0.90900000000000003</v>
      </c>
      <c r="Z11" s="322"/>
      <c r="AA11" s="327">
        <v>0.85</v>
      </c>
      <c r="AB11" s="322"/>
      <c r="AC11" s="327">
        <v>0.90900000000000003</v>
      </c>
      <c r="AD11" s="322"/>
      <c r="AE11" s="327">
        <v>8.5000000000000006E-2</v>
      </c>
      <c r="AF11" s="322"/>
      <c r="AG11" s="327">
        <v>0.09</v>
      </c>
      <c r="AH11" s="322"/>
      <c r="AI11" s="327">
        <v>0.7</v>
      </c>
      <c r="AJ11" s="322"/>
      <c r="AK11" s="326">
        <v>0.90900000000000003</v>
      </c>
      <c r="AL11" s="439"/>
    </row>
    <row r="12" spans="2:38" ht="15.75" x14ac:dyDescent="0.25">
      <c r="B12" s="425" t="s">
        <v>1908</v>
      </c>
      <c r="C12" s="440"/>
      <c r="D12" s="332">
        <v>0</v>
      </c>
      <c r="E12" s="333"/>
      <c r="F12" s="331">
        <v>0</v>
      </c>
      <c r="G12" s="333"/>
      <c r="H12" s="332">
        <v>0</v>
      </c>
      <c r="I12" s="331"/>
      <c r="J12" s="332">
        <v>0</v>
      </c>
      <c r="K12" s="331"/>
      <c r="L12" s="332">
        <v>0</v>
      </c>
      <c r="M12" s="331"/>
      <c r="N12" s="332">
        <v>0</v>
      </c>
      <c r="O12" s="333"/>
      <c r="P12" s="332">
        <v>0</v>
      </c>
      <c r="Q12" s="331"/>
      <c r="R12" s="332"/>
      <c r="S12" s="331"/>
      <c r="T12" s="332"/>
      <c r="U12" s="331"/>
      <c r="V12" s="332"/>
      <c r="W12" s="331"/>
      <c r="X12" s="332"/>
      <c r="Y12" s="331"/>
      <c r="Z12" s="332"/>
      <c r="AA12" s="331"/>
      <c r="AB12" s="332"/>
      <c r="AC12" s="331"/>
      <c r="AD12" s="332"/>
      <c r="AE12" s="331"/>
      <c r="AF12" s="332"/>
      <c r="AG12" s="331"/>
      <c r="AH12" s="332"/>
      <c r="AI12" s="331"/>
      <c r="AJ12" s="332"/>
      <c r="AK12" s="331"/>
      <c r="AL12" s="441"/>
    </row>
    <row r="13" spans="2:38" ht="15.75" x14ac:dyDescent="0.25">
      <c r="B13" s="426" t="s">
        <v>1867</v>
      </c>
      <c r="C13" s="442"/>
      <c r="D13" s="443">
        <f>D5+D6+D8+D12</f>
        <v>85.89500000000001</v>
      </c>
      <c r="E13" s="444"/>
      <c r="F13" s="443">
        <f>F5+F6+F8+F12</f>
        <v>79.787000000000006</v>
      </c>
      <c r="G13" s="444"/>
      <c r="H13" s="445">
        <f>H5+H6+H8+H12</f>
        <v>83.01400000000001</v>
      </c>
      <c r="I13" s="446"/>
      <c r="J13" s="445">
        <f>J5+J6+J8+J12</f>
        <v>83.098000000000013</v>
      </c>
      <c r="K13" s="446"/>
      <c r="L13" s="445">
        <f>L5+L6+L8+L12</f>
        <v>79.65100000000001</v>
      </c>
      <c r="M13" s="446"/>
      <c r="N13" s="445">
        <f>N5+N6+N8+N12</f>
        <v>79.103000000000009</v>
      </c>
      <c r="O13" s="444"/>
      <c r="P13" s="445">
        <f>P5+P6+P8+P12</f>
        <v>79.427999999999997</v>
      </c>
      <c r="Q13" s="446"/>
      <c r="R13" s="445">
        <f>R5+R6+R8+R12</f>
        <v>67.459000000000003</v>
      </c>
      <c r="S13" s="446"/>
      <c r="T13" s="445">
        <f>T5+T6+T8+T12</f>
        <v>70.495500000000007</v>
      </c>
      <c r="U13" s="446"/>
      <c r="V13" s="445">
        <f>V5+V6+V8+V12</f>
        <v>98.777000000000001</v>
      </c>
      <c r="W13" s="446"/>
      <c r="X13" s="445">
        <f>X5+X6+X8+X12</f>
        <v>110.42504600000001</v>
      </c>
      <c r="Y13" s="446"/>
      <c r="Z13" s="445">
        <f>Z5+Z6+Z8+Z12</f>
        <v>126.631</v>
      </c>
      <c r="AA13" s="446"/>
      <c r="AB13" s="445">
        <f>AB5+AB6+AB8+AB12</f>
        <v>100.57900000000001</v>
      </c>
      <c r="AC13" s="446"/>
      <c r="AD13" s="445">
        <f>AD5+AD6+AD8+AD12</f>
        <v>211.43799999999999</v>
      </c>
      <c r="AE13" s="446"/>
      <c r="AF13" s="445">
        <f>AF5+AF6+AF8+AF12</f>
        <v>158.39599999999999</v>
      </c>
      <c r="AG13" s="446"/>
      <c r="AH13" s="445">
        <f>AH5+AH6+AH8+AH12</f>
        <v>350.43900000000002</v>
      </c>
      <c r="AI13" s="446"/>
      <c r="AJ13" s="445">
        <f>AJ5+AJ6+AJ8+AJ12</f>
        <v>132.97800000000001</v>
      </c>
      <c r="AK13" s="446"/>
      <c r="AL13" s="445">
        <f>AL5+AL6+AL8+AL12</f>
        <v>364.88199999999995</v>
      </c>
    </row>
    <row r="14" spans="2:38" ht="15.75" x14ac:dyDescent="0.25">
      <c r="B14" s="427" t="s">
        <v>2165</v>
      </c>
      <c r="C14" s="428"/>
      <c r="D14" s="428"/>
      <c r="E14" s="428"/>
      <c r="F14" s="428"/>
      <c r="G14" s="428"/>
      <c r="H14" s="428"/>
      <c r="I14" s="428"/>
      <c r="J14" s="428"/>
      <c r="K14" s="428"/>
      <c r="L14" s="428"/>
      <c r="M14" s="428"/>
      <c r="N14" s="428"/>
      <c r="O14" s="428"/>
      <c r="P14" s="428"/>
      <c r="Q14" s="428"/>
      <c r="R14" s="428"/>
      <c r="S14" s="428"/>
      <c r="T14" s="428"/>
      <c r="U14" s="428"/>
      <c r="V14" s="428"/>
      <c r="W14" s="428"/>
      <c r="X14" s="428"/>
      <c r="Y14" s="428"/>
      <c r="Z14" s="428"/>
      <c r="AA14" s="428"/>
      <c r="AB14" s="428"/>
      <c r="AC14" s="428"/>
      <c r="AD14" s="428"/>
      <c r="AE14" s="428"/>
      <c r="AF14" s="428"/>
      <c r="AG14" s="428"/>
      <c r="AH14" s="428"/>
      <c r="AI14" s="428"/>
      <c r="AJ14" s="428"/>
      <c r="AK14" s="428"/>
      <c r="AL14" s="429"/>
    </row>
    <row r="15" spans="2:38" ht="16.5" thickBot="1" x14ac:dyDescent="0.3">
      <c r="B15" s="430" t="s">
        <v>2033</v>
      </c>
      <c r="C15" s="431"/>
      <c r="D15" s="431"/>
      <c r="E15" s="431"/>
      <c r="F15" s="431"/>
      <c r="G15" s="431"/>
      <c r="H15" s="431"/>
      <c r="I15" s="431"/>
      <c r="J15" s="431"/>
      <c r="K15" s="431"/>
      <c r="L15" s="431"/>
      <c r="M15" s="431"/>
      <c r="N15" s="431"/>
      <c r="O15" s="431"/>
      <c r="P15" s="431"/>
      <c r="Q15" s="431"/>
      <c r="R15" s="431"/>
      <c r="S15" s="431"/>
      <c r="T15" s="431"/>
      <c r="U15" s="431"/>
      <c r="V15" s="431"/>
      <c r="W15" s="431"/>
      <c r="X15" s="431"/>
      <c r="Y15" s="431"/>
      <c r="Z15" s="431"/>
      <c r="AA15" s="431"/>
      <c r="AB15" s="431"/>
      <c r="AC15" s="431"/>
      <c r="AD15" s="431"/>
      <c r="AE15" s="431"/>
      <c r="AF15" s="431"/>
      <c r="AG15" s="431"/>
      <c r="AH15" s="431"/>
      <c r="AI15" s="431"/>
      <c r="AJ15" s="431"/>
      <c r="AK15" s="431"/>
      <c r="AL15" s="432"/>
    </row>
    <row r="19" spans="20:34" x14ac:dyDescent="0.2">
      <c r="T19" s="21"/>
      <c r="U19" s="21"/>
      <c r="V19" s="21"/>
      <c r="W19" s="21"/>
      <c r="X19" s="21"/>
      <c r="Y19" s="21"/>
      <c r="Z19" s="21"/>
      <c r="AA19" s="21"/>
      <c r="AB19" s="21"/>
      <c r="AC19" s="21"/>
      <c r="AD19" s="21"/>
      <c r="AE19" s="21"/>
      <c r="AF19" s="21"/>
      <c r="AH19" s="21"/>
    </row>
  </sheetData>
  <sheetProtection insertRows="0"/>
  <mergeCells count="22">
    <mergeCell ref="B14:AL14"/>
    <mergeCell ref="B15:AL15"/>
    <mergeCell ref="B2:AL2"/>
    <mergeCell ref="S3:T3"/>
    <mergeCell ref="Q3:R3"/>
    <mergeCell ref="O3:P3"/>
    <mergeCell ref="M3:N3"/>
    <mergeCell ref="G3:H3"/>
    <mergeCell ref="C3:D3"/>
    <mergeCell ref="B3:B4"/>
    <mergeCell ref="E3:F3"/>
    <mergeCell ref="AK3:AL3"/>
    <mergeCell ref="U3:V3"/>
    <mergeCell ref="AG3:AH3"/>
    <mergeCell ref="AE3:AF3"/>
    <mergeCell ref="AI3:AJ3"/>
    <mergeCell ref="I3:J3"/>
    <mergeCell ref="K3:L3"/>
    <mergeCell ref="W3:X3"/>
    <mergeCell ref="Y3:Z3"/>
    <mergeCell ref="AA3:AB3"/>
    <mergeCell ref="AC3:AD3"/>
  </mergeCells>
  <printOptions horizontalCentered="1"/>
  <pageMargins left="0.25" right="0.25" top="0.75" bottom="0.75" header="0.3" footer="0.3"/>
  <pageSetup scale="31" orientation="landscape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3458A3-D509-43C2-8543-921B537A5D9C}">
  <sheetPr>
    <pageSetUpPr fitToPage="1"/>
  </sheetPr>
  <dimension ref="A2:L34"/>
  <sheetViews>
    <sheetView zoomScaleNormal="100" workbookViewId="0">
      <selection activeCell="E14" sqref="E14"/>
    </sheetView>
  </sheetViews>
  <sheetFormatPr defaultColWidth="9.140625" defaultRowHeight="15" x14ac:dyDescent="0.2"/>
  <cols>
    <col min="1" max="2" width="1.7109375" style="23" customWidth="1"/>
    <col min="3" max="3" width="72.7109375" style="23" customWidth="1"/>
    <col min="4" max="6" width="12.7109375" style="23" customWidth="1"/>
    <col min="7" max="16384" width="9.140625" style="23"/>
  </cols>
  <sheetData>
    <row r="2" spans="1:8" ht="15" customHeight="1" x14ac:dyDescent="0.25">
      <c r="A2" s="127" t="s">
        <v>2069</v>
      </c>
      <c r="B2" s="127"/>
      <c r="C2" s="127"/>
      <c r="D2" s="127"/>
      <c r="E2" s="127"/>
      <c r="F2" s="127"/>
    </row>
    <row r="3" spans="1:8" ht="15" customHeight="1" x14ac:dyDescent="0.2">
      <c r="A3" s="128" t="s">
        <v>2148</v>
      </c>
      <c r="B3" s="128"/>
      <c r="C3" s="128"/>
      <c r="D3" s="128"/>
      <c r="E3" s="128"/>
      <c r="F3" s="128"/>
    </row>
    <row r="4" spans="1:8" ht="15" customHeight="1" x14ac:dyDescent="0.2">
      <c r="A4" s="128"/>
      <c r="B4" s="128"/>
      <c r="C4" s="128"/>
      <c r="D4" s="128"/>
      <c r="E4" s="128"/>
      <c r="F4" s="128"/>
    </row>
    <row r="5" spans="1:8" ht="39.75" customHeight="1" x14ac:dyDescent="0.25">
      <c r="A5" s="129" t="s">
        <v>2044</v>
      </c>
      <c r="B5" s="129"/>
      <c r="C5" s="129"/>
      <c r="D5" s="24" t="s">
        <v>2045</v>
      </c>
      <c r="E5" s="24" t="s">
        <v>2046</v>
      </c>
      <c r="F5" s="24" t="s">
        <v>2047</v>
      </c>
    </row>
    <row r="6" spans="1:8" ht="25.5" customHeight="1" x14ac:dyDescent="0.25">
      <c r="A6" s="82"/>
      <c r="B6" s="82"/>
      <c r="C6" s="82"/>
      <c r="D6" s="25"/>
      <c r="E6" s="25"/>
      <c r="F6" s="25"/>
    </row>
    <row r="7" spans="1:8" ht="15" customHeight="1" x14ac:dyDescent="0.25">
      <c r="A7" s="26" t="s">
        <v>2048</v>
      </c>
      <c r="B7" s="29"/>
      <c r="C7" s="29"/>
      <c r="D7" s="29"/>
      <c r="E7" s="29"/>
      <c r="F7" s="29"/>
    </row>
    <row r="8" spans="1:8" ht="15" customHeight="1" x14ac:dyDescent="0.25">
      <c r="A8" s="26"/>
      <c r="B8" s="120" t="s">
        <v>2049</v>
      </c>
      <c r="C8" s="120"/>
      <c r="D8" s="38">
        <v>148.30000000000001</v>
      </c>
      <c r="E8" s="38">
        <v>142.47499999999999</v>
      </c>
      <c r="F8" s="38">
        <v>135.43899999999999</v>
      </c>
    </row>
    <row r="9" spans="1:8" ht="15" customHeight="1" x14ac:dyDescent="0.25">
      <c r="A9" s="27"/>
      <c r="B9" s="121" t="s">
        <v>2050</v>
      </c>
      <c r="C9" s="121"/>
      <c r="D9" s="28">
        <v>91</v>
      </c>
      <c r="E9" s="28">
        <v>162</v>
      </c>
      <c r="F9" s="28">
        <v>162</v>
      </c>
    </row>
    <row r="10" spans="1:8" ht="15" customHeight="1" x14ac:dyDescent="0.25">
      <c r="A10" s="29"/>
      <c r="B10" s="29"/>
      <c r="C10" s="30" t="s">
        <v>2051</v>
      </c>
      <c r="D10" s="31">
        <f>SUM(D8:D9)</f>
        <v>239.3</v>
      </c>
      <c r="E10" s="31">
        <f t="shared" ref="E10:F10" si="0">SUM(E8:E9)</f>
        <v>304.47500000000002</v>
      </c>
      <c r="F10" s="31">
        <f t="shared" si="0"/>
        <v>297.43899999999996</v>
      </c>
    </row>
    <row r="11" spans="1:8" ht="15" customHeight="1" x14ac:dyDescent="0.25">
      <c r="A11" s="29"/>
      <c r="B11" s="29"/>
      <c r="C11" s="30"/>
      <c r="D11" s="31"/>
      <c r="E11" s="31"/>
      <c r="F11" s="31"/>
    </row>
    <row r="12" spans="1:8" ht="15.75" customHeight="1" x14ac:dyDescent="0.25">
      <c r="A12" s="26" t="s">
        <v>73</v>
      </c>
      <c r="B12" s="29"/>
      <c r="C12" s="29"/>
      <c r="D12" s="29"/>
      <c r="E12" s="29"/>
      <c r="F12" s="29"/>
    </row>
    <row r="13" spans="1:8" ht="15.75" customHeight="1" x14ac:dyDescent="0.25">
      <c r="A13" s="26"/>
      <c r="B13" s="120" t="s">
        <v>2052</v>
      </c>
      <c r="C13" s="120"/>
      <c r="D13" s="32">
        <v>2.5</v>
      </c>
      <c r="E13" s="32">
        <v>2</v>
      </c>
      <c r="F13" s="32">
        <v>2</v>
      </c>
      <c r="H13" s="33"/>
    </row>
    <row r="14" spans="1:8" ht="15.75" customHeight="1" x14ac:dyDescent="0.25">
      <c r="A14" s="26"/>
      <c r="B14" s="120" t="s">
        <v>120</v>
      </c>
      <c r="C14" s="120"/>
      <c r="D14" s="32">
        <v>209</v>
      </c>
      <c r="E14" s="83">
        <v>233</v>
      </c>
      <c r="F14" s="83">
        <v>233</v>
      </c>
    </row>
    <row r="15" spans="1:8" ht="15.75" customHeight="1" x14ac:dyDescent="0.25">
      <c r="A15" s="26"/>
      <c r="B15" s="121" t="s">
        <v>142</v>
      </c>
      <c r="C15" s="121"/>
      <c r="D15" s="32">
        <v>16.5</v>
      </c>
      <c r="E15" s="83">
        <v>16.5</v>
      </c>
      <c r="F15" s="83">
        <v>9.5500000000000007</v>
      </c>
    </row>
    <row r="16" spans="1:8" ht="15.75" customHeight="1" x14ac:dyDescent="0.25">
      <c r="A16" s="34"/>
      <c r="B16" s="126" t="s">
        <v>2053</v>
      </c>
      <c r="C16" s="126"/>
      <c r="D16" s="35">
        <f>+SUM(D13:D15)</f>
        <v>228</v>
      </c>
      <c r="E16" s="35">
        <f t="shared" ref="E16:F16" si="1">+SUM(E13:E15)</f>
        <v>251.5</v>
      </c>
      <c r="F16" s="35">
        <f t="shared" si="1"/>
        <v>244.55</v>
      </c>
    </row>
    <row r="17" spans="1:12" ht="15.75" customHeight="1" x14ac:dyDescent="0.25">
      <c r="A17" s="26"/>
      <c r="B17" s="36"/>
      <c r="C17" s="36"/>
      <c r="D17" s="37"/>
      <c r="E17" s="37"/>
      <c r="F17" s="37"/>
    </row>
    <row r="18" spans="1:12" ht="15" customHeight="1" x14ac:dyDescent="0.25">
      <c r="A18" s="122" t="s">
        <v>2054</v>
      </c>
      <c r="B18" s="122"/>
      <c r="C18" s="122"/>
      <c r="D18" s="31">
        <v>37.760920999999996</v>
      </c>
      <c r="E18" s="31">
        <v>19.510684999999999</v>
      </c>
      <c r="F18" s="31">
        <v>6.5460989999999999</v>
      </c>
    </row>
    <row r="19" spans="1:12" ht="15.75" customHeight="1" x14ac:dyDescent="0.25">
      <c r="A19" s="26"/>
      <c r="B19" s="36"/>
      <c r="C19" s="36"/>
      <c r="D19" s="37"/>
      <c r="E19" s="37"/>
      <c r="F19" s="37"/>
    </row>
    <row r="20" spans="1:12" ht="18.75" customHeight="1" x14ac:dyDescent="0.25">
      <c r="A20" s="26" t="s">
        <v>2055</v>
      </c>
      <c r="B20" s="29"/>
      <c r="C20" s="29"/>
      <c r="D20" s="29"/>
      <c r="E20" s="29"/>
      <c r="F20" s="29"/>
      <c r="L20" s="81"/>
    </row>
    <row r="21" spans="1:12" ht="17.25" customHeight="1" x14ac:dyDescent="0.2">
      <c r="A21" s="84"/>
      <c r="B21" s="121" t="s">
        <v>178</v>
      </c>
      <c r="C21" s="121"/>
      <c r="D21" s="28">
        <v>36</v>
      </c>
      <c r="E21" s="85" t="s">
        <v>2056</v>
      </c>
      <c r="F21" s="28">
        <v>26</v>
      </c>
    </row>
    <row r="22" spans="1:12" ht="16.5" customHeight="1" x14ac:dyDescent="0.25">
      <c r="A22" s="29"/>
      <c r="B22" s="29"/>
      <c r="C22" s="30" t="s">
        <v>2057</v>
      </c>
      <c r="D22" s="31">
        <f>+D21</f>
        <v>36</v>
      </c>
      <c r="E22" s="86" t="str">
        <f t="shared" ref="E22:F22" si="2">+E21</f>
        <v>TBD</v>
      </c>
      <c r="F22" s="31">
        <f t="shared" si="2"/>
        <v>26</v>
      </c>
    </row>
    <row r="23" spans="1:12" ht="16.5" customHeight="1" x14ac:dyDescent="0.25">
      <c r="A23" s="26"/>
      <c r="B23" s="36"/>
      <c r="C23" s="36"/>
      <c r="D23" s="37"/>
      <c r="E23" s="37"/>
      <c r="F23" s="37"/>
    </row>
    <row r="24" spans="1:12" ht="15" customHeight="1" x14ac:dyDescent="0.25">
      <c r="A24" s="26" t="s">
        <v>2058</v>
      </c>
      <c r="B24" s="29"/>
      <c r="C24" s="29"/>
      <c r="D24" s="38"/>
      <c r="E24" s="38"/>
      <c r="F24" s="38"/>
    </row>
    <row r="25" spans="1:12" ht="15" customHeight="1" x14ac:dyDescent="0.2">
      <c r="A25" s="29"/>
      <c r="B25" s="120" t="s">
        <v>418</v>
      </c>
      <c r="C25" s="120"/>
      <c r="D25" s="83">
        <v>6.8019999999999996</v>
      </c>
      <c r="E25" s="83">
        <v>6.6020000000000003</v>
      </c>
      <c r="F25" s="83">
        <v>3.3010000000000002</v>
      </c>
    </row>
    <row r="26" spans="1:12" ht="15" customHeight="1" x14ac:dyDescent="0.2">
      <c r="A26" s="29"/>
      <c r="B26" s="120" t="s">
        <v>425</v>
      </c>
      <c r="C26" s="120"/>
      <c r="D26" s="83">
        <v>0.80400000000000005</v>
      </c>
      <c r="E26" s="83">
        <v>1.028</v>
      </c>
      <c r="F26" s="83">
        <v>1.028</v>
      </c>
    </row>
    <row r="27" spans="1:12" ht="15.75" customHeight="1" x14ac:dyDescent="0.25">
      <c r="A27" s="27"/>
      <c r="B27" s="121" t="s">
        <v>435</v>
      </c>
      <c r="C27" s="121"/>
      <c r="D27" s="87">
        <v>0.123</v>
      </c>
      <c r="E27" s="87">
        <v>0.123</v>
      </c>
      <c r="F27" s="85" t="s">
        <v>2059</v>
      </c>
    </row>
    <row r="28" spans="1:12" ht="15.75" customHeight="1" x14ac:dyDescent="0.25">
      <c r="A28" s="29"/>
      <c r="B28" s="29"/>
      <c r="C28" s="30" t="s">
        <v>2060</v>
      </c>
      <c r="D28" s="88">
        <f>+SUM(D25:D27)</f>
        <v>7.7290000000000001</v>
      </c>
      <c r="E28" s="88">
        <f t="shared" ref="E28:F28" si="3">+SUM(E25:E27)</f>
        <v>7.753000000000001</v>
      </c>
      <c r="F28" s="88">
        <f t="shared" si="3"/>
        <v>4.3290000000000006</v>
      </c>
    </row>
    <row r="29" spans="1:12" ht="15.75" customHeight="1" x14ac:dyDescent="0.25">
      <c r="A29" s="26"/>
      <c r="B29" s="29"/>
      <c r="C29" s="29"/>
      <c r="D29" s="29"/>
      <c r="E29" s="29"/>
      <c r="F29" s="29"/>
    </row>
    <row r="30" spans="1:12" ht="15" customHeight="1" x14ac:dyDescent="0.25">
      <c r="A30" s="122" t="s">
        <v>2061</v>
      </c>
      <c r="B30" s="122"/>
      <c r="C30" s="122"/>
      <c r="D30" s="88">
        <v>1.9508000000000001</v>
      </c>
      <c r="E30" s="88">
        <v>2.3732800000000003</v>
      </c>
      <c r="F30" s="88">
        <v>3.1</v>
      </c>
    </row>
    <row r="31" spans="1:12" ht="15" customHeight="1" x14ac:dyDescent="0.25">
      <c r="A31" s="29"/>
      <c r="B31" s="29"/>
      <c r="C31" s="123"/>
      <c r="D31" s="124"/>
      <c r="E31" s="124"/>
      <c r="F31" s="124"/>
    </row>
    <row r="32" spans="1:12" ht="15" customHeight="1" thickBot="1" x14ac:dyDescent="0.3">
      <c r="A32" s="125" t="s">
        <v>2062</v>
      </c>
      <c r="B32" s="125"/>
      <c r="C32" s="125"/>
      <c r="D32" s="39">
        <f>+D10+D30+D16+D28+D18+D22+D22</f>
        <v>586.74072100000001</v>
      </c>
      <c r="E32" s="39">
        <f>+E10+E30+E16+E28+E18</f>
        <v>585.61196500000005</v>
      </c>
      <c r="F32" s="39">
        <f t="shared" ref="F32" si="4">+F10+F30+F16+F28+F18+F22+F22</f>
        <v>607.96409899999992</v>
      </c>
    </row>
    <row r="33" spans="1:6" ht="21" customHeight="1" thickTop="1" x14ac:dyDescent="0.2">
      <c r="A33" s="89">
        <v>1</v>
      </c>
      <c r="B33" s="118" t="s">
        <v>2145</v>
      </c>
      <c r="C33" s="118"/>
      <c r="D33" s="118"/>
      <c r="E33" s="118"/>
      <c r="F33" s="118"/>
    </row>
    <row r="34" spans="1:6" ht="33" customHeight="1" x14ac:dyDescent="0.2">
      <c r="A34" s="89">
        <v>2</v>
      </c>
      <c r="B34" s="119" t="s">
        <v>2146</v>
      </c>
      <c r="C34" s="119"/>
      <c r="D34" s="119"/>
      <c r="E34" s="119"/>
      <c r="F34" s="119"/>
    </row>
  </sheetData>
  <mergeCells count="20">
    <mergeCell ref="B21:C21"/>
    <mergeCell ref="A2:F2"/>
    <mergeCell ref="A3:F3"/>
    <mergeCell ref="A4:F4"/>
    <mergeCell ref="A5:C5"/>
    <mergeCell ref="B8:C8"/>
    <mergeCell ref="B9:C9"/>
    <mergeCell ref="B13:C13"/>
    <mergeCell ref="B14:C14"/>
    <mergeCell ref="B15:C15"/>
    <mergeCell ref="B16:C16"/>
    <mergeCell ref="A18:C18"/>
    <mergeCell ref="B33:F33"/>
    <mergeCell ref="B34:F34"/>
    <mergeCell ref="B25:C25"/>
    <mergeCell ref="B26:C26"/>
    <mergeCell ref="B27:C27"/>
    <mergeCell ref="A30:C30"/>
    <mergeCell ref="C31:F31"/>
    <mergeCell ref="A32:C32"/>
  </mergeCells>
  <pageMargins left="0.25" right="0.25" top="0.75" bottom="0.75" header="0.3" footer="0.3"/>
  <pageSetup scale="88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7F70CE-D2F8-419E-B2C8-F8DEBC5566E2}">
  <sheetPr codeName="Sheet1"/>
  <dimension ref="A1:W6297"/>
  <sheetViews>
    <sheetView showGridLines="0" zoomScale="120" zoomScaleNormal="120" workbookViewId="0">
      <pane ySplit="5" topLeftCell="A6" activePane="bottomLeft" state="frozen"/>
      <selection pane="bottomLeft" activeCell="A3" sqref="A3:M3"/>
    </sheetView>
  </sheetViews>
  <sheetFormatPr defaultColWidth="8.85546875" defaultRowHeight="12.75" x14ac:dyDescent="0.2"/>
  <cols>
    <col min="1" max="1" width="10.28515625" style="2" customWidth="1"/>
    <col min="2" max="2" width="10.28515625" style="7" customWidth="1"/>
    <col min="3" max="22" width="10.28515625" style="2" customWidth="1"/>
    <col min="23" max="23" width="9.7109375" style="2" customWidth="1"/>
    <col min="24" max="16384" width="8.85546875" style="2"/>
  </cols>
  <sheetData>
    <row r="1" spans="1:23" ht="15" x14ac:dyDescent="0.25">
      <c r="A1" s="93" t="s">
        <v>2063</v>
      </c>
      <c r="B1" s="93"/>
      <c r="C1" s="93"/>
      <c r="D1" s="93"/>
      <c r="E1" s="93"/>
      <c r="F1" s="93"/>
      <c r="G1" s="93"/>
      <c r="H1" s="93"/>
      <c r="I1" s="93"/>
      <c r="J1" s="93"/>
      <c r="K1" s="93"/>
      <c r="L1" s="93"/>
      <c r="M1" s="93"/>
      <c r="N1"/>
      <c r="O1"/>
      <c r="P1"/>
      <c r="Q1"/>
      <c r="R1"/>
      <c r="S1"/>
      <c r="T1"/>
      <c r="U1"/>
      <c r="V1"/>
      <c r="W1" s="1"/>
    </row>
    <row r="2" spans="1:23" ht="15" x14ac:dyDescent="0.25">
      <c r="A2" s="93" t="s">
        <v>0</v>
      </c>
      <c r="B2" s="93"/>
      <c r="C2" s="93"/>
      <c r="D2" s="93"/>
      <c r="E2" s="93"/>
      <c r="F2" s="93"/>
      <c r="G2" s="93"/>
      <c r="H2" s="93"/>
      <c r="I2" s="93"/>
      <c r="J2" s="93"/>
      <c r="K2" s="93"/>
      <c r="L2" s="93"/>
      <c r="M2" s="93"/>
      <c r="N2"/>
      <c r="O2"/>
      <c r="P2"/>
      <c r="Q2"/>
      <c r="R2"/>
      <c r="S2"/>
      <c r="T2"/>
      <c r="U2"/>
      <c r="V2"/>
      <c r="W2" s="1"/>
    </row>
    <row r="3" spans="1:23" ht="15" x14ac:dyDescent="0.25">
      <c r="A3" s="93" t="s">
        <v>2148</v>
      </c>
      <c r="B3" s="93"/>
      <c r="C3" s="93"/>
      <c r="D3" s="93"/>
      <c r="E3" s="93"/>
      <c r="F3" s="93"/>
      <c r="G3" s="93"/>
      <c r="H3" s="93"/>
      <c r="I3" s="93"/>
      <c r="J3" s="93"/>
      <c r="K3" s="93"/>
      <c r="L3" s="93"/>
      <c r="M3" s="93"/>
      <c r="N3"/>
      <c r="O3"/>
      <c r="P3"/>
      <c r="Q3"/>
      <c r="R3"/>
      <c r="S3"/>
      <c r="T3"/>
      <c r="U3"/>
      <c r="V3"/>
      <c r="W3" s="1"/>
    </row>
    <row r="4" spans="1:23" ht="15" x14ac:dyDescent="0.25">
      <c r="A4" s="94" t="s">
        <v>1</v>
      </c>
      <c r="B4" s="94"/>
      <c r="C4" s="94"/>
      <c r="D4" s="94"/>
      <c r="E4" s="94"/>
      <c r="F4" s="94"/>
      <c r="G4" s="94"/>
      <c r="H4" s="94"/>
      <c r="I4" s="94"/>
      <c r="J4" s="94"/>
      <c r="K4" s="94"/>
      <c r="L4" s="94"/>
      <c r="M4" s="94"/>
      <c r="N4"/>
      <c r="O4"/>
      <c r="P4"/>
      <c r="Q4"/>
      <c r="R4"/>
      <c r="S4"/>
      <c r="T4"/>
      <c r="U4"/>
      <c r="V4"/>
      <c r="W4" s="3"/>
    </row>
    <row r="5" spans="1:23" ht="26.25" x14ac:dyDescent="0.25">
      <c r="A5" s="4" t="s">
        <v>2</v>
      </c>
      <c r="B5" s="5" t="s">
        <v>3</v>
      </c>
      <c r="C5" s="5" t="s">
        <v>4</v>
      </c>
      <c r="D5" s="6"/>
      <c r="E5" s="95" t="s">
        <v>5</v>
      </c>
      <c r="F5" s="96"/>
      <c r="G5" s="96"/>
      <c r="H5" s="96"/>
      <c r="I5" s="95" t="s">
        <v>6</v>
      </c>
      <c r="J5" s="97"/>
      <c r="K5" s="6">
        <v>2024</v>
      </c>
      <c r="L5" s="6">
        <f>K5+1</f>
        <v>2025</v>
      </c>
      <c r="M5" s="6">
        <f t="shared" ref="M5" si="0">L5+1</f>
        <v>2026</v>
      </c>
      <c r="N5" s="6"/>
      <c r="O5" s="6"/>
      <c r="P5" s="6"/>
      <c r="Q5" s="6"/>
      <c r="R5" s="6"/>
      <c r="S5" s="6"/>
      <c r="T5" s="6"/>
      <c r="U5" s="6"/>
      <c r="V5" s="6"/>
    </row>
    <row r="6" spans="1:23" ht="15" x14ac:dyDescent="0.25">
      <c r="A6" s="2" t="s">
        <v>7</v>
      </c>
      <c r="B6" s="7" t="s">
        <v>8</v>
      </c>
      <c r="C6" s="2" t="s">
        <v>9</v>
      </c>
      <c r="D6" s="2" t="s">
        <v>10</v>
      </c>
      <c r="E6" s="2" t="s">
        <v>11</v>
      </c>
      <c r="F6" s="2" t="s">
        <v>12</v>
      </c>
      <c r="G6" s="2" t="s">
        <v>13</v>
      </c>
      <c r="H6" s="2" t="s">
        <v>14</v>
      </c>
      <c r="I6" s="2" t="s">
        <v>15</v>
      </c>
      <c r="J6" s="7" t="s">
        <v>16</v>
      </c>
      <c r="K6" s="8" t="s">
        <v>17</v>
      </c>
      <c r="L6" s="8" t="s">
        <v>18</v>
      </c>
      <c r="M6" s="8" t="s">
        <v>19</v>
      </c>
      <c r="N6"/>
      <c r="O6"/>
      <c r="P6"/>
      <c r="Q6"/>
      <c r="R6"/>
      <c r="S6"/>
      <c r="T6"/>
      <c r="U6"/>
      <c r="V6"/>
      <c r="W6"/>
    </row>
    <row r="7" spans="1:23" ht="15" x14ac:dyDescent="0.25">
      <c r="A7" s="2" t="s">
        <v>20</v>
      </c>
      <c r="B7" s="2"/>
      <c r="K7" s="9">
        <v>-1622463</v>
      </c>
      <c r="L7" s="9">
        <v>-1762984</v>
      </c>
      <c r="M7" s="9">
        <v>-1809189</v>
      </c>
      <c r="N7"/>
      <c r="O7"/>
      <c r="P7"/>
      <c r="Q7"/>
      <c r="R7"/>
      <c r="S7"/>
      <c r="T7"/>
      <c r="U7"/>
      <c r="V7"/>
      <c r="W7"/>
    </row>
    <row r="8" spans="1:23" ht="15" x14ac:dyDescent="0.25">
      <c r="B8" s="2" t="s">
        <v>21</v>
      </c>
      <c r="K8" s="9">
        <v>-311383</v>
      </c>
      <c r="L8" s="9">
        <v>-358535</v>
      </c>
      <c r="M8" s="9">
        <v>-356292</v>
      </c>
      <c r="N8"/>
      <c r="O8"/>
      <c r="P8"/>
      <c r="Q8"/>
      <c r="R8"/>
      <c r="S8"/>
      <c r="T8"/>
      <c r="U8"/>
      <c r="V8"/>
      <c r="W8"/>
    </row>
    <row r="9" spans="1:23" ht="15" x14ac:dyDescent="0.25">
      <c r="B9" s="2"/>
      <c r="C9" s="2" t="s">
        <v>22</v>
      </c>
      <c r="K9" s="9">
        <v>-806</v>
      </c>
      <c r="L9" s="9">
        <v>-644</v>
      </c>
      <c r="M9" s="9">
        <v>-336</v>
      </c>
      <c r="N9"/>
      <c r="O9"/>
      <c r="P9"/>
      <c r="Q9"/>
      <c r="R9"/>
      <c r="S9"/>
      <c r="T9"/>
      <c r="U9"/>
      <c r="V9"/>
      <c r="W9"/>
    </row>
    <row r="10" spans="1:23" ht="15" x14ac:dyDescent="0.25">
      <c r="B10" s="2"/>
      <c r="D10" s="2" t="s">
        <v>23</v>
      </c>
      <c r="E10" s="2" t="s">
        <v>24</v>
      </c>
      <c r="K10" s="9">
        <v>-6</v>
      </c>
      <c r="L10" s="9">
        <v>-8</v>
      </c>
      <c r="M10" s="9">
        <v>-7</v>
      </c>
      <c r="N10"/>
      <c r="O10"/>
      <c r="P10"/>
      <c r="Q10"/>
      <c r="R10"/>
      <c r="S10"/>
      <c r="T10"/>
      <c r="U10"/>
      <c r="V10"/>
      <c r="W10"/>
    </row>
    <row r="11" spans="1:23" ht="15" x14ac:dyDescent="0.25">
      <c r="B11" s="2"/>
      <c r="K11" s="9"/>
      <c r="L11" s="9"/>
      <c r="M11" s="9"/>
      <c r="N11"/>
      <c r="O11"/>
      <c r="P11"/>
      <c r="Q11"/>
      <c r="R11"/>
      <c r="S11"/>
      <c r="T11"/>
      <c r="U11"/>
      <c r="V11"/>
      <c r="W11"/>
    </row>
    <row r="12" spans="1:23" ht="15" x14ac:dyDescent="0.25">
      <c r="B12" s="2"/>
      <c r="D12" s="2" t="s">
        <v>25</v>
      </c>
      <c r="E12" s="2" t="s">
        <v>26</v>
      </c>
      <c r="K12" s="9"/>
      <c r="L12" s="9"/>
      <c r="M12" s="9"/>
      <c r="N12"/>
      <c r="O12"/>
      <c r="P12"/>
      <c r="Q12"/>
      <c r="R12"/>
      <c r="S12"/>
      <c r="T12"/>
      <c r="U12"/>
      <c r="V12"/>
      <c r="W12"/>
    </row>
    <row r="13" spans="1:23" ht="15" x14ac:dyDescent="0.25">
      <c r="B13" s="2"/>
      <c r="F13" s="2" t="s">
        <v>27</v>
      </c>
      <c r="G13" s="2" t="s">
        <v>26</v>
      </c>
      <c r="K13" s="9"/>
      <c r="L13" s="9"/>
      <c r="M13" s="9"/>
      <c r="N13"/>
      <c r="O13"/>
      <c r="P13"/>
      <c r="Q13"/>
      <c r="R13"/>
      <c r="S13"/>
      <c r="T13"/>
      <c r="U13"/>
      <c r="V13"/>
      <c r="W13"/>
    </row>
    <row r="14" spans="1:23" ht="15" x14ac:dyDescent="0.25">
      <c r="B14" s="2"/>
      <c r="H14" s="2" t="s">
        <v>28</v>
      </c>
      <c r="K14" s="9"/>
      <c r="L14" s="9"/>
      <c r="M14" s="9"/>
      <c r="N14"/>
      <c r="O14"/>
      <c r="P14"/>
      <c r="Q14"/>
      <c r="R14"/>
      <c r="S14"/>
      <c r="T14"/>
      <c r="U14"/>
      <c r="V14"/>
      <c r="W14"/>
    </row>
    <row r="15" spans="1:23" ht="15" x14ac:dyDescent="0.25">
      <c r="B15" s="2"/>
      <c r="I15" s="2" t="s">
        <v>29</v>
      </c>
      <c r="J15" s="2" t="s">
        <v>30</v>
      </c>
      <c r="K15" s="9">
        <v>-285</v>
      </c>
      <c r="L15" s="9">
        <v>-285</v>
      </c>
      <c r="M15" s="9">
        <v>-278</v>
      </c>
      <c r="N15"/>
      <c r="O15"/>
      <c r="P15"/>
      <c r="Q15"/>
      <c r="R15"/>
      <c r="S15"/>
      <c r="T15"/>
      <c r="U15"/>
      <c r="V15"/>
      <c r="W15"/>
    </row>
    <row r="16" spans="1:23" ht="15" x14ac:dyDescent="0.25">
      <c r="B16" s="2"/>
      <c r="K16" s="9"/>
      <c r="L16" s="9"/>
      <c r="M16" s="9"/>
      <c r="N16"/>
      <c r="O16"/>
      <c r="P16"/>
      <c r="Q16"/>
      <c r="R16"/>
      <c r="S16"/>
      <c r="T16"/>
      <c r="U16"/>
      <c r="V16"/>
      <c r="W16"/>
    </row>
    <row r="17" spans="2:23" ht="15" x14ac:dyDescent="0.25">
      <c r="B17" s="2"/>
      <c r="D17" s="2" t="s">
        <v>31</v>
      </c>
      <c r="E17" s="2" t="s">
        <v>32</v>
      </c>
      <c r="K17" s="9"/>
      <c r="L17" s="9"/>
      <c r="M17" s="9"/>
      <c r="N17"/>
      <c r="O17"/>
      <c r="P17"/>
      <c r="Q17"/>
      <c r="R17"/>
      <c r="S17"/>
      <c r="T17"/>
      <c r="U17"/>
      <c r="V17"/>
      <c r="W17"/>
    </row>
    <row r="18" spans="2:23" ht="15" x14ac:dyDescent="0.25">
      <c r="B18" s="2"/>
      <c r="F18" s="2" t="s">
        <v>27</v>
      </c>
      <c r="G18" s="2" t="s">
        <v>32</v>
      </c>
      <c r="K18" s="9"/>
      <c r="L18" s="9"/>
      <c r="M18" s="9"/>
      <c r="N18"/>
      <c r="O18"/>
      <c r="P18"/>
      <c r="Q18"/>
      <c r="R18"/>
      <c r="S18"/>
      <c r="T18"/>
      <c r="U18"/>
      <c r="V18"/>
      <c r="W18"/>
    </row>
    <row r="19" spans="2:23" ht="15" x14ac:dyDescent="0.25">
      <c r="B19" s="2"/>
      <c r="H19" s="2" t="s">
        <v>33</v>
      </c>
      <c r="K19" s="9"/>
      <c r="L19" s="9"/>
      <c r="M19" s="9"/>
      <c r="N19"/>
      <c r="O19"/>
      <c r="P19"/>
      <c r="Q19"/>
      <c r="R19"/>
      <c r="S19"/>
      <c r="T19"/>
      <c r="U19"/>
      <c r="V19"/>
      <c r="W19"/>
    </row>
    <row r="20" spans="2:23" ht="15" x14ac:dyDescent="0.25">
      <c r="B20" s="2"/>
      <c r="I20" s="2" t="s">
        <v>34</v>
      </c>
      <c r="J20" s="2" t="s">
        <v>30</v>
      </c>
      <c r="K20" s="9">
        <v>-2</v>
      </c>
      <c r="L20" s="9">
        <v>-2</v>
      </c>
      <c r="M20" s="9">
        <v>-2</v>
      </c>
      <c r="N20"/>
      <c r="O20"/>
      <c r="P20"/>
      <c r="Q20"/>
      <c r="R20"/>
      <c r="S20"/>
      <c r="T20"/>
      <c r="U20"/>
      <c r="V20"/>
      <c r="W20"/>
    </row>
    <row r="21" spans="2:23" ht="15" x14ac:dyDescent="0.25">
      <c r="B21" s="2"/>
      <c r="K21" s="9"/>
      <c r="L21" s="9"/>
      <c r="M21" s="9"/>
      <c r="N21"/>
      <c r="O21"/>
      <c r="P21"/>
      <c r="Q21"/>
      <c r="R21"/>
      <c r="S21"/>
      <c r="T21"/>
      <c r="U21"/>
      <c r="V21"/>
      <c r="W21"/>
    </row>
    <row r="22" spans="2:23" ht="15" x14ac:dyDescent="0.25">
      <c r="B22" s="2"/>
      <c r="D22" s="2" t="s">
        <v>35</v>
      </c>
      <c r="E22" s="2" t="s">
        <v>36</v>
      </c>
      <c r="K22" s="9"/>
      <c r="L22" s="9"/>
      <c r="M22" s="9"/>
      <c r="N22"/>
      <c r="O22"/>
      <c r="P22"/>
      <c r="Q22"/>
      <c r="R22"/>
      <c r="S22"/>
      <c r="T22"/>
      <c r="U22"/>
      <c r="V22"/>
      <c r="W22"/>
    </row>
    <row r="23" spans="2:23" ht="15" x14ac:dyDescent="0.25">
      <c r="B23" s="2"/>
      <c r="F23" s="2" t="s">
        <v>37</v>
      </c>
      <c r="G23" s="2" t="s">
        <v>38</v>
      </c>
      <c r="K23" s="9"/>
      <c r="L23" s="9"/>
      <c r="M23" s="9"/>
      <c r="N23"/>
      <c r="O23"/>
      <c r="P23"/>
      <c r="Q23"/>
      <c r="R23"/>
      <c r="S23"/>
      <c r="T23"/>
      <c r="U23"/>
      <c r="V23"/>
      <c r="W23"/>
    </row>
    <row r="24" spans="2:23" ht="15" x14ac:dyDescent="0.25">
      <c r="B24" s="2"/>
      <c r="H24" s="2" t="s">
        <v>39</v>
      </c>
      <c r="K24" s="9"/>
      <c r="L24" s="9"/>
      <c r="M24" s="9"/>
      <c r="N24"/>
      <c r="O24"/>
      <c r="P24"/>
      <c r="Q24"/>
      <c r="R24"/>
      <c r="S24"/>
      <c r="T24"/>
      <c r="U24"/>
      <c r="V24"/>
      <c r="W24"/>
    </row>
    <row r="25" spans="2:23" ht="15" x14ac:dyDescent="0.25">
      <c r="B25" s="2"/>
      <c r="I25" s="2" t="s">
        <v>40</v>
      </c>
      <c r="J25" s="2" t="s">
        <v>41</v>
      </c>
      <c r="K25" s="9">
        <v>-25</v>
      </c>
      <c r="L25" s="9">
        <v>-56</v>
      </c>
      <c r="M25" s="9">
        <v>-27</v>
      </c>
      <c r="N25"/>
      <c r="O25"/>
      <c r="P25"/>
      <c r="Q25"/>
      <c r="R25"/>
      <c r="S25"/>
      <c r="T25"/>
      <c r="U25"/>
      <c r="V25"/>
      <c r="W25"/>
    </row>
    <row r="26" spans="2:23" ht="15" x14ac:dyDescent="0.25">
      <c r="B26" s="2"/>
      <c r="K26" s="9"/>
      <c r="L26" s="9"/>
      <c r="M26" s="9"/>
      <c r="N26"/>
      <c r="O26"/>
      <c r="P26"/>
      <c r="Q26"/>
      <c r="R26"/>
      <c r="S26"/>
      <c r="T26"/>
      <c r="U26"/>
      <c r="V26"/>
      <c r="W26"/>
    </row>
    <row r="27" spans="2:23" ht="15" x14ac:dyDescent="0.25">
      <c r="B27" s="2"/>
      <c r="D27" s="2" t="s">
        <v>42</v>
      </c>
      <c r="E27" s="2" t="s">
        <v>43</v>
      </c>
      <c r="K27" s="9"/>
      <c r="L27" s="9"/>
      <c r="M27" s="9"/>
      <c r="N27"/>
      <c r="O27"/>
      <c r="P27"/>
      <c r="Q27"/>
      <c r="R27"/>
      <c r="S27"/>
      <c r="T27"/>
      <c r="U27"/>
      <c r="V27"/>
      <c r="W27"/>
    </row>
    <row r="28" spans="2:23" ht="15" x14ac:dyDescent="0.25">
      <c r="B28" s="2"/>
      <c r="F28" s="2" t="s">
        <v>44</v>
      </c>
      <c r="G28" s="2" t="s">
        <v>43</v>
      </c>
      <c r="K28" s="9"/>
      <c r="L28" s="9"/>
      <c r="M28" s="9"/>
      <c r="N28"/>
      <c r="O28"/>
      <c r="P28"/>
      <c r="Q28"/>
      <c r="R28"/>
      <c r="S28"/>
      <c r="T28"/>
      <c r="U28"/>
      <c r="V28"/>
      <c r="W28"/>
    </row>
    <row r="29" spans="2:23" ht="15" x14ac:dyDescent="0.25">
      <c r="B29" s="2"/>
      <c r="H29" s="2" t="s">
        <v>45</v>
      </c>
      <c r="K29" s="9"/>
      <c r="L29" s="9"/>
      <c r="M29" s="9"/>
      <c r="N29"/>
      <c r="O29"/>
      <c r="P29"/>
      <c r="Q29"/>
      <c r="R29"/>
      <c r="S29"/>
      <c r="T29"/>
      <c r="U29"/>
      <c r="V29"/>
      <c r="W29"/>
    </row>
    <row r="30" spans="2:23" ht="15" x14ac:dyDescent="0.25">
      <c r="B30" s="2"/>
      <c r="I30" s="2" t="s">
        <v>46</v>
      </c>
      <c r="J30" s="2" t="s">
        <v>41</v>
      </c>
      <c r="K30" s="9">
        <v>-283</v>
      </c>
      <c r="L30" s="9">
        <v>-111</v>
      </c>
      <c r="M30" s="9">
        <v>-20</v>
      </c>
      <c r="N30"/>
      <c r="O30"/>
      <c r="P30"/>
      <c r="Q30"/>
      <c r="R30"/>
      <c r="S30"/>
      <c r="T30"/>
      <c r="U30"/>
      <c r="V30"/>
      <c r="W30"/>
    </row>
    <row r="31" spans="2:23" ht="15" x14ac:dyDescent="0.25">
      <c r="B31" s="2"/>
      <c r="K31" s="9"/>
      <c r="L31" s="9"/>
      <c r="M31" s="9"/>
      <c r="N31"/>
      <c r="O31"/>
      <c r="P31"/>
      <c r="Q31"/>
      <c r="R31"/>
      <c r="S31"/>
      <c r="T31"/>
      <c r="U31"/>
      <c r="V31"/>
      <c r="W31"/>
    </row>
    <row r="32" spans="2:23" ht="15" x14ac:dyDescent="0.25">
      <c r="B32" s="2"/>
      <c r="D32" s="2" t="s">
        <v>47</v>
      </c>
      <c r="E32" s="2" t="s">
        <v>48</v>
      </c>
      <c r="K32" s="9"/>
      <c r="L32" s="9"/>
      <c r="M32" s="9"/>
      <c r="N32"/>
      <c r="O32"/>
      <c r="P32"/>
      <c r="Q32"/>
      <c r="R32"/>
      <c r="S32"/>
      <c r="T32"/>
      <c r="U32"/>
      <c r="V32"/>
      <c r="W32"/>
    </row>
    <row r="33" spans="2:23" ht="15" x14ac:dyDescent="0.25">
      <c r="B33" s="2"/>
      <c r="F33" s="2" t="s">
        <v>44</v>
      </c>
      <c r="G33" s="2" t="s">
        <v>48</v>
      </c>
      <c r="K33" s="9"/>
      <c r="L33" s="9"/>
      <c r="M33" s="9"/>
      <c r="N33"/>
      <c r="O33"/>
      <c r="P33"/>
      <c r="Q33"/>
      <c r="R33"/>
      <c r="S33"/>
      <c r="T33"/>
      <c r="U33"/>
      <c r="V33"/>
      <c r="W33"/>
    </row>
    <row r="34" spans="2:23" ht="15" x14ac:dyDescent="0.25">
      <c r="B34" s="2"/>
      <c r="H34" s="2" t="s">
        <v>49</v>
      </c>
      <c r="K34" s="9"/>
      <c r="L34" s="9"/>
      <c r="M34" s="9"/>
      <c r="N34"/>
      <c r="O34"/>
      <c r="P34"/>
      <c r="Q34"/>
      <c r="R34"/>
      <c r="S34"/>
      <c r="T34"/>
      <c r="U34"/>
      <c r="V34"/>
      <c r="W34"/>
    </row>
    <row r="35" spans="2:23" ht="15" x14ac:dyDescent="0.25">
      <c r="B35" s="2"/>
      <c r="I35" s="2" t="s">
        <v>50</v>
      </c>
      <c r="J35" s="2" t="s">
        <v>41</v>
      </c>
      <c r="K35" s="9">
        <v>-180</v>
      </c>
      <c r="L35" s="9">
        <v>-180</v>
      </c>
      <c r="M35" s="9">
        <v>0</v>
      </c>
      <c r="N35"/>
      <c r="O35"/>
      <c r="P35"/>
      <c r="Q35"/>
      <c r="R35"/>
      <c r="S35"/>
      <c r="T35"/>
      <c r="U35"/>
      <c r="V35"/>
      <c r="W35"/>
    </row>
    <row r="36" spans="2:23" ht="15" x14ac:dyDescent="0.25">
      <c r="B36" s="2"/>
      <c r="K36" s="9"/>
      <c r="L36" s="9"/>
      <c r="M36" s="9"/>
      <c r="N36"/>
      <c r="O36"/>
      <c r="P36"/>
      <c r="Q36"/>
      <c r="R36"/>
      <c r="S36"/>
      <c r="T36"/>
      <c r="U36"/>
      <c r="V36"/>
      <c r="W36"/>
    </row>
    <row r="37" spans="2:23" ht="15" x14ac:dyDescent="0.25">
      <c r="B37" s="2"/>
      <c r="H37" s="2" t="s">
        <v>51</v>
      </c>
      <c r="K37" s="9"/>
      <c r="L37" s="9"/>
      <c r="M37" s="9"/>
      <c r="N37"/>
      <c r="O37"/>
      <c r="P37"/>
      <c r="Q37"/>
      <c r="R37"/>
      <c r="S37"/>
      <c r="T37"/>
      <c r="U37"/>
      <c r="V37"/>
      <c r="W37"/>
    </row>
    <row r="38" spans="2:23" ht="15" x14ac:dyDescent="0.25">
      <c r="B38" s="2"/>
      <c r="I38" s="2" t="s">
        <v>50</v>
      </c>
      <c r="J38" s="2" t="s">
        <v>41</v>
      </c>
      <c r="K38" s="9">
        <v>-25</v>
      </c>
      <c r="L38" s="9">
        <v>0</v>
      </c>
      <c r="M38" s="9">
        <v>0</v>
      </c>
      <c r="N38"/>
      <c r="O38"/>
      <c r="P38"/>
      <c r="Q38"/>
      <c r="R38"/>
      <c r="S38"/>
      <c r="T38"/>
      <c r="U38"/>
      <c r="V38"/>
      <c r="W38"/>
    </row>
    <row r="39" spans="2:23" ht="15" x14ac:dyDescent="0.25">
      <c r="B39" s="2"/>
      <c r="K39" s="9"/>
      <c r="L39" s="9"/>
      <c r="M39" s="9"/>
      <c r="N39"/>
      <c r="O39"/>
      <c r="P39"/>
      <c r="Q39"/>
      <c r="R39"/>
      <c r="S39"/>
      <c r="T39"/>
      <c r="U39"/>
      <c r="V39"/>
      <c r="W39"/>
    </row>
    <row r="40" spans="2:23" ht="15" x14ac:dyDescent="0.25">
      <c r="B40" s="2"/>
      <c r="D40" s="2" t="s">
        <v>52</v>
      </c>
      <c r="E40" s="2" t="s">
        <v>53</v>
      </c>
      <c r="K40" s="9"/>
      <c r="L40" s="9"/>
      <c r="M40" s="9"/>
      <c r="N40"/>
      <c r="O40"/>
      <c r="P40"/>
      <c r="Q40"/>
      <c r="R40"/>
      <c r="S40"/>
      <c r="T40"/>
      <c r="U40"/>
      <c r="V40"/>
      <c r="W40"/>
    </row>
    <row r="41" spans="2:23" ht="15" x14ac:dyDescent="0.25">
      <c r="B41" s="2"/>
      <c r="F41" s="2" t="s">
        <v>44</v>
      </c>
      <c r="G41" s="2" t="s">
        <v>53</v>
      </c>
      <c r="K41" s="9"/>
      <c r="L41" s="9"/>
      <c r="M41" s="9"/>
      <c r="N41"/>
      <c r="O41"/>
      <c r="P41"/>
      <c r="Q41"/>
      <c r="R41"/>
      <c r="S41"/>
      <c r="T41"/>
      <c r="U41"/>
      <c r="V41"/>
      <c r="W41"/>
    </row>
    <row r="42" spans="2:23" ht="15" x14ac:dyDescent="0.25">
      <c r="B42" s="2"/>
      <c r="H42" s="2" t="s">
        <v>54</v>
      </c>
      <c r="K42" s="9"/>
      <c r="L42" s="9"/>
      <c r="M42" s="9"/>
      <c r="N42"/>
      <c r="O42"/>
      <c r="P42"/>
      <c r="Q42"/>
      <c r="R42"/>
      <c r="S42"/>
      <c r="T42"/>
      <c r="U42"/>
      <c r="V42"/>
      <c r="W42"/>
    </row>
    <row r="43" spans="2:23" ht="15" x14ac:dyDescent="0.25">
      <c r="B43" s="2"/>
      <c r="I43" s="2" t="s">
        <v>55</v>
      </c>
      <c r="J43" s="2" t="s">
        <v>41</v>
      </c>
      <c r="K43" s="9">
        <v>0</v>
      </c>
      <c r="L43" s="9">
        <v>-2</v>
      </c>
      <c r="M43" s="9">
        <v>-2</v>
      </c>
      <c r="N43"/>
      <c r="O43"/>
      <c r="P43"/>
      <c r="Q43"/>
      <c r="R43"/>
      <c r="S43"/>
      <c r="T43"/>
      <c r="U43"/>
      <c r="V43"/>
      <c r="W43"/>
    </row>
    <row r="44" spans="2:23" ht="15" x14ac:dyDescent="0.25">
      <c r="B44" s="2"/>
      <c r="K44" s="9"/>
      <c r="L44" s="9"/>
      <c r="M44" s="9"/>
      <c r="N44"/>
      <c r="O44"/>
      <c r="P44"/>
      <c r="Q44"/>
      <c r="R44"/>
      <c r="S44"/>
      <c r="T44"/>
      <c r="U44"/>
      <c r="V44"/>
      <c r="W44"/>
    </row>
    <row r="45" spans="2:23" ht="15" x14ac:dyDescent="0.25">
      <c r="B45" s="2"/>
      <c r="C45" s="2" t="s">
        <v>56</v>
      </c>
      <c r="K45" s="9">
        <v>-310577</v>
      </c>
      <c r="L45" s="9">
        <v>-357891</v>
      </c>
      <c r="M45" s="9">
        <v>-355956</v>
      </c>
      <c r="N45"/>
      <c r="O45"/>
      <c r="P45"/>
      <c r="Q45"/>
      <c r="R45"/>
      <c r="S45"/>
      <c r="T45"/>
      <c r="U45"/>
      <c r="V45"/>
      <c r="W45"/>
    </row>
    <row r="46" spans="2:23" ht="15" x14ac:dyDescent="0.25">
      <c r="B46" s="2"/>
      <c r="D46" s="2" t="s">
        <v>23</v>
      </c>
      <c r="E46" s="2" t="s">
        <v>24</v>
      </c>
      <c r="K46" s="9">
        <v>-180</v>
      </c>
      <c r="L46" s="9">
        <v>-379</v>
      </c>
      <c r="M46" s="9">
        <v>-400</v>
      </c>
      <c r="N46"/>
      <c r="O46"/>
      <c r="P46"/>
      <c r="Q46"/>
      <c r="R46"/>
      <c r="S46"/>
      <c r="T46"/>
      <c r="U46"/>
      <c r="V46"/>
      <c r="W46"/>
    </row>
    <row r="47" spans="2:23" ht="15" x14ac:dyDescent="0.25">
      <c r="B47" s="2"/>
      <c r="K47" s="9"/>
      <c r="L47" s="9"/>
      <c r="M47" s="9"/>
      <c r="N47"/>
      <c r="O47"/>
      <c r="P47"/>
      <c r="Q47"/>
      <c r="R47"/>
      <c r="S47"/>
      <c r="T47"/>
      <c r="U47"/>
      <c r="V47"/>
      <c r="W47"/>
    </row>
    <row r="48" spans="2:23" ht="15" x14ac:dyDescent="0.25">
      <c r="B48" s="2"/>
      <c r="D48" s="2" t="s">
        <v>57</v>
      </c>
      <c r="E48" s="2" t="s">
        <v>58</v>
      </c>
      <c r="K48" s="9"/>
      <c r="L48" s="9"/>
      <c r="M48" s="9"/>
      <c r="N48"/>
      <c r="O48"/>
      <c r="P48"/>
      <c r="Q48"/>
      <c r="R48"/>
      <c r="S48"/>
      <c r="T48"/>
      <c r="U48"/>
      <c r="V48"/>
      <c r="W48"/>
    </row>
    <row r="49" spans="2:23" ht="15" x14ac:dyDescent="0.25">
      <c r="B49" s="2"/>
      <c r="F49" s="2" t="s">
        <v>59</v>
      </c>
      <c r="G49" s="2" t="s">
        <v>60</v>
      </c>
      <c r="K49" s="9"/>
      <c r="L49" s="9"/>
      <c r="M49" s="9"/>
      <c r="N49"/>
      <c r="O49"/>
      <c r="P49"/>
      <c r="Q49"/>
      <c r="R49"/>
      <c r="S49"/>
      <c r="T49"/>
      <c r="U49"/>
      <c r="V49"/>
      <c r="W49"/>
    </row>
    <row r="50" spans="2:23" ht="15" x14ac:dyDescent="0.25">
      <c r="B50" s="2"/>
      <c r="H50" s="2" t="s">
        <v>61</v>
      </c>
      <c r="K50" s="9"/>
      <c r="L50" s="9"/>
      <c r="M50" s="9"/>
      <c r="N50"/>
      <c r="O50"/>
      <c r="P50"/>
      <c r="Q50"/>
      <c r="R50"/>
      <c r="S50"/>
      <c r="T50"/>
      <c r="U50"/>
      <c r="V50"/>
      <c r="W50"/>
    </row>
    <row r="51" spans="2:23" ht="15" x14ac:dyDescent="0.25">
      <c r="B51" s="2"/>
      <c r="I51" s="2" t="s">
        <v>62</v>
      </c>
      <c r="J51" s="2" t="s">
        <v>63</v>
      </c>
      <c r="K51" s="9">
        <v>-107</v>
      </c>
      <c r="L51" s="9">
        <v>-370</v>
      </c>
      <c r="M51" s="9">
        <v>-357</v>
      </c>
      <c r="N51"/>
      <c r="O51"/>
      <c r="P51"/>
      <c r="Q51"/>
      <c r="R51"/>
      <c r="S51"/>
      <c r="T51"/>
      <c r="U51"/>
      <c r="V51"/>
      <c r="W51"/>
    </row>
    <row r="52" spans="2:23" ht="15" x14ac:dyDescent="0.25">
      <c r="B52" s="2"/>
      <c r="K52" s="9"/>
      <c r="L52" s="9"/>
      <c r="M52" s="9"/>
      <c r="N52"/>
      <c r="O52"/>
      <c r="P52"/>
      <c r="Q52"/>
      <c r="R52"/>
      <c r="S52"/>
      <c r="T52"/>
      <c r="U52"/>
      <c r="V52"/>
      <c r="W52"/>
    </row>
    <row r="53" spans="2:23" ht="15" x14ac:dyDescent="0.25">
      <c r="B53" s="2"/>
      <c r="H53" s="2" t="s">
        <v>64</v>
      </c>
      <c r="K53" s="9"/>
      <c r="L53" s="9"/>
      <c r="M53" s="9"/>
      <c r="N53"/>
      <c r="O53"/>
      <c r="P53"/>
      <c r="Q53"/>
      <c r="R53"/>
      <c r="S53"/>
      <c r="T53"/>
      <c r="U53"/>
      <c r="V53"/>
      <c r="W53"/>
    </row>
    <row r="54" spans="2:23" ht="15" x14ac:dyDescent="0.25">
      <c r="B54" s="2"/>
      <c r="I54" s="2" t="s">
        <v>62</v>
      </c>
      <c r="J54" s="2" t="s">
        <v>63</v>
      </c>
      <c r="K54" s="9">
        <v>-2</v>
      </c>
      <c r="L54" s="9">
        <v>0</v>
      </c>
      <c r="M54" s="9">
        <v>0</v>
      </c>
      <c r="N54"/>
      <c r="O54"/>
      <c r="P54"/>
      <c r="Q54"/>
      <c r="R54"/>
      <c r="S54"/>
      <c r="T54"/>
      <c r="U54"/>
      <c r="V54"/>
      <c r="W54"/>
    </row>
    <row r="55" spans="2:23" ht="15" x14ac:dyDescent="0.25">
      <c r="B55" s="2"/>
      <c r="K55" s="9"/>
      <c r="L55" s="9"/>
      <c r="M55" s="9"/>
      <c r="N55"/>
      <c r="O55"/>
      <c r="P55"/>
      <c r="Q55"/>
      <c r="R55"/>
      <c r="S55"/>
      <c r="T55"/>
      <c r="U55"/>
      <c r="V55"/>
      <c r="W55"/>
    </row>
    <row r="56" spans="2:23" ht="15" x14ac:dyDescent="0.25">
      <c r="B56" s="2"/>
      <c r="H56" s="2" t="s">
        <v>65</v>
      </c>
      <c r="K56" s="9"/>
      <c r="L56" s="9"/>
      <c r="M56" s="9"/>
      <c r="N56"/>
      <c r="O56"/>
      <c r="P56"/>
      <c r="Q56"/>
      <c r="R56"/>
      <c r="S56"/>
      <c r="T56"/>
      <c r="U56"/>
      <c r="V56"/>
      <c r="W56"/>
    </row>
    <row r="57" spans="2:23" ht="15" x14ac:dyDescent="0.25">
      <c r="B57" s="2"/>
      <c r="I57" s="2" t="s">
        <v>62</v>
      </c>
      <c r="J57" s="2" t="s">
        <v>63</v>
      </c>
      <c r="K57" s="9">
        <v>-2</v>
      </c>
      <c r="L57" s="9">
        <v>-2</v>
      </c>
      <c r="M57" s="9">
        <v>-2</v>
      </c>
      <c r="N57"/>
      <c r="O57"/>
      <c r="P57"/>
      <c r="Q57"/>
      <c r="R57"/>
      <c r="S57"/>
      <c r="T57"/>
      <c r="U57"/>
      <c r="V57"/>
      <c r="W57"/>
    </row>
    <row r="58" spans="2:23" ht="15" x14ac:dyDescent="0.25">
      <c r="B58" s="2"/>
      <c r="K58" s="9"/>
      <c r="L58" s="9"/>
      <c r="M58" s="9"/>
      <c r="N58"/>
      <c r="O58"/>
      <c r="P58"/>
      <c r="Q58"/>
      <c r="R58"/>
      <c r="S58"/>
      <c r="T58"/>
      <c r="U58"/>
      <c r="V58"/>
      <c r="W58"/>
    </row>
    <row r="59" spans="2:23" ht="15" x14ac:dyDescent="0.25">
      <c r="B59" s="2"/>
      <c r="F59" s="2" t="s">
        <v>66</v>
      </c>
      <c r="G59" s="2" t="s">
        <v>67</v>
      </c>
      <c r="K59" s="9"/>
      <c r="L59" s="9"/>
      <c r="M59" s="9"/>
      <c r="N59"/>
      <c r="O59"/>
      <c r="P59"/>
      <c r="Q59"/>
      <c r="R59"/>
      <c r="S59"/>
      <c r="T59"/>
      <c r="U59"/>
      <c r="V59"/>
      <c r="W59"/>
    </row>
    <row r="60" spans="2:23" ht="15" x14ac:dyDescent="0.25">
      <c r="B60" s="2"/>
      <c r="H60" s="2" t="s">
        <v>68</v>
      </c>
      <c r="K60" s="9"/>
      <c r="L60" s="9"/>
      <c r="M60" s="9"/>
      <c r="N60"/>
      <c r="O60"/>
      <c r="P60"/>
      <c r="Q60"/>
      <c r="R60"/>
      <c r="S60"/>
      <c r="T60"/>
      <c r="U60"/>
      <c r="V60"/>
      <c r="W60"/>
    </row>
    <row r="61" spans="2:23" ht="15" x14ac:dyDescent="0.25">
      <c r="B61" s="2"/>
      <c r="I61" s="2" t="s">
        <v>62</v>
      </c>
      <c r="J61" s="2" t="s">
        <v>63</v>
      </c>
      <c r="K61" s="9">
        <v>-183</v>
      </c>
      <c r="L61" s="9">
        <v>-206</v>
      </c>
      <c r="M61" s="9">
        <v>-206</v>
      </c>
      <c r="N61"/>
      <c r="O61"/>
      <c r="P61"/>
      <c r="Q61"/>
      <c r="R61"/>
      <c r="S61"/>
      <c r="T61"/>
      <c r="U61"/>
      <c r="V61"/>
      <c r="W61"/>
    </row>
    <row r="62" spans="2:23" ht="15" x14ac:dyDescent="0.25">
      <c r="B62" s="2"/>
      <c r="K62" s="9"/>
      <c r="L62" s="9"/>
      <c r="M62" s="9"/>
      <c r="N62"/>
      <c r="O62"/>
      <c r="P62"/>
      <c r="Q62"/>
      <c r="R62"/>
      <c r="S62"/>
      <c r="T62"/>
      <c r="U62"/>
      <c r="V62"/>
      <c r="W62"/>
    </row>
    <row r="63" spans="2:23" ht="15" x14ac:dyDescent="0.25">
      <c r="B63" s="2"/>
      <c r="F63" s="2" t="s">
        <v>69</v>
      </c>
      <c r="G63" s="2" t="s">
        <v>70</v>
      </c>
      <c r="K63" s="9"/>
      <c r="L63" s="9"/>
      <c r="M63" s="9"/>
      <c r="N63"/>
      <c r="O63"/>
      <c r="P63"/>
      <c r="Q63"/>
      <c r="R63"/>
      <c r="S63"/>
      <c r="T63"/>
      <c r="U63"/>
      <c r="V63"/>
      <c r="W63"/>
    </row>
    <row r="64" spans="2:23" ht="15" x14ac:dyDescent="0.25">
      <c r="B64" s="2"/>
      <c r="H64" s="2" t="s">
        <v>71</v>
      </c>
      <c r="K64" s="9"/>
      <c r="L64" s="9"/>
      <c r="M64" s="9"/>
      <c r="N64"/>
      <c r="O64"/>
      <c r="P64"/>
      <c r="Q64"/>
      <c r="R64"/>
      <c r="S64"/>
      <c r="T64"/>
      <c r="U64"/>
      <c r="V64"/>
      <c r="W64"/>
    </row>
    <row r="65" spans="2:23" ht="15" x14ac:dyDescent="0.25">
      <c r="B65" s="2"/>
      <c r="I65" s="2" t="s">
        <v>62</v>
      </c>
      <c r="J65" s="2" t="s">
        <v>63</v>
      </c>
      <c r="K65" s="9">
        <v>-1</v>
      </c>
      <c r="L65" s="9">
        <v>0</v>
      </c>
      <c r="M65" s="9">
        <v>0</v>
      </c>
      <c r="N65"/>
      <c r="O65"/>
      <c r="P65"/>
      <c r="Q65"/>
      <c r="R65"/>
      <c r="S65"/>
      <c r="T65"/>
      <c r="U65"/>
      <c r="V65"/>
      <c r="W65"/>
    </row>
    <row r="66" spans="2:23" ht="15" x14ac:dyDescent="0.25">
      <c r="B66" s="2"/>
      <c r="K66" s="9"/>
      <c r="L66" s="9"/>
      <c r="M66" s="9"/>
      <c r="N66"/>
      <c r="O66"/>
      <c r="P66"/>
      <c r="Q66"/>
      <c r="R66"/>
      <c r="S66"/>
      <c r="T66"/>
      <c r="U66"/>
      <c r="V66"/>
      <c r="W66"/>
    </row>
    <row r="67" spans="2:23" ht="15" x14ac:dyDescent="0.25">
      <c r="B67" s="2"/>
      <c r="D67" s="2" t="s">
        <v>72</v>
      </c>
      <c r="E67" s="2" t="s">
        <v>73</v>
      </c>
      <c r="K67" s="9"/>
      <c r="L67" s="9"/>
      <c r="M67" s="9"/>
      <c r="N67"/>
      <c r="O67"/>
      <c r="P67"/>
      <c r="Q67"/>
      <c r="R67"/>
      <c r="S67"/>
      <c r="T67"/>
      <c r="U67"/>
      <c r="V67"/>
      <c r="W67"/>
    </row>
    <row r="68" spans="2:23" ht="15" x14ac:dyDescent="0.25">
      <c r="B68" s="2"/>
      <c r="F68" s="2" t="s">
        <v>74</v>
      </c>
      <c r="G68" s="2" t="s">
        <v>75</v>
      </c>
      <c r="K68" s="9"/>
      <c r="L68" s="9"/>
      <c r="M68" s="9"/>
      <c r="N68"/>
      <c r="O68"/>
      <c r="P68"/>
      <c r="Q68"/>
      <c r="R68"/>
      <c r="S68"/>
      <c r="T68"/>
      <c r="U68"/>
      <c r="V68"/>
      <c r="W68"/>
    </row>
    <row r="69" spans="2:23" ht="15" x14ac:dyDescent="0.25">
      <c r="B69" s="2"/>
      <c r="H69" s="2" t="s">
        <v>76</v>
      </c>
      <c r="K69" s="9"/>
      <c r="L69" s="9"/>
      <c r="M69" s="9"/>
      <c r="N69"/>
      <c r="O69"/>
      <c r="P69"/>
      <c r="Q69"/>
      <c r="R69"/>
      <c r="S69"/>
      <c r="T69"/>
      <c r="U69"/>
      <c r="V69"/>
      <c r="W69"/>
    </row>
    <row r="70" spans="2:23" ht="15" x14ac:dyDescent="0.25">
      <c r="B70" s="2"/>
      <c r="I70" s="2" t="s">
        <v>77</v>
      </c>
      <c r="J70" s="2" t="s">
        <v>63</v>
      </c>
      <c r="K70" s="9">
        <v>-83</v>
      </c>
      <c r="L70" s="9">
        <v>-50</v>
      </c>
      <c r="M70" s="9">
        <v>-50</v>
      </c>
      <c r="N70"/>
      <c r="O70"/>
      <c r="P70"/>
      <c r="Q70"/>
      <c r="R70"/>
      <c r="S70"/>
      <c r="T70"/>
      <c r="U70"/>
      <c r="V70"/>
      <c r="W70"/>
    </row>
    <row r="71" spans="2:23" ht="15" x14ac:dyDescent="0.25">
      <c r="B71" s="2"/>
      <c r="K71" s="9"/>
      <c r="L71" s="9"/>
      <c r="M71" s="9"/>
      <c r="N71"/>
      <c r="O71"/>
      <c r="P71"/>
      <c r="Q71"/>
      <c r="R71"/>
      <c r="S71"/>
      <c r="T71"/>
      <c r="U71"/>
      <c r="V71"/>
      <c r="W71"/>
    </row>
    <row r="72" spans="2:23" ht="15" x14ac:dyDescent="0.25">
      <c r="B72" s="2"/>
      <c r="F72" s="2" t="s">
        <v>78</v>
      </c>
      <c r="G72" s="2" t="s">
        <v>79</v>
      </c>
      <c r="K72" s="9"/>
      <c r="L72" s="9"/>
      <c r="M72" s="9"/>
      <c r="N72"/>
      <c r="O72"/>
      <c r="P72"/>
      <c r="Q72"/>
      <c r="R72"/>
      <c r="S72"/>
      <c r="T72"/>
      <c r="U72"/>
      <c r="V72"/>
      <c r="W72"/>
    </row>
    <row r="73" spans="2:23" ht="15" x14ac:dyDescent="0.25">
      <c r="B73" s="2"/>
      <c r="H73" s="2" t="s">
        <v>80</v>
      </c>
      <c r="K73" s="9"/>
      <c r="L73" s="9"/>
      <c r="M73" s="9"/>
      <c r="N73"/>
      <c r="O73"/>
      <c r="P73"/>
      <c r="Q73"/>
      <c r="R73"/>
      <c r="S73"/>
      <c r="T73"/>
      <c r="U73"/>
      <c r="V73"/>
      <c r="W73"/>
    </row>
    <row r="74" spans="2:23" ht="15" x14ac:dyDescent="0.25">
      <c r="B74" s="2"/>
      <c r="I74" s="2" t="s">
        <v>77</v>
      </c>
      <c r="J74" s="2" t="s">
        <v>63</v>
      </c>
      <c r="K74" s="9">
        <v>-1465</v>
      </c>
      <c r="L74" s="9">
        <v>-1309</v>
      </c>
      <c r="M74" s="9">
        <v>-1346</v>
      </c>
      <c r="N74"/>
      <c r="O74"/>
      <c r="P74"/>
      <c r="Q74"/>
      <c r="R74"/>
      <c r="S74"/>
      <c r="T74"/>
      <c r="U74"/>
      <c r="V74"/>
      <c r="W74"/>
    </row>
    <row r="75" spans="2:23" ht="15" x14ac:dyDescent="0.25">
      <c r="B75" s="2"/>
      <c r="K75" s="9"/>
      <c r="L75" s="9"/>
      <c r="M75" s="9"/>
      <c r="N75"/>
      <c r="O75"/>
      <c r="P75"/>
      <c r="Q75"/>
      <c r="R75"/>
      <c r="S75"/>
      <c r="T75"/>
      <c r="U75"/>
      <c r="V75"/>
      <c r="W75"/>
    </row>
    <row r="76" spans="2:23" ht="15" x14ac:dyDescent="0.25">
      <c r="B76" s="2"/>
      <c r="H76" s="2" t="s">
        <v>81</v>
      </c>
      <c r="K76" s="9"/>
      <c r="L76" s="9"/>
      <c r="M76" s="9"/>
      <c r="N76"/>
      <c r="O76"/>
      <c r="P76"/>
      <c r="Q76"/>
      <c r="R76"/>
      <c r="S76"/>
      <c r="T76"/>
      <c r="U76"/>
      <c r="V76"/>
      <c r="W76"/>
    </row>
    <row r="77" spans="2:23" ht="15" x14ac:dyDescent="0.25">
      <c r="B77" s="2"/>
      <c r="I77" s="2" t="s">
        <v>77</v>
      </c>
      <c r="J77" s="2" t="s">
        <v>63</v>
      </c>
      <c r="K77" s="9">
        <v>-34</v>
      </c>
      <c r="L77" s="9">
        <v>-29</v>
      </c>
      <c r="M77" s="9">
        <v>-29</v>
      </c>
      <c r="N77"/>
      <c r="O77"/>
      <c r="P77"/>
      <c r="Q77"/>
      <c r="R77"/>
      <c r="S77"/>
      <c r="T77"/>
      <c r="U77"/>
      <c r="V77"/>
      <c r="W77"/>
    </row>
    <row r="78" spans="2:23" ht="15" x14ac:dyDescent="0.25">
      <c r="B78" s="2"/>
      <c r="K78" s="9"/>
      <c r="L78" s="9"/>
      <c r="M78" s="9"/>
      <c r="N78"/>
      <c r="O78"/>
      <c r="P78"/>
      <c r="Q78"/>
      <c r="R78"/>
      <c r="S78"/>
      <c r="T78"/>
      <c r="U78"/>
      <c r="V78"/>
      <c r="W78"/>
    </row>
    <row r="79" spans="2:23" ht="15" x14ac:dyDescent="0.25">
      <c r="B79" s="2"/>
      <c r="F79" s="2" t="s">
        <v>82</v>
      </c>
      <c r="G79" s="2" t="s">
        <v>83</v>
      </c>
      <c r="K79" s="9"/>
      <c r="L79" s="9"/>
      <c r="M79" s="9"/>
      <c r="N79"/>
      <c r="O79"/>
      <c r="P79"/>
      <c r="Q79"/>
      <c r="R79"/>
      <c r="S79"/>
      <c r="T79"/>
      <c r="U79"/>
      <c r="V79"/>
      <c r="W79"/>
    </row>
    <row r="80" spans="2:23" ht="15" x14ac:dyDescent="0.25">
      <c r="B80" s="2"/>
      <c r="H80" s="2" t="s">
        <v>84</v>
      </c>
      <c r="K80" s="9"/>
      <c r="L80" s="9"/>
      <c r="M80" s="9"/>
      <c r="N80"/>
      <c r="O80"/>
      <c r="P80"/>
      <c r="Q80"/>
      <c r="R80"/>
      <c r="S80"/>
      <c r="T80"/>
      <c r="U80"/>
      <c r="V80"/>
      <c r="W80"/>
    </row>
    <row r="81" spans="2:23" ht="15" x14ac:dyDescent="0.25">
      <c r="B81" s="2"/>
      <c r="I81" s="2" t="s">
        <v>77</v>
      </c>
      <c r="J81" s="2" t="s">
        <v>63</v>
      </c>
      <c r="K81" s="9">
        <v>-10</v>
      </c>
      <c r="L81" s="9">
        <v>-8</v>
      </c>
      <c r="M81" s="9">
        <v>-8</v>
      </c>
      <c r="N81"/>
      <c r="O81"/>
      <c r="P81"/>
      <c r="Q81"/>
      <c r="R81"/>
      <c r="S81"/>
      <c r="T81"/>
      <c r="U81"/>
      <c r="V81"/>
      <c r="W81"/>
    </row>
    <row r="82" spans="2:23" ht="15" x14ac:dyDescent="0.25">
      <c r="B82" s="2"/>
      <c r="K82" s="9"/>
      <c r="L82" s="9"/>
      <c r="M82" s="9"/>
      <c r="N82"/>
      <c r="O82"/>
      <c r="P82"/>
      <c r="Q82"/>
      <c r="R82"/>
      <c r="S82"/>
      <c r="T82"/>
      <c r="U82"/>
      <c r="V82"/>
      <c r="W82"/>
    </row>
    <row r="83" spans="2:23" ht="15" x14ac:dyDescent="0.25">
      <c r="B83" s="2"/>
      <c r="F83" s="2" t="s">
        <v>85</v>
      </c>
      <c r="G83" s="2" t="s">
        <v>86</v>
      </c>
      <c r="K83" s="9"/>
      <c r="L83" s="9"/>
      <c r="M83" s="9"/>
      <c r="N83"/>
      <c r="O83"/>
      <c r="P83"/>
      <c r="Q83"/>
      <c r="R83"/>
      <c r="S83"/>
      <c r="T83"/>
      <c r="U83"/>
      <c r="V83"/>
      <c r="W83"/>
    </row>
    <row r="84" spans="2:23" ht="15" x14ac:dyDescent="0.25">
      <c r="B84" s="2"/>
      <c r="H84" s="2" t="s">
        <v>87</v>
      </c>
      <c r="K84" s="9"/>
      <c r="L84" s="9"/>
      <c r="M84" s="9"/>
      <c r="N84"/>
      <c r="O84"/>
      <c r="P84"/>
      <c r="Q84"/>
      <c r="R84"/>
      <c r="S84"/>
      <c r="T84"/>
      <c r="U84"/>
      <c r="V84"/>
      <c r="W84"/>
    </row>
    <row r="85" spans="2:23" ht="15" x14ac:dyDescent="0.25">
      <c r="B85" s="2"/>
      <c r="I85" s="2" t="s">
        <v>77</v>
      </c>
      <c r="J85" s="2" t="s">
        <v>63</v>
      </c>
      <c r="K85" s="9">
        <v>-5</v>
      </c>
      <c r="L85" s="9">
        <v>-5</v>
      </c>
      <c r="M85" s="9">
        <v>0</v>
      </c>
      <c r="N85"/>
      <c r="O85"/>
      <c r="P85"/>
      <c r="Q85"/>
      <c r="R85"/>
      <c r="S85"/>
      <c r="T85"/>
      <c r="U85"/>
      <c r="V85"/>
      <c r="W85"/>
    </row>
    <row r="86" spans="2:23" ht="15" x14ac:dyDescent="0.25">
      <c r="B86" s="2"/>
      <c r="K86" s="9"/>
      <c r="L86" s="9"/>
      <c r="M86" s="9"/>
      <c r="N86"/>
      <c r="O86"/>
      <c r="P86"/>
      <c r="Q86"/>
      <c r="R86"/>
      <c r="S86"/>
      <c r="T86"/>
      <c r="U86"/>
      <c r="V86"/>
      <c r="W86"/>
    </row>
    <row r="87" spans="2:23" ht="15" x14ac:dyDescent="0.25">
      <c r="B87" s="2"/>
      <c r="F87" s="2" t="s">
        <v>88</v>
      </c>
      <c r="G87" s="2" t="s">
        <v>89</v>
      </c>
      <c r="K87" s="9"/>
      <c r="L87" s="9"/>
      <c r="M87" s="9"/>
      <c r="N87"/>
      <c r="O87"/>
      <c r="P87"/>
      <c r="Q87"/>
      <c r="R87"/>
      <c r="S87"/>
      <c r="T87"/>
      <c r="U87"/>
      <c r="V87"/>
      <c r="W87"/>
    </row>
    <row r="88" spans="2:23" ht="15" x14ac:dyDescent="0.25">
      <c r="B88" s="2"/>
      <c r="H88" s="2" t="s">
        <v>90</v>
      </c>
      <c r="K88" s="9"/>
      <c r="L88" s="9"/>
      <c r="M88" s="9"/>
      <c r="N88"/>
      <c r="O88"/>
      <c r="P88"/>
      <c r="Q88"/>
      <c r="R88"/>
      <c r="S88"/>
      <c r="T88"/>
      <c r="U88"/>
      <c r="V88"/>
      <c r="W88"/>
    </row>
    <row r="89" spans="2:23" ht="15" x14ac:dyDescent="0.25">
      <c r="B89" s="2"/>
      <c r="I89" s="2" t="s">
        <v>77</v>
      </c>
      <c r="J89" s="2" t="s">
        <v>63</v>
      </c>
      <c r="K89" s="9">
        <v>-6</v>
      </c>
      <c r="L89" s="9">
        <v>-2</v>
      </c>
      <c r="M89" s="9">
        <v>-2</v>
      </c>
      <c r="N89"/>
      <c r="O89"/>
      <c r="P89"/>
      <c r="Q89"/>
      <c r="R89"/>
      <c r="S89"/>
      <c r="T89"/>
      <c r="U89"/>
      <c r="V89"/>
      <c r="W89"/>
    </row>
    <row r="90" spans="2:23" ht="15" x14ac:dyDescent="0.25">
      <c r="B90" s="2"/>
      <c r="K90" s="9"/>
      <c r="L90" s="9"/>
      <c r="M90" s="9"/>
      <c r="N90"/>
      <c r="O90"/>
      <c r="P90"/>
      <c r="Q90"/>
      <c r="R90"/>
      <c r="S90"/>
      <c r="T90"/>
      <c r="U90"/>
      <c r="V90"/>
      <c r="W90"/>
    </row>
    <row r="91" spans="2:23" ht="15" x14ac:dyDescent="0.25">
      <c r="B91" s="2"/>
      <c r="F91" s="2" t="s">
        <v>91</v>
      </c>
      <c r="G91" s="2" t="s">
        <v>92</v>
      </c>
      <c r="K91" s="9"/>
      <c r="L91" s="9"/>
      <c r="M91" s="9"/>
      <c r="N91"/>
      <c r="O91"/>
      <c r="P91"/>
      <c r="Q91"/>
      <c r="R91"/>
      <c r="S91"/>
      <c r="T91"/>
      <c r="U91"/>
      <c r="V91"/>
      <c r="W91"/>
    </row>
    <row r="92" spans="2:23" ht="15" x14ac:dyDescent="0.25">
      <c r="B92" s="2"/>
      <c r="H92" s="2" t="s">
        <v>93</v>
      </c>
      <c r="K92" s="9"/>
      <c r="L92" s="9"/>
      <c r="M92" s="9"/>
      <c r="N92"/>
      <c r="O92"/>
      <c r="P92"/>
      <c r="Q92"/>
      <c r="R92"/>
      <c r="S92"/>
      <c r="T92"/>
      <c r="U92"/>
      <c r="V92"/>
      <c r="W92"/>
    </row>
    <row r="93" spans="2:23" ht="15" x14ac:dyDescent="0.25">
      <c r="B93" s="2"/>
      <c r="I93" s="2" t="s">
        <v>77</v>
      </c>
      <c r="J93" s="2" t="s">
        <v>63</v>
      </c>
      <c r="K93" s="9">
        <v>-37</v>
      </c>
      <c r="L93" s="9">
        <v>-23</v>
      </c>
      <c r="M93" s="9">
        <v>-27</v>
      </c>
      <c r="N93"/>
      <c r="O93"/>
      <c r="P93"/>
      <c r="Q93"/>
      <c r="R93"/>
      <c r="S93"/>
      <c r="T93"/>
      <c r="U93"/>
      <c r="V93"/>
      <c r="W93"/>
    </row>
    <row r="94" spans="2:23" ht="15" x14ac:dyDescent="0.25">
      <c r="B94" s="2"/>
      <c r="K94" s="9"/>
      <c r="L94" s="9"/>
      <c r="M94" s="9"/>
      <c r="N94"/>
      <c r="O94"/>
      <c r="P94"/>
      <c r="Q94"/>
      <c r="R94"/>
      <c r="S94"/>
      <c r="T94"/>
      <c r="U94"/>
      <c r="V94"/>
      <c r="W94"/>
    </row>
    <row r="95" spans="2:23" ht="15" x14ac:dyDescent="0.25">
      <c r="B95" s="2"/>
      <c r="F95" s="2" t="s">
        <v>94</v>
      </c>
      <c r="G95" s="2" t="s">
        <v>95</v>
      </c>
      <c r="K95" s="9"/>
      <c r="L95" s="9"/>
      <c r="M95" s="9"/>
      <c r="N95"/>
      <c r="O95"/>
      <c r="P95"/>
      <c r="Q95"/>
      <c r="R95"/>
      <c r="S95"/>
      <c r="T95"/>
      <c r="U95"/>
      <c r="V95"/>
      <c r="W95"/>
    </row>
    <row r="96" spans="2:23" ht="15" x14ac:dyDescent="0.25">
      <c r="B96" s="2"/>
      <c r="H96" s="2" t="s">
        <v>96</v>
      </c>
      <c r="K96" s="9"/>
      <c r="L96" s="9"/>
      <c r="M96" s="9"/>
      <c r="N96"/>
      <c r="O96"/>
      <c r="P96"/>
      <c r="Q96"/>
      <c r="R96"/>
      <c r="S96"/>
      <c r="T96"/>
      <c r="U96"/>
      <c r="V96"/>
      <c r="W96"/>
    </row>
    <row r="97" spans="2:23" ht="15" x14ac:dyDescent="0.25">
      <c r="B97" s="2"/>
      <c r="I97" s="2" t="s">
        <v>77</v>
      </c>
      <c r="J97" s="2" t="s">
        <v>63</v>
      </c>
      <c r="K97" s="9">
        <v>-120</v>
      </c>
      <c r="L97" s="9">
        <v>-99</v>
      </c>
      <c r="M97" s="9">
        <v>-94</v>
      </c>
      <c r="N97"/>
      <c r="O97"/>
      <c r="P97"/>
      <c r="Q97"/>
      <c r="R97"/>
      <c r="S97"/>
      <c r="T97"/>
      <c r="U97"/>
      <c r="V97"/>
      <c r="W97"/>
    </row>
    <row r="98" spans="2:23" ht="15" x14ac:dyDescent="0.25">
      <c r="B98" s="2"/>
      <c r="K98" s="9"/>
      <c r="L98" s="9"/>
      <c r="M98" s="9"/>
      <c r="N98"/>
      <c r="O98"/>
      <c r="P98"/>
      <c r="Q98"/>
      <c r="R98"/>
      <c r="S98"/>
      <c r="T98"/>
      <c r="U98"/>
      <c r="V98"/>
      <c r="W98"/>
    </row>
    <row r="99" spans="2:23" ht="15" x14ac:dyDescent="0.25">
      <c r="B99" s="2"/>
      <c r="F99" s="2" t="s">
        <v>97</v>
      </c>
      <c r="G99" s="2" t="s">
        <v>98</v>
      </c>
      <c r="K99" s="9"/>
      <c r="L99" s="9"/>
      <c r="M99" s="9"/>
      <c r="N99"/>
      <c r="O99"/>
      <c r="P99"/>
      <c r="Q99"/>
      <c r="R99"/>
      <c r="S99"/>
      <c r="T99"/>
      <c r="U99"/>
      <c r="V99"/>
      <c r="W99"/>
    </row>
    <row r="100" spans="2:23" ht="15" x14ac:dyDescent="0.25">
      <c r="B100" s="2"/>
      <c r="H100" s="2" t="s">
        <v>99</v>
      </c>
      <c r="K100" s="9"/>
      <c r="L100" s="9"/>
      <c r="M100" s="9"/>
      <c r="N100"/>
      <c r="O100"/>
      <c r="P100"/>
      <c r="Q100"/>
      <c r="R100"/>
      <c r="S100"/>
      <c r="T100"/>
      <c r="U100"/>
      <c r="V100"/>
      <c r="W100"/>
    </row>
    <row r="101" spans="2:23" ht="15" x14ac:dyDescent="0.25">
      <c r="B101" s="2"/>
      <c r="I101" s="2" t="s">
        <v>77</v>
      </c>
      <c r="J101" s="2" t="s">
        <v>63</v>
      </c>
      <c r="K101" s="9">
        <v>-22</v>
      </c>
      <c r="L101" s="9">
        <v>-16</v>
      </c>
      <c r="M101" s="9">
        <v>0</v>
      </c>
      <c r="N101"/>
      <c r="O101"/>
      <c r="P101"/>
      <c r="Q101"/>
      <c r="R101"/>
      <c r="S101"/>
      <c r="T101"/>
      <c r="U101"/>
      <c r="V101"/>
      <c r="W101"/>
    </row>
    <row r="102" spans="2:23" ht="15" x14ac:dyDescent="0.25">
      <c r="B102" s="2"/>
      <c r="K102" s="9"/>
      <c r="L102" s="9"/>
      <c r="M102" s="9"/>
      <c r="N102"/>
      <c r="O102"/>
      <c r="P102"/>
      <c r="Q102"/>
      <c r="R102"/>
      <c r="S102"/>
      <c r="T102"/>
      <c r="U102"/>
      <c r="V102"/>
      <c r="W102"/>
    </row>
    <row r="103" spans="2:23" ht="15" x14ac:dyDescent="0.25">
      <c r="B103" s="2"/>
      <c r="H103" s="2" t="s">
        <v>100</v>
      </c>
      <c r="K103" s="9"/>
      <c r="L103" s="9"/>
      <c r="M103" s="9"/>
      <c r="N103"/>
      <c r="O103"/>
      <c r="P103"/>
      <c r="Q103"/>
      <c r="R103"/>
      <c r="S103"/>
      <c r="T103"/>
      <c r="U103"/>
      <c r="V103"/>
      <c r="W103"/>
    </row>
    <row r="104" spans="2:23" ht="15" x14ac:dyDescent="0.25">
      <c r="B104" s="2"/>
      <c r="I104" s="2" t="s">
        <v>77</v>
      </c>
      <c r="J104" s="2" t="s">
        <v>63</v>
      </c>
      <c r="K104" s="9">
        <v>-14</v>
      </c>
      <c r="L104" s="9">
        <v>-3</v>
      </c>
      <c r="M104" s="9">
        <v>0</v>
      </c>
      <c r="N104"/>
      <c r="O104"/>
      <c r="P104"/>
      <c r="Q104"/>
      <c r="R104"/>
      <c r="S104"/>
      <c r="T104"/>
      <c r="U104"/>
      <c r="V104"/>
      <c r="W104"/>
    </row>
    <row r="105" spans="2:23" ht="15" x14ac:dyDescent="0.25">
      <c r="B105" s="2"/>
      <c r="K105" s="9"/>
      <c r="L105" s="9"/>
      <c r="M105" s="9"/>
      <c r="N105"/>
      <c r="O105"/>
      <c r="P105"/>
      <c r="Q105"/>
      <c r="R105"/>
      <c r="S105"/>
      <c r="T105"/>
      <c r="U105"/>
      <c r="V105"/>
      <c r="W105"/>
    </row>
    <row r="106" spans="2:23" ht="15" x14ac:dyDescent="0.25">
      <c r="B106" s="2"/>
      <c r="H106" s="2" t="s">
        <v>101</v>
      </c>
      <c r="K106" s="9"/>
      <c r="L106" s="9"/>
      <c r="M106" s="9"/>
      <c r="N106"/>
      <c r="O106"/>
      <c r="P106"/>
      <c r="Q106"/>
      <c r="R106"/>
      <c r="S106"/>
      <c r="T106"/>
      <c r="U106"/>
      <c r="V106"/>
      <c r="W106"/>
    </row>
    <row r="107" spans="2:23" ht="15" x14ac:dyDescent="0.25">
      <c r="B107" s="2"/>
      <c r="I107" s="2" t="s">
        <v>77</v>
      </c>
      <c r="J107" s="2" t="s">
        <v>63</v>
      </c>
      <c r="K107" s="9">
        <v>0</v>
      </c>
      <c r="L107" s="9">
        <v>0</v>
      </c>
      <c r="M107" s="9">
        <v>-49</v>
      </c>
      <c r="N107"/>
      <c r="O107"/>
      <c r="P107"/>
      <c r="Q107"/>
      <c r="R107"/>
      <c r="S107"/>
      <c r="T107"/>
      <c r="U107"/>
      <c r="V107"/>
      <c r="W107"/>
    </row>
    <row r="108" spans="2:23" ht="15" x14ac:dyDescent="0.25">
      <c r="B108" s="2"/>
      <c r="K108" s="9"/>
      <c r="L108" s="9"/>
      <c r="M108" s="9"/>
      <c r="N108"/>
      <c r="O108"/>
      <c r="P108"/>
      <c r="Q108"/>
      <c r="R108"/>
      <c r="S108"/>
      <c r="T108"/>
      <c r="U108"/>
      <c r="V108"/>
      <c r="W108"/>
    </row>
    <row r="109" spans="2:23" ht="15" x14ac:dyDescent="0.25">
      <c r="B109" s="2"/>
      <c r="F109" s="2" t="s">
        <v>37</v>
      </c>
      <c r="G109" s="2" t="s">
        <v>102</v>
      </c>
      <c r="K109" s="9"/>
      <c r="L109" s="9"/>
      <c r="M109" s="9"/>
      <c r="N109"/>
      <c r="O109"/>
      <c r="P109"/>
      <c r="Q109"/>
      <c r="R109"/>
      <c r="S109"/>
      <c r="T109"/>
      <c r="U109"/>
      <c r="V109"/>
      <c r="W109"/>
    </row>
    <row r="110" spans="2:23" ht="15" x14ac:dyDescent="0.25">
      <c r="B110" s="2"/>
      <c r="H110" s="2" t="s">
        <v>103</v>
      </c>
      <c r="K110" s="9"/>
      <c r="L110" s="9"/>
      <c r="M110" s="9"/>
      <c r="N110"/>
      <c r="O110"/>
      <c r="P110"/>
      <c r="Q110"/>
      <c r="R110"/>
      <c r="S110"/>
      <c r="T110"/>
      <c r="U110"/>
      <c r="V110"/>
      <c r="W110"/>
    </row>
    <row r="111" spans="2:23" ht="15" x14ac:dyDescent="0.25">
      <c r="B111" s="2"/>
      <c r="I111" s="2" t="s">
        <v>77</v>
      </c>
      <c r="J111" s="2" t="s">
        <v>63</v>
      </c>
      <c r="K111" s="9">
        <v>-108</v>
      </c>
      <c r="L111" s="9">
        <v>-105</v>
      </c>
      <c r="M111" s="9">
        <v>-105</v>
      </c>
      <c r="N111"/>
      <c r="O111"/>
      <c r="P111"/>
      <c r="Q111"/>
      <c r="R111"/>
      <c r="S111"/>
      <c r="T111"/>
      <c r="U111"/>
      <c r="V111"/>
      <c r="W111"/>
    </row>
    <row r="112" spans="2:23" ht="15" x14ac:dyDescent="0.25">
      <c r="B112" s="2"/>
      <c r="K112" s="9"/>
      <c r="L112" s="9"/>
      <c r="M112" s="9"/>
      <c r="N112"/>
      <c r="O112"/>
      <c r="P112"/>
      <c r="Q112"/>
      <c r="R112"/>
      <c r="S112"/>
      <c r="T112"/>
      <c r="U112"/>
      <c r="V112"/>
      <c r="W112"/>
    </row>
    <row r="113" spans="2:23" ht="15" x14ac:dyDescent="0.25">
      <c r="B113" s="2"/>
      <c r="F113" s="2" t="s">
        <v>104</v>
      </c>
      <c r="G113" s="2" t="s">
        <v>105</v>
      </c>
      <c r="K113" s="9"/>
      <c r="L113" s="9"/>
      <c r="M113" s="9"/>
      <c r="N113"/>
      <c r="O113"/>
      <c r="P113"/>
      <c r="Q113"/>
      <c r="R113"/>
      <c r="S113"/>
      <c r="T113"/>
      <c r="U113"/>
      <c r="V113"/>
      <c r="W113"/>
    </row>
    <row r="114" spans="2:23" ht="15" x14ac:dyDescent="0.25">
      <c r="B114" s="2"/>
      <c r="H114" s="2" t="s">
        <v>106</v>
      </c>
      <c r="K114" s="9"/>
      <c r="L114" s="9"/>
      <c r="M114" s="9"/>
      <c r="N114"/>
      <c r="O114"/>
      <c r="P114"/>
      <c r="Q114"/>
      <c r="R114"/>
      <c r="S114"/>
      <c r="T114"/>
      <c r="U114"/>
      <c r="V114"/>
      <c r="W114"/>
    </row>
    <row r="115" spans="2:23" ht="15" x14ac:dyDescent="0.25">
      <c r="B115" s="2"/>
      <c r="I115" s="2" t="s">
        <v>107</v>
      </c>
      <c r="J115" s="2" t="s">
        <v>63</v>
      </c>
      <c r="K115" s="9">
        <v>-21</v>
      </c>
      <c r="L115" s="9">
        <v>-1</v>
      </c>
      <c r="M115" s="9">
        <v>0</v>
      </c>
      <c r="N115"/>
      <c r="O115"/>
      <c r="P115"/>
      <c r="Q115"/>
      <c r="R115"/>
      <c r="S115"/>
      <c r="T115"/>
      <c r="U115"/>
      <c r="V115"/>
      <c r="W115"/>
    </row>
    <row r="116" spans="2:23" ht="15" x14ac:dyDescent="0.25">
      <c r="B116" s="2"/>
      <c r="K116" s="9"/>
      <c r="L116" s="9"/>
      <c r="M116" s="9"/>
      <c r="N116"/>
      <c r="O116"/>
      <c r="P116"/>
      <c r="Q116"/>
      <c r="R116"/>
      <c r="S116"/>
      <c r="T116"/>
      <c r="U116"/>
      <c r="V116"/>
      <c r="W116"/>
    </row>
    <row r="117" spans="2:23" ht="15" x14ac:dyDescent="0.25">
      <c r="B117" s="2"/>
      <c r="F117" s="2" t="s">
        <v>108</v>
      </c>
      <c r="G117" s="2" t="s">
        <v>109</v>
      </c>
      <c r="K117" s="9"/>
      <c r="L117" s="9"/>
      <c r="M117" s="9"/>
      <c r="N117"/>
      <c r="O117"/>
      <c r="P117"/>
      <c r="Q117"/>
      <c r="R117"/>
      <c r="S117"/>
      <c r="T117"/>
      <c r="U117"/>
      <c r="V117"/>
      <c r="W117"/>
    </row>
    <row r="118" spans="2:23" ht="15" x14ac:dyDescent="0.25">
      <c r="B118" s="2"/>
      <c r="H118" s="2" t="s">
        <v>110</v>
      </c>
      <c r="K118" s="9"/>
      <c r="L118" s="9"/>
      <c r="M118" s="9"/>
      <c r="N118"/>
      <c r="O118"/>
      <c r="P118"/>
      <c r="Q118"/>
      <c r="R118"/>
      <c r="S118"/>
      <c r="T118"/>
      <c r="U118"/>
      <c r="V118"/>
      <c r="W118"/>
    </row>
    <row r="119" spans="2:23" ht="15" x14ac:dyDescent="0.25">
      <c r="B119" s="2"/>
      <c r="I119" s="2" t="s">
        <v>77</v>
      </c>
      <c r="J119" s="2" t="s">
        <v>63</v>
      </c>
      <c r="K119" s="9">
        <v>-89</v>
      </c>
      <c r="L119" s="9">
        <v>-69</v>
      </c>
      <c r="M119" s="9">
        <v>-69</v>
      </c>
      <c r="N119"/>
      <c r="O119"/>
      <c r="P119"/>
      <c r="Q119"/>
      <c r="R119"/>
      <c r="S119"/>
      <c r="T119"/>
      <c r="U119"/>
      <c r="V119"/>
      <c r="W119"/>
    </row>
    <row r="120" spans="2:23" ht="15" x14ac:dyDescent="0.25">
      <c r="B120" s="2"/>
      <c r="I120" s="2" t="s">
        <v>77</v>
      </c>
      <c r="J120" s="2" t="s">
        <v>111</v>
      </c>
      <c r="K120" s="9">
        <v>-1</v>
      </c>
      <c r="L120" s="9">
        <v>0</v>
      </c>
      <c r="M120" s="9">
        <v>0</v>
      </c>
      <c r="N120"/>
      <c r="O120"/>
      <c r="P120"/>
      <c r="Q120"/>
      <c r="R120"/>
      <c r="S120"/>
      <c r="T120"/>
      <c r="U120"/>
      <c r="V120"/>
      <c r="W120"/>
    </row>
    <row r="121" spans="2:23" ht="15" x14ac:dyDescent="0.25">
      <c r="B121" s="2"/>
      <c r="K121" s="9"/>
      <c r="L121" s="9"/>
      <c r="M121" s="9"/>
      <c r="N121"/>
      <c r="O121"/>
      <c r="P121"/>
      <c r="Q121"/>
      <c r="R121"/>
      <c r="S121"/>
      <c r="T121"/>
      <c r="U121"/>
      <c r="V121"/>
      <c r="W121"/>
    </row>
    <row r="122" spans="2:23" ht="15" x14ac:dyDescent="0.25">
      <c r="B122" s="2"/>
      <c r="F122" s="2" t="s">
        <v>112</v>
      </c>
      <c r="G122" s="2" t="s">
        <v>113</v>
      </c>
      <c r="K122" s="9"/>
      <c r="L122" s="9"/>
      <c r="M122" s="9"/>
      <c r="N122"/>
      <c r="O122"/>
      <c r="P122"/>
      <c r="Q122"/>
      <c r="R122"/>
      <c r="S122"/>
      <c r="T122"/>
      <c r="U122"/>
      <c r="V122"/>
      <c r="W122"/>
    </row>
    <row r="123" spans="2:23" ht="15" x14ac:dyDescent="0.25">
      <c r="B123" s="2"/>
      <c r="H123" s="2" t="s">
        <v>114</v>
      </c>
      <c r="K123" s="9"/>
      <c r="L123" s="9"/>
      <c r="M123" s="9"/>
      <c r="N123"/>
      <c r="O123"/>
      <c r="P123"/>
      <c r="Q123"/>
      <c r="R123"/>
      <c r="S123"/>
      <c r="T123"/>
      <c r="U123"/>
      <c r="V123"/>
      <c r="W123"/>
    </row>
    <row r="124" spans="2:23" ht="15" x14ac:dyDescent="0.25">
      <c r="B124" s="2"/>
      <c r="I124" s="2" t="s">
        <v>115</v>
      </c>
      <c r="J124" s="2" t="s">
        <v>63</v>
      </c>
      <c r="K124" s="9">
        <v>-19</v>
      </c>
      <c r="L124" s="9">
        <v>-2</v>
      </c>
      <c r="M124" s="9">
        <v>0</v>
      </c>
      <c r="N124"/>
      <c r="O124"/>
      <c r="P124"/>
      <c r="Q124"/>
      <c r="R124"/>
      <c r="S124"/>
      <c r="T124"/>
      <c r="U124"/>
      <c r="V124"/>
      <c r="W124"/>
    </row>
    <row r="125" spans="2:23" ht="15" x14ac:dyDescent="0.25">
      <c r="B125" s="2"/>
      <c r="K125" s="9"/>
      <c r="L125" s="9"/>
      <c r="M125" s="9"/>
      <c r="N125"/>
      <c r="O125"/>
      <c r="P125"/>
      <c r="Q125"/>
      <c r="R125"/>
      <c r="S125"/>
      <c r="T125"/>
      <c r="U125"/>
      <c r="V125"/>
      <c r="W125"/>
    </row>
    <row r="126" spans="2:23" ht="15" x14ac:dyDescent="0.25">
      <c r="B126" s="2"/>
      <c r="F126" s="2" t="s">
        <v>116</v>
      </c>
      <c r="G126" s="2" t="s">
        <v>117</v>
      </c>
      <c r="K126" s="9"/>
      <c r="L126" s="9"/>
      <c r="M126" s="9"/>
      <c r="N126"/>
      <c r="O126"/>
      <c r="P126"/>
      <c r="Q126"/>
      <c r="R126"/>
      <c r="S126"/>
      <c r="T126"/>
      <c r="U126"/>
      <c r="V126"/>
      <c r="W126"/>
    </row>
    <row r="127" spans="2:23" ht="15" x14ac:dyDescent="0.25">
      <c r="B127" s="2"/>
      <c r="H127" s="2" t="s">
        <v>118</v>
      </c>
      <c r="K127" s="9"/>
      <c r="L127" s="9"/>
      <c r="M127" s="9"/>
      <c r="N127"/>
      <c r="O127"/>
      <c r="P127"/>
      <c r="Q127"/>
      <c r="R127"/>
      <c r="S127"/>
      <c r="T127"/>
      <c r="U127"/>
      <c r="V127"/>
      <c r="W127"/>
    </row>
    <row r="128" spans="2:23" ht="15" x14ac:dyDescent="0.25">
      <c r="B128" s="2"/>
      <c r="I128" s="2" t="s">
        <v>115</v>
      </c>
      <c r="J128" s="2" t="s">
        <v>63</v>
      </c>
      <c r="K128" s="9">
        <v>-318</v>
      </c>
      <c r="L128" s="9">
        <v>-306</v>
      </c>
      <c r="M128" s="9">
        <v>-236</v>
      </c>
      <c r="N128"/>
      <c r="O128"/>
      <c r="P128"/>
      <c r="Q128"/>
      <c r="R128"/>
      <c r="S128"/>
      <c r="T128"/>
      <c r="U128"/>
      <c r="V128"/>
      <c r="W128"/>
    </row>
    <row r="129" spans="2:23" ht="15" x14ac:dyDescent="0.25">
      <c r="B129" s="2"/>
      <c r="K129" s="9"/>
      <c r="L129" s="9"/>
      <c r="M129" s="9"/>
      <c r="N129"/>
      <c r="O129"/>
      <c r="P129"/>
      <c r="Q129"/>
      <c r="R129"/>
      <c r="S129"/>
      <c r="T129"/>
      <c r="U129"/>
      <c r="V129"/>
      <c r="W129"/>
    </row>
    <row r="130" spans="2:23" ht="15" x14ac:dyDescent="0.25">
      <c r="B130" s="2"/>
      <c r="F130" s="2" t="s">
        <v>119</v>
      </c>
      <c r="G130" s="2" t="s">
        <v>120</v>
      </c>
      <c r="K130" s="9"/>
      <c r="L130" s="9"/>
      <c r="M130" s="9"/>
      <c r="N130"/>
      <c r="O130"/>
      <c r="P130"/>
      <c r="Q130"/>
      <c r="R130"/>
      <c r="S130"/>
      <c r="T130"/>
      <c r="U130"/>
      <c r="V130"/>
      <c r="W130"/>
    </row>
    <row r="131" spans="2:23" ht="15" x14ac:dyDescent="0.25">
      <c r="B131" s="2"/>
      <c r="H131" s="2" t="s">
        <v>121</v>
      </c>
      <c r="K131" s="9"/>
      <c r="L131" s="9"/>
      <c r="M131" s="9"/>
      <c r="N131"/>
      <c r="O131"/>
      <c r="P131"/>
      <c r="Q131"/>
      <c r="R131"/>
      <c r="S131"/>
      <c r="T131"/>
      <c r="U131"/>
      <c r="V131"/>
      <c r="W131"/>
    </row>
    <row r="132" spans="2:23" ht="15" x14ac:dyDescent="0.25">
      <c r="B132" s="2"/>
      <c r="I132" s="2" t="s">
        <v>122</v>
      </c>
      <c r="J132" s="2" t="s">
        <v>63</v>
      </c>
      <c r="K132" s="9">
        <v>-16</v>
      </c>
      <c r="L132" s="9">
        <v>-16</v>
      </c>
      <c r="M132" s="9">
        <v>-16</v>
      </c>
      <c r="N132"/>
      <c r="O132"/>
      <c r="P132"/>
      <c r="Q132"/>
      <c r="R132"/>
      <c r="S132"/>
      <c r="T132"/>
      <c r="U132"/>
      <c r="V132"/>
      <c r="W132"/>
    </row>
    <row r="133" spans="2:23" ht="15" x14ac:dyDescent="0.25">
      <c r="B133" s="2"/>
      <c r="K133" s="9"/>
      <c r="L133" s="9"/>
      <c r="M133" s="9"/>
      <c r="N133"/>
      <c r="O133"/>
      <c r="P133"/>
      <c r="Q133"/>
      <c r="R133"/>
      <c r="S133"/>
      <c r="T133"/>
      <c r="U133"/>
      <c r="V133"/>
      <c r="W133"/>
    </row>
    <row r="134" spans="2:23" ht="15" x14ac:dyDescent="0.25">
      <c r="B134" s="2"/>
      <c r="H134" s="2" t="s">
        <v>123</v>
      </c>
      <c r="K134" s="9"/>
      <c r="L134" s="9"/>
      <c r="M134" s="9"/>
      <c r="N134"/>
      <c r="O134"/>
      <c r="P134"/>
      <c r="Q134"/>
      <c r="R134"/>
      <c r="S134"/>
      <c r="T134"/>
      <c r="U134"/>
      <c r="V134"/>
      <c r="W134"/>
    </row>
    <row r="135" spans="2:23" ht="15" x14ac:dyDescent="0.25">
      <c r="B135" s="2"/>
      <c r="I135" s="2" t="s">
        <v>124</v>
      </c>
      <c r="J135" s="2" t="s">
        <v>63</v>
      </c>
      <c r="K135" s="9">
        <v>-13</v>
      </c>
      <c r="L135" s="9">
        <v>-11</v>
      </c>
      <c r="M135" s="9">
        <v>-11</v>
      </c>
      <c r="N135"/>
      <c r="O135"/>
      <c r="P135"/>
      <c r="Q135"/>
      <c r="R135"/>
      <c r="S135"/>
      <c r="T135"/>
      <c r="U135"/>
      <c r="V135"/>
      <c r="W135"/>
    </row>
    <row r="136" spans="2:23" ht="15" x14ac:dyDescent="0.25">
      <c r="B136" s="2"/>
      <c r="K136" s="9"/>
      <c r="L136" s="9"/>
      <c r="M136" s="9"/>
      <c r="N136"/>
      <c r="O136"/>
      <c r="P136"/>
      <c r="Q136"/>
      <c r="R136"/>
      <c r="S136"/>
      <c r="T136"/>
      <c r="U136"/>
      <c r="V136"/>
      <c r="W136"/>
    </row>
    <row r="137" spans="2:23" ht="15" x14ac:dyDescent="0.25">
      <c r="B137" s="2"/>
      <c r="F137" s="2" t="s">
        <v>125</v>
      </c>
      <c r="G137" s="2" t="s">
        <v>126</v>
      </c>
      <c r="K137" s="9"/>
      <c r="L137" s="9"/>
      <c r="M137" s="9"/>
      <c r="N137"/>
      <c r="O137"/>
      <c r="P137"/>
      <c r="Q137"/>
      <c r="R137"/>
      <c r="S137"/>
      <c r="T137"/>
      <c r="U137"/>
      <c r="V137"/>
      <c r="W137"/>
    </row>
    <row r="138" spans="2:23" ht="15" x14ac:dyDescent="0.25">
      <c r="B138" s="2"/>
      <c r="H138" s="2" t="s">
        <v>127</v>
      </c>
      <c r="K138" s="9"/>
      <c r="L138" s="9"/>
      <c r="M138" s="9"/>
      <c r="N138"/>
      <c r="O138"/>
      <c r="P138"/>
      <c r="Q138"/>
      <c r="R138"/>
      <c r="S138"/>
      <c r="T138"/>
      <c r="U138"/>
      <c r="V138"/>
      <c r="W138"/>
    </row>
    <row r="139" spans="2:23" ht="15" x14ac:dyDescent="0.25">
      <c r="B139" s="2"/>
      <c r="I139" s="2" t="s">
        <v>128</v>
      </c>
      <c r="J139" s="2" t="s">
        <v>63</v>
      </c>
      <c r="K139" s="9">
        <v>-513</v>
      </c>
      <c r="L139" s="9">
        <v>-500</v>
      </c>
      <c r="M139" s="9">
        <v>-487</v>
      </c>
      <c r="N139"/>
      <c r="O139"/>
      <c r="P139"/>
      <c r="Q139"/>
      <c r="R139"/>
      <c r="S139"/>
      <c r="T139"/>
      <c r="U139"/>
      <c r="V139"/>
      <c r="W139"/>
    </row>
    <row r="140" spans="2:23" ht="15" x14ac:dyDescent="0.25">
      <c r="B140" s="2"/>
      <c r="K140" s="9"/>
      <c r="L140" s="9"/>
      <c r="M140" s="9"/>
      <c r="N140"/>
      <c r="O140"/>
      <c r="P140"/>
      <c r="Q140"/>
      <c r="R140"/>
      <c r="S140"/>
      <c r="T140"/>
      <c r="U140"/>
      <c r="V140"/>
      <c r="W140"/>
    </row>
    <row r="141" spans="2:23" ht="15" x14ac:dyDescent="0.25">
      <c r="B141" s="2"/>
      <c r="F141" s="2" t="s">
        <v>129</v>
      </c>
      <c r="G141" s="2" t="s">
        <v>130</v>
      </c>
      <c r="K141" s="9"/>
      <c r="L141" s="9"/>
      <c r="M141" s="9"/>
      <c r="N141"/>
      <c r="O141"/>
      <c r="P141"/>
      <c r="Q141"/>
      <c r="R141"/>
      <c r="S141"/>
      <c r="T141"/>
      <c r="U141"/>
      <c r="V141"/>
      <c r="W141"/>
    </row>
    <row r="142" spans="2:23" ht="15" x14ac:dyDescent="0.25">
      <c r="B142" s="2"/>
      <c r="H142" s="2" t="s">
        <v>131</v>
      </c>
      <c r="K142" s="9"/>
      <c r="L142" s="9"/>
      <c r="M142" s="9"/>
      <c r="N142"/>
      <c r="O142"/>
      <c r="P142"/>
      <c r="Q142"/>
      <c r="R142"/>
      <c r="S142"/>
      <c r="T142"/>
      <c r="U142"/>
      <c r="V142"/>
      <c r="W142"/>
    </row>
    <row r="143" spans="2:23" ht="15" x14ac:dyDescent="0.25">
      <c r="B143" s="2"/>
      <c r="I143" s="2" t="s">
        <v>128</v>
      </c>
      <c r="J143" s="2" t="s">
        <v>63</v>
      </c>
      <c r="K143" s="9">
        <v>-505</v>
      </c>
      <c r="L143" s="9">
        <v>0</v>
      </c>
      <c r="M143" s="9">
        <v>0</v>
      </c>
      <c r="N143"/>
      <c r="O143"/>
      <c r="P143"/>
      <c r="Q143"/>
      <c r="R143"/>
      <c r="S143"/>
      <c r="T143"/>
      <c r="U143"/>
      <c r="V143"/>
      <c r="W143"/>
    </row>
    <row r="144" spans="2:23" ht="15" x14ac:dyDescent="0.25">
      <c r="B144" s="2"/>
      <c r="K144" s="9"/>
      <c r="L144" s="9"/>
      <c r="M144" s="9"/>
      <c r="N144"/>
      <c r="O144"/>
      <c r="P144"/>
      <c r="Q144"/>
      <c r="R144"/>
      <c r="S144"/>
      <c r="T144"/>
      <c r="U144"/>
      <c r="V144"/>
      <c r="W144"/>
    </row>
    <row r="145" spans="2:23" ht="15" x14ac:dyDescent="0.25">
      <c r="B145" s="2"/>
      <c r="F145" s="2" t="s">
        <v>132</v>
      </c>
      <c r="G145" s="2" t="s">
        <v>133</v>
      </c>
      <c r="K145" s="9"/>
      <c r="L145" s="9"/>
      <c r="M145" s="9"/>
      <c r="N145"/>
      <c r="O145"/>
      <c r="P145"/>
      <c r="Q145"/>
      <c r="R145"/>
      <c r="S145"/>
      <c r="T145"/>
      <c r="U145"/>
      <c r="V145"/>
      <c r="W145"/>
    </row>
    <row r="146" spans="2:23" ht="15" x14ac:dyDescent="0.25">
      <c r="B146" s="2"/>
      <c r="H146" s="2" t="s">
        <v>134</v>
      </c>
      <c r="K146" s="9"/>
      <c r="L146" s="9"/>
      <c r="M146" s="9"/>
      <c r="N146"/>
      <c r="O146"/>
      <c r="P146"/>
      <c r="Q146"/>
      <c r="R146"/>
      <c r="S146"/>
      <c r="T146"/>
      <c r="U146"/>
      <c r="V146"/>
      <c r="W146"/>
    </row>
    <row r="147" spans="2:23" ht="15" x14ac:dyDescent="0.25">
      <c r="B147" s="2"/>
      <c r="I147" s="2" t="s">
        <v>135</v>
      </c>
      <c r="J147" s="2" t="s">
        <v>63</v>
      </c>
      <c r="K147" s="9">
        <v>-625</v>
      </c>
      <c r="L147" s="9">
        <v>-68</v>
      </c>
      <c r="M147" s="9">
        <v>0</v>
      </c>
      <c r="N147"/>
      <c r="O147"/>
      <c r="P147"/>
      <c r="Q147"/>
      <c r="R147"/>
      <c r="S147"/>
      <c r="T147"/>
      <c r="U147"/>
      <c r="V147"/>
      <c r="W147"/>
    </row>
    <row r="148" spans="2:23" ht="15" x14ac:dyDescent="0.25">
      <c r="B148" s="2"/>
      <c r="K148" s="9"/>
      <c r="L148" s="9"/>
      <c r="M148" s="9"/>
      <c r="N148"/>
      <c r="O148"/>
      <c r="P148"/>
      <c r="Q148"/>
      <c r="R148"/>
      <c r="S148"/>
      <c r="T148"/>
      <c r="U148"/>
      <c r="V148"/>
      <c r="W148"/>
    </row>
    <row r="149" spans="2:23" ht="15" x14ac:dyDescent="0.25">
      <c r="B149" s="2"/>
      <c r="H149" s="2" t="s">
        <v>136</v>
      </c>
      <c r="K149" s="9"/>
      <c r="L149" s="9"/>
      <c r="M149" s="9"/>
      <c r="N149"/>
      <c r="O149"/>
      <c r="P149"/>
      <c r="Q149"/>
      <c r="R149"/>
      <c r="S149"/>
      <c r="T149"/>
      <c r="U149"/>
      <c r="V149"/>
      <c r="W149"/>
    </row>
    <row r="150" spans="2:23" ht="15" x14ac:dyDescent="0.25">
      <c r="B150" s="2"/>
      <c r="I150" s="2" t="s">
        <v>77</v>
      </c>
      <c r="J150" s="2" t="s">
        <v>63</v>
      </c>
      <c r="K150" s="9">
        <v>-63</v>
      </c>
      <c r="L150" s="9">
        <v>-39</v>
      </c>
      <c r="M150" s="9">
        <v>-39</v>
      </c>
      <c r="N150"/>
      <c r="O150"/>
      <c r="P150"/>
      <c r="Q150"/>
      <c r="R150"/>
      <c r="S150"/>
      <c r="T150"/>
      <c r="U150"/>
      <c r="V150"/>
      <c r="W150"/>
    </row>
    <row r="151" spans="2:23" ht="15" x14ac:dyDescent="0.25">
      <c r="B151" s="2"/>
      <c r="K151" s="9"/>
      <c r="L151" s="9"/>
      <c r="M151" s="9"/>
      <c r="N151"/>
      <c r="O151"/>
      <c r="P151"/>
      <c r="Q151"/>
      <c r="R151"/>
      <c r="S151"/>
      <c r="T151"/>
      <c r="U151"/>
      <c r="V151"/>
      <c r="W151"/>
    </row>
    <row r="152" spans="2:23" ht="15" x14ac:dyDescent="0.25">
      <c r="B152" s="2"/>
      <c r="F152" s="2" t="s">
        <v>137</v>
      </c>
      <c r="G152" s="2" t="s">
        <v>138</v>
      </c>
      <c r="K152" s="9"/>
      <c r="L152" s="9"/>
      <c r="M152" s="9"/>
      <c r="N152"/>
      <c r="O152"/>
      <c r="P152"/>
      <c r="Q152"/>
      <c r="R152"/>
      <c r="S152"/>
      <c r="T152"/>
      <c r="U152"/>
      <c r="V152"/>
      <c r="W152"/>
    </row>
    <row r="153" spans="2:23" ht="15" x14ac:dyDescent="0.25">
      <c r="B153" s="2"/>
      <c r="H153" s="2" t="s">
        <v>139</v>
      </c>
      <c r="K153" s="9"/>
      <c r="L153" s="9"/>
      <c r="M153" s="9"/>
      <c r="N153"/>
      <c r="O153"/>
      <c r="P153"/>
      <c r="Q153"/>
      <c r="R153"/>
      <c r="S153"/>
      <c r="T153"/>
      <c r="U153"/>
      <c r="V153"/>
      <c r="W153"/>
    </row>
    <row r="154" spans="2:23" ht="15" x14ac:dyDescent="0.25">
      <c r="B154" s="2"/>
      <c r="I154" s="2" t="s">
        <v>140</v>
      </c>
      <c r="J154" s="2" t="s">
        <v>63</v>
      </c>
      <c r="K154" s="9">
        <v>-1</v>
      </c>
      <c r="L154" s="9">
        <v>0</v>
      </c>
      <c r="M154" s="9">
        <v>0</v>
      </c>
      <c r="N154"/>
      <c r="O154"/>
      <c r="P154"/>
      <c r="Q154"/>
      <c r="R154"/>
      <c r="S154"/>
      <c r="T154"/>
      <c r="U154"/>
      <c r="V154"/>
      <c r="W154"/>
    </row>
    <row r="155" spans="2:23" ht="15" x14ac:dyDescent="0.25">
      <c r="B155" s="2"/>
      <c r="K155" s="9"/>
      <c r="L155" s="9"/>
      <c r="M155" s="9"/>
      <c r="N155"/>
      <c r="O155"/>
      <c r="P155"/>
      <c r="Q155"/>
      <c r="R155"/>
      <c r="S155"/>
      <c r="T155"/>
      <c r="U155"/>
      <c r="V155"/>
      <c r="W155"/>
    </row>
    <row r="156" spans="2:23" ht="15" x14ac:dyDescent="0.25">
      <c r="B156" s="2"/>
      <c r="F156" s="2" t="s">
        <v>141</v>
      </c>
      <c r="G156" s="2" t="s">
        <v>142</v>
      </c>
      <c r="K156" s="9"/>
      <c r="L156" s="9"/>
      <c r="M156" s="9"/>
      <c r="N156"/>
      <c r="O156"/>
      <c r="P156"/>
      <c r="Q156"/>
      <c r="R156"/>
      <c r="S156"/>
      <c r="T156"/>
      <c r="U156"/>
      <c r="V156"/>
      <c r="W156"/>
    </row>
    <row r="157" spans="2:23" ht="15" x14ac:dyDescent="0.25">
      <c r="B157" s="2"/>
      <c r="H157" s="2" t="s">
        <v>143</v>
      </c>
      <c r="K157" s="9"/>
      <c r="L157" s="9"/>
      <c r="M157" s="9"/>
      <c r="N157"/>
      <c r="O157"/>
      <c r="P157"/>
      <c r="Q157"/>
      <c r="R157"/>
      <c r="S157"/>
      <c r="T157"/>
      <c r="U157"/>
      <c r="V157"/>
      <c r="W157"/>
    </row>
    <row r="158" spans="2:23" ht="15" x14ac:dyDescent="0.25">
      <c r="B158" s="2"/>
      <c r="I158" s="2" t="s">
        <v>122</v>
      </c>
      <c r="J158" s="2" t="s">
        <v>63</v>
      </c>
      <c r="K158" s="9">
        <v>-3</v>
      </c>
      <c r="L158" s="9">
        <v>-1</v>
      </c>
      <c r="M158" s="9">
        <v>0</v>
      </c>
      <c r="N158"/>
      <c r="O158"/>
      <c r="P158"/>
      <c r="Q158"/>
      <c r="R158"/>
      <c r="S158"/>
      <c r="T158"/>
      <c r="U158"/>
      <c r="V158"/>
      <c r="W158"/>
    </row>
    <row r="159" spans="2:23" ht="15" x14ac:dyDescent="0.25">
      <c r="B159" s="2"/>
      <c r="K159" s="9"/>
      <c r="L159" s="9"/>
      <c r="M159" s="9"/>
      <c r="N159"/>
      <c r="O159"/>
      <c r="P159"/>
      <c r="Q159"/>
      <c r="R159"/>
      <c r="S159"/>
      <c r="T159"/>
      <c r="U159"/>
      <c r="V159"/>
      <c r="W159"/>
    </row>
    <row r="160" spans="2:23" ht="15" x14ac:dyDescent="0.25">
      <c r="B160" s="2"/>
      <c r="H160" s="2" t="s">
        <v>144</v>
      </c>
      <c r="K160" s="9"/>
      <c r="L160" s="9"/>
      <c r="M160" s="9"/>
      <c r="N160"/>
      <c r="O160"/>
      <c r="P160"/>
      <c r="Q160"/>
      <c r="R160"/>
      <c r="S160"/>
      <c r="T160"/>
      <c r="U160"/>
      <c r="V160"/>
      <c r="W160"/>
    </row>
    <row r="161" spans="2:23" ht="15" x14ac:dyDescent="0.25">
      <c r="B161" s="2"/>
      <c r="I161" s="2" t="s">
        <v>122</v>
      </c>
      <c r="J161" s="2" t="s">
        <v>63</v>
      </c>
      <c r="K161" s="9">
        <v>-21</v>
      </c>
      <c r="L161" s="9">
        <v>-22</v>
      </c>
      <c r="M161" s="9">
        <v>0</v>
      </c>
      <c r="N161"/>
      <c r="O161"/>
      <c r="P161"/>
      <c r="Q161"/>
      <c r="R161"/>
      <c r="S161"/>
      <c r="T161"/>
      <c r="U161"/>
      <c r="V161"/>
      <c r="W161"/>
    </row>
    <row r="162" spans="2:23" ht="15" x14ac:dyDescent="0.25">
      <c r="B162" s="2"/>
      <c r="K162" s="9"/>
      <c r="L162" s="9"/>
      <c r="M162" s="9"/>
      <c r="N162"/>
      <c r="O162"/>
      <c r="P162"/>
      <c r="Q162"/>
      <c r="R162"/>
      <c r="S162"/>
      <c r="T162"/>
      <c r="U162"/>
      <c r="V162"/>
      <c r="W162"/>
    </row>
    <row r="163" spans="2:23" ht="15" x14ac:dyDescent="0.25">
      <c r="B163" s="2"/>
      <c r="H163" s="2" t="s">
        <v>145</v>
      </c>
      <c r="K163" s="9"/>
      <c r="L163" s="9"/>
      <c r="M163" s="9"/>
      <c r="N163"/>
      <c r="O163"/>
      <c r="P163"/>
      <c r="Q163"/>
      <c r="R163"/>
      <c r="S163"/>
      <c r="T163"/>
      <c r="U163"/>
      <c r="V163"/>
      <c r="W163"/>
    </row>
    <row r="164" spans="2:23" ht="15" x14ac:dyDescent="0.25">
      <c r="B164" s="2"/>
      <c r="I164" s="2" t="s">
        <v>122</v>
      </c>
      <c r="J164" s="2" t="s">
        <v>63</v>
      </c>
      <c r="K164" s="9">
        <v>-43</v>
      </c>
      <c r="L164" s="9">
        <v>-13</v>
      </c>
      <c r="M164" s="9">
        <v>0</v>
      </c>
      <c r="N164"/>
      <c r="O164"/>
      <c r="P164"/>
      <c r="Q164"/>
      <c r="R164"/>
      <c r="S164"/>
      <c r="T164"/>
      <c r="U164"/>
      <c r="V164"/>
      <c r="W164"/>
    </row>
    <row r="165" spans="2:23" ht="15" x14ac:dyDescent="0.25">
      <c r="B165" s="2"/>
      <c r="K165" s="9"/>
      <c r="L165" s="9"/>
      <c r="M165" s="9"/>
      <c r="N165"/>
      <c r="O165"/>
      <c r="P165"/>
      <c r="Q165"/>
      <c r="R165"/>
      <c r="S165"/>
      <c r="T165"/>
      <c r="U165"/>
      <c r="V165"/>
      <c r="W165"/>
    </row>
    <row r="166" spans="2:23" ht="15" x14ac:dyDescent="0.25">
      <c r="B166" s="2"/>
      <c r="H166" s="2" t="s">
        <v>146</v>
      </c>
      <c r="K166" s="9"/>
      <c r="L166" s="9"/>
      <c r="M166" s="9"/>
      <c r="N166"/>
      <c r="O166"/>
      <c r="P166"/>
      <c r="Q166"/>
      <c r="R166"/>
      <c r="S166"/>
      <c r="T166"/>
      <c r="U166"/>
      <c r="V166"/>
      <c r="W166"/>
    </row>
    <row r="167" spans="2:23" ht="15" x14ac:dyDescent="0.25">
      <c r="B167" s="2"/>
      <c r="I167" s="2" t="s">
        <v>122</v>
      </c>
      <c r="J167" s="2" t="s">
        <v>63</v>
      </c>
      <c r="K167" s="9">
        <v>-6</v>
      </c>
      <c r="L167" s="9">
        <v>0</v>
      </c>
      <c r="M167" s="9">
        <v>0</v>
      </c>
      <c r="N167"/>
      <c r="O167"/>
      <c r="P167"/>
      <c r="Q167"/>
      <c r="R167"/>
      <c r="S167"/>
      <c r="T167"/>
      <c r="U167"/>
      <c r="V167"/>
      <c r="W167"/>
    </row>
    <row r="168" spans="2:23" ht="15" x14ac:dyDescent="0.25">
      <c r="B168" s="2"/>
      <c r="K168" s="9"/>
      <c r="L168" s="9"/>
      <c r="M168" s="9"/>
      <c r="N168"/>
      <c r="O168"/>
      <c r="P168"/>
      <c r="Q168"/>
      <c r="R168"/>
      <c r="S168"/>
      <c r="T168"/>
      <c r="U168"/>
      <c r="V168"/>
      <c r="W168"/>
    </row>
    <row r="169" spans="2:23" ht="15" x14ac:dyDescent="0.25">
      <c r="B169" s="2"/>
      <c r="H169" s="2" t="s">
        <v>147</v>
      </c>
      <c r="K169" s="9"/>
      <c r="L169" s="9"/>
      <c r="M169" s="9"/>
      <c r="N169"/>
      <c r="O169"/>
      <c r="P169"/>
      <c r="Q169"/>
      <c r="R169"/>
      <c r="S169"/>
      <c r="T169"/>
      <c r="U169"/>
      <c r="V169"/>
      <c r="W169"/>
    </row>
    <row r="170" spans="2:23" ht="15" x14ac:dyDescent="0.25">
      <c r="B170" s="2"/>
      <c r="I170" s="2" t="s">
        <v>122</v>
      </c>
      <c r="J170" s="2" t="s">
        <v>63</v>
      </c>
      <c r="K170" s="9">
        <v>-125</v>
      </c>
      <c r="L170" s="9">
        <v>-40</v>
      </c>
      <c r="M170" s="9">
        <v>-40</v>
      </c>
      <c r="N170"/>
      <c r="O170"/>
      <c r="P170"/>
      <c r="Q170"/>
      <c r="R170"/>
      <c r="S170"/>
      <c r="T170"/>
      <c r="U170"/>
      <c r="V170"/>
      <c r="W170"/>
    </row>
    <row r="171" spans="2:23" ht="15" x14ac:dyDescent="0.25">
      <c r="B171" s="2"/>
      <c r="K171" s="9"/>
      <c r="L171" s="9"/>
      <c r="M171" s="9"/>
      <c r="N171"/>
      <c r="O171"/>
      <c r="P171"/>
      <c r="Q171"/>
      <c r="R171"/>
      <c r="S171"/>
      <c r="T171"/>
      <c r="U171"/>
      <c r="V171"/>
      <c r="W171"/>
    </row>
    <row r="172" spans="2:23" ht="15" x14ac:dyDescent="0.25">
      <c r="B172" s="2"/>
      <c r="H172" s="2" t="s">
        <v>148</v>
      </c>
      <c r="K172" s="9"/>
      <c r="L172" s="9"/>
      <c r="M172" s="9"/>
      <c r="N172"/>
      <c r="O172"/>
      <c r="P172"/>
      <c r="Q172"/>
      <c r="R172"/>
      <c r="S172"/>
      <c r="T172"/>
      <c r="U172"/>
      <c r="V172"/>
      <c r="W172"/>
    </row>
    <row r="173" spans="2:23" ht="15" x14ac:dyDescent="0.25">
      <c r="B173" s="2"/>
      <c r="I173" s="2" t="s">
        <v>122</v>
      </c>
      <c r="J173" s="2" t="s">
        <v>63</v>
      </c>
      <c r="K173" s="9">
        <v>-2</v>
      </c>
      <c r="L173" s="9">
        <v>-1</v>
      </c>
      <c r="M173" s="9">
        <v>0</v>
      </c>
      <c r="N173"/>
      <c r="O173"/>
      <c r="P173"/>
      <c r="Q173"/>
      <c r="R173"/>
      <c r="S173"/>
      <c r="T173"/>
      <c r="U173"/>
      <c r="V173"/>
      <c r="W173"/>
    </row>
    <row r="174" spans="2:23" ht="15" x14ac:dyDescent="0.25">
      <c r="B174" s="2"/>
      <c r="K174" s="9"/>
      <c r="L174" s="9"/>
      <c r="M174" s="9"/>
      <c r="N174"/>
      <c r="O174"/>
      <c r="P174"/>
      <c r="Q174"/>
      <c r="R174"/>
      <c r="S174"/>
      <c r="T174"/>
      <c r="U174"/>
      <c r="V174"/>
      <c r="W174"/>
    </row>
    <row r="175" spans="2:23" ht="15" x14ac:dyDescent="0.25">
      <c r="B175" s="2"/>
      <c r="H175" s="2" t="s">
        <v>149</v>
      </c>
      <c r="K175" s="9"/>
      <c r="L175" s="9"/>
      <c r="M175" s="9"/>
      <c r="N175"/>
      <c r="O175"/>
      <c r="P175"/>
      <c r="Q175"/>
      <c r="R175"/>
      <c r="S175"/>
      <c r="T175"/>
      <c r="U175"/>
      <c r="V175"/>
      <c r="W175"/>
    </row>
    <row r="176" spans="2:23" ht="15" x14ac:dyDescent="0.25">
      <c r="B176" s="2"/>
      <c r="I176" s="2" t="s">
        <v>122</v>
      </c>
      <c r="J176" s="2" t="s">
        <v>63</v>
      </c>
      <c r="K176" s="9">
        <v>-123</v>
      </c>
      <c r="L176" s="9">
        <v>-25</v>
      </c>
      <c r="M176" s="9">
        <v>0</v>
      </c>
      <c r="N176"/>
      <c r="O176"/>
      <c r="P176"/>
      <c r="Q176"/>
      <c r="R176"/>
      <c r="S176"/>
      <c r="T176"/>
      <c r="U176"/>
      <c r="V176"/>
      <c r="W176"/>
    </row>
    <row r="177" spans="2:23" ht="15" x14ac:dyDescent="0.25">
      <c r="B177" s="2"/>
      <c r="K177" s="9"/>
      <c r="L177" s="9"/>
      <c r="M177" s="9"/>
      <c r="N177"/>
      <c r="O177"/>
      <c r="P177"/>
      <c r="Q177"/>
      <c r="R177"/>
      <c r="S177"/>
      <c r="T177"/>
      <c r="U177"/>
      <c r="V177"/>
      <c r="W177"/>
    </row>
    <row r="178" spans="2:23" ht="15" x14ac:dyDescent="0.25">
      <c r="B178" s="2"/>
      <c r="D178" s="2" t="s">
        <v>150</v>
      </c>
      <c r="E178" s="2" t="s">
        <v>151</v>
      </c>
      <c r="K178" s="9"/>
      <c r="L178" s="9"/>
      <c r="M178" s="9"/>
      <c r="N178"/>
      <c r="O178"/>
      <c r="P178"/>
      <c r="Q178"/>
      <c r="R178"/>
      <c r="S178"/>
      <c r="T178"/>
      <c r="U178"/>
      <c r="V178"/>
      <c r="W178"/>
    </row>
    <row r="179" spans="2:23" ht="15" x14ac:dyDescent="0.25">
      <c r="B179" s="2"/>
      <c r="F179" s="2" t="s">
        <v>152</v>
      </c>
      <c r="G179" s="2" t="s">
        <v>153</v>
      </c>
      <c r="K179" s="9"/>
      <c r="L179" s="9"/>
      <c r="M179" s="9"/>
      <c r="N179"/>
      <c r="O179"/>
      <c r="P179"/>
      <c r="Q179"/>
      <c r="R179"/>
      <c r="S179"/>
      <c r="T179"/>
      <c r="U179"/>
      <c r="V179"/>
      <c r="W179"/>
    </row>
    <row r="180" spans="2:23" ht="15" x14ac:dyDescent="0.25">
      <c r="B180" s="2"/>
      <c r="H180" s="2" t="s">
        <v>154</v>
      </c>
      <c r="K180" s="9"/>
      <c r="L180" s="9"/>
      <c r="M180" s="9"/>
      <c r="N180"/>
      <c r="O180"/>
      <c r="P180"/>
      <c r="Q180"/>
      <c r="R180"/>
      <c r="S180"/>
      <c r="T180"/>
      <c r="U180"/>
      <c r="V180"/>
      <c r="W180"/>
    </row>
    <row r="181" spans="2:23" ht="15" x14ac:dyDescent="0.25">
      <c r="B181" s="2"/>
      <c r="I181" s="2" t="s">
        <v>155</v>
      </c>
      <c r="J181" s="2" t="s">
        <v>63</v>
      </c>
      <c r="K181" s="9">
        <v>-129</v>
      </c>
      <c r="L181" s="9">
        <v>-183</v>
      </c>
      <c r="M181" s="9">
        <v>-183</v>
      </c>
      <c r="N181"/>
      <c r="O181"/>
      <c r="P181"/>
      <c r="Q181"/>
      <c r="R181"/>
      <c r="S181"/>
      <c r="T181"/>
      <c r="U181"/>
      <c r="V181"/>
      <c r="W181"/>
    </row>
    <row r="182" spans="2:23" ht="15" x14ac:dyDescent="0.25">
      <c r="B182" s="2"/>
      <c r="K182" s="9"/>
      <c r="L182" s="9"/>
      <c r="M182" s="9"/>
      <c r="N182"/>
      <c r="O182"/>
      <c r="P182"/>
      <c r="Q182"/>
      <c r="R182"/>
      <c r="S182"/>
      <c r="T182"/>
      <c r="U182"/>
      <c r="V182"/>
      <c r="W182"/>
    </row>
    <row r="183" spans="2:23" ht="15" x14ac:dyDescent="0.25">
      <c r="B183" s="2"/>
      <c r="H183" s="2" t="s">
        <v>156</v>
      </c>
      <c r="K183" s="9"/>
      <c r="L183" s="9"/>
      <c r="M183" s="9"/>
      <c r="N183"/>
      <c r="O183"/>
      <c r="P183"/>
      <c r="Q183"/>
      <c r="R183"/>
      <c r="S183"/>
      <c r="T183"/>
      <c r="U183"/>
      <c r="V183"/>
      <c r="W183"/>
    </row>
    <row r="184" spans="2:23" ht="15" x14ac:dyDescent="0.25">
      <c r="B184" s="2"/>
      <c r="I184" s="2" t="s">
        <v>155</v>
      </c>
      <c r="J184" s="2" t="s">
        <v>63</v>
      </c>
      <c r="K184" s="9">
        <v>-2</v>
      </c>
      <c r="L184" s="9">
        <v>-3</v>
      </c>
      <c r="M184" s="9">
        <v>-3</v>
      </c>
      <c r="N184"/>
      <c r="O184"/>
      <c r="P184"/>
      <c r="Q184"/>
      <c r="R184"/>
      <c r="S184"/>
      <c r="T184"/>
      <c r="U184"/>
      <c r="V184"/>
      <c r="W184"/>
    </row>
    <row r="185" spans="2:23" ht="15" x14ac:dyDescent="0.25">
      <c r="B185" s="2"/>
      <c r="K185" s="9"/>
      <c r="L185" s="9"/>
      <c r="M185" s="9"/>
      <c r="N185"/>
      <c r="O185"/>
      <c r="P185"/>
      <c r="Q185"/>
      <c r="R185"/>
      <c r="S185"/>
      <c r="T185"/>
      <c r="U185"/>
      <c r="V185"/>
      <c r="W185"/>
    </row>
    <row r="186" spans="2:23" ht="15" x14ac:dyDescent="0.25">
      <c r="B186" s="2"/>
      <c r="H186" s="2" t="s">
        <v>157</v>
      </c>
      <c r="K186" s="9"/>
      <c r="L186" s="9"/>
      <c r="M186" s="9"/>
      <c r="N186"/>
      <c r="O186"/>
      <c r="P186"/>
      <c r="Q186"/>
      <c r="R186"/>
      <c r="S186"/>
      <c r="T186"/>
      <c r="U186"/>
      <c r="V186"/>
      <c r="W186"/>
    </row>
    <row r="187" spans="2:23" ht="15" x14ac:dyDescent="0.25">
      <c r="B187" s="2"/>
      <c r="I187" s="2" t="s">
        <v>155</v>
      </c>
      <c r="J187" s="2" t="s">
        <v>63</v>
      </c>
      <c r="K187" s="9">
        <v>-303</v>
      </c>
      <c r="L187" s="9">
        <v>-291</v>
      </c>
      <c r="M187" s="9">
        <v>-262</v>
      </c>
      <c r="N187"/>
      <c r="O187"/>
      <c r="P187"/>
      <c r="Q187"/>
      <c r="R187"/>
      <c r="S187"/>
      <c r="T187"/>
      <c r="U187"/>
      <c r="V187"/>
      <c r="W187"/>
    </row>
    <row r="188" spans="2:23" ht="15" x14ac:dyDescent="0.25">
      <c r="B188" s="2"/>
      <c r="K188" s="9"/>
      <c r="L188" s="9"/>
      <c r="M188" s="9"/>
      <c r="N188"/>
      <c r="O188"/>
      <c r="P188"/>
      <c r="Q188"/>
      <c r="R188"/>
      <c r="S188"/>
      <c r="T188"/>
      <c r="U188"/>
      <c r="V188"/>
      <c r="W188"/>
    </row>
    <row r="189" spans="2:23" ht="15" x14ac:dyDescent="0.25">
      <c r="B189" s="2"/>
      <c r="F189" s="2" t="s">
        <v>74</v>
      </c>
      <c r="G189" s="2" t="s">
        <v>158</v>
      </c>
      <c r="K189" s="9"/>
      <c r="L189" s="9"/>
      <c r="M189" s="9"/>
      <c r="N189"/>
      <c r="O189"/>
      <c r="P189"/>
      <c r="Q189"/>
      <c r="R189"/>
      <c r="S189"/>
      <c r="T189"/>
      <c r="U189"/>
      <c r="V189"/>
      <c r="W189"/>
    </row>
    <row r="190" spans="2:23" ht="15" x14ac:dyDescent="0.25">
      <c r="B190" s="2"/>
      <c r="H190" s="2" t="s">
        <v>159</v>
      </c>
      <c r="K190" s="9"/>
      <c r="L190" s="9"/>
      <c r="M190" s="9"/>
      <c r="N190"/>
      <c r="O190"/>
      <c r="P190"/>
      <c r="Q190"/>
      <c r="R190"/>
      <c r="S190"/>
      <c r="T190"/>
      <c r="U190"/>
      <c r="V190"/>
      <c r="W190"/>
    </row>
    <row r="191" spans="2:23" ht="15" x14ac:dyDescent="0.25">
      <c r="B191" s="2"/>
      <c r="I191" s="2" t="s">
        <v>128</v>
      </c>
      <c r="J191" s="2" t="s">
        <v>63</v>
      </c>
      <c r="K191" s="9">
        <v>-1</v>
      </c>
      <c r="L191" s="9">
        <v>-4</v>
      </c>
      <c r="M191" s="9">
        <v>-4</v>
      </c>
      <c r="N191"/>
      <c r="O191"/>
      <c r="P191"/>
      <c r="Q191"/>
      <c r="R191"/>
      <c r="S191"/>
      <c r="T191"/>
      <c r="U191"/>
      <c r="V191"/>
      <c r="W191"/>
    </row>
    <row r="192" spans="2:23" ht="15" x14ac:dyDescent="0.25">
      <c r="B192" s="2"/>
      <c r="K192" s="9"/>
      <c r="L192" s="9"/>
      <c r="M192" s="9"/>
      <c r="N192"/>
      <c r="O192"/>
      <c r="P192"/>
      <c r="Q192"/>
      <c r="R192"/>
      <c r="S192"/>
      <c r="T192"/>
      <c r="U192"/>
      <c r="V192"/>
      <c r="W192"/>
    </row>
    <row r="193" spans="2:23" ht="15" x14ac:dyDescent="0.25">
      <c r="B193" s="2"/>
      <c r="H193" s="2" t="s">
        <v>160</v>
      </c>
      <c r="K193" s="9"/>
      <c r="L193" s="9"/>
      <c r="M193" s="9"/>
      <c r="N193"/>
      <c r="O193"/>
      <c r="P193"/>
      <c r="Q193"/>
      <c r="R193"/>
      <c r="S193"/>
      <c r="T193"/>
      <c r="U193"/>
      <c r="V193"/>
      <c r="W193"/>
    </row>
    <row r="194" spans="2:23" ht="15" x14ac:dyDescent="0.25">
      <c r="B194" s="2"/>
      <c r="I194" s="2" t="s">
        <v>128</v>
      </c>
      <c r="J194" s="2" t="s">
        <v>63</v>
      </c>
      <c r="K194" s="9">
        <v>-1</v>
      </c>
      <c r="L194" s="9">
        <v>0</v>
      </c>
      <c r="M194" s="9">
        <v>0</v>
      </c>
      <c r="N194"/>
      <c r="O194"/>
      <c r="P194"/>
      <c r="Q194"/>
      <c r="R194"/>
      <c r="S194"/>
      <c r="T194"/>
      <c r="U194"/>
      <c r="V194"/>
      <c r="W194"/>
    </row>
    <row r="195" spans="2:23" ht="15" x14ac:dyDescent="0.25">
      <c r="B195" s="2"/>
      <c r="K195" s="9"/>
      <c r="L195" s="9"/>
      <c r="M195" s="9"/>
      <c r="N195"/>
      <c r="O195"/>
      <c r="P195"/>
      <c r="Q195"/>
      <c r="R195"/>
      <c r="S195"/>
      <c r="T195"/>
      <c r="U195"/>
      <c r="V195"/>
      <c r="W195"/>
    </row>
    <row r="196" spans="2:23" ht="15" x14ac:dyDescent="0.25">
      <c r="B196" s="2"/>
      <c r="F196" s="2" t="s">
        <v>78</v>
      </c>
      <c r="G196" s="2" t="s">
        <v>161</v>
      </c>
      <c r="K196" s="9"/>
      <c r="L196" s="9"/>
      <c r="M196" s="9"/>
      <c r="N196"/>
      <c r="O196"/>
      <c r="P196"/>
      <c r="Q196"/>
      <c r="R196"/>
      <c r="S196"/>
      <c r="T196"/>
      <c r="U196"/>
      <c r="V196"/>
      <c r="W196"/>
    </row>
    <row r="197" spans="2:23" ht="15" x14ac:dyDescent="0.25">
      <c r="B197" s="2"/>
      <c r="H197" s="2" t="s">
        <v>162</v>
      </c>
      <c r="K197" s="9"/>
      <c r="L197" s="9"/>
      <c r="M197" s="9"/>
      <c r="N197"/>
      <c r="O197"/>
      <c r="P197"/>
      <c r="Q197"/>
      <c r="R197"/>
      <c r="S197"/>
      <c r="T197"/>
      <c r="U197"/>
      <c r="V197"/>
      <c r="W197"/>
    </row>
    <row r="198" spans="2:23" ht="15" x14ac:dyDescent="0.25">
      <c r="B198" s="2"/>
      <c r="I198" s="2" t="s">
        <v>155</v>
      </c>
      <c r="J198" s="2" t="s">
        <v>63</v>
      </c>
      <c r="K198" s="9">
        <v>-1</v>
      </c>
      <c r="L198" s="9">
        <v>0</v>
      </c>
      <c r="M198" s="9">
        <v>0</v>
      </c>
      <c r="N198"/>
      <c r="O198"/>
      <c r="P198"/>
      <c r="Q198"/>
      <c r="R198"/>
      <c r="S198"/>
      <c r="T198"/>
      <c r="U198"/>
      <c r="V198"/>
      <c r="W198"/>
    </row>
    <row r="199" spans="2:23" ht="15" x14ac:dyDescent="0.25">
      <c r="B199" s="2"/>
      <c r="K199" s="9"/>
      <c r="L199" s="9"/>
      <c r="M199" s="9"/>
      <c r="N199"/>
      <c r="O199"/>
      <c r="P199"/>
      <c r="Q199"/>
      <c r="R199"/>
      <c r="S199"/>
      <c r="T199"/>
      <c r="U199"/>
      <c r="V199"/>
      <c r="W199"/>
    </row>
    <row r="200" spans="2:23" ht="15" x14ac:dyDescent="0.25">
      <c r="B200" s="2"/>
      <c r="H200" s="2" t="s">
        <v>163</v>
      </c>
      <c r="K200" s="9"/>
      <c r="L200" s="9"/>
      <c r="M200" s="9"/>
      <c r="N200"/>
      <c r="O200"/>
      <c r="P200"/>
      <c r="Q200"/>
      <c r="R200"/>
      <c r="S200"/>
      <c r="T200"/>
      <c r="U200"/>
      <c r="V200"/>
      <c r="W200"/>
    </row>
    <row r="201" spans="2:23" ht="15" x14ac:dyDescent="0.25">
      <c r="B201" s="2"/>
      <c r="I201" s="2" t="s">
        <v>155</v>
      </c>
      <c r="J201" s="2" t="s">
        <v>63</v>
      </c>
      <c r="K201" s="9">
        <v>-974</v>
      </c>
      <c r="L201" s="9">
        <v>-946</v>
      </c>
      <c r="M201" s="9">
        <v>-1015</v>
      </c>
      <c r="N201"/>
      <c r="O201"/>
      <c r="P201"/>
      <c r="Q201"/>
      <c r="R201"/>
      <c r="S201"/>
      <c r="T201"/>
      <c r="U201"/>
      <c r="V201"/>
      <c r="W201"/>
    </row>
    <row r="202" spans="2:23" ht="15" x14ac:dyDescent="0.25">
      <c r="B202" s="2"/>
      <c r="K202" s="9"/>
      <c r="L202" s="9"/>
      <c r="M202" s="9"/>
      <c r="N202"/>
      <c r="O202"/>
      <c r="P202"/>
      <c r="Q202"/>
      <c r="R202"/>
      <c r="S202"/>
      <c r="T202"/>
      <c r="U202"/>
      <c r="V202"/>
      <c r="W202"/>
    </row>
    <row r="203" spans="2:23" ht="15" x14ac:dyDescent="0.25">
      <c r="B203" s="2"/>
      <c r="H203" s="2" t="s">
        <v>164</v>
      </c>
      <c r="K203" s="9"/>
      <c r="L203" s="9"/>
      <c r="M203" s="9"/>
      <c r="N203"/>
      <c r="O203"/>
      <c r="P203"/>
      <c r="Q203"/>
      <c r="R203"/>
      <c r="S203"/>
      <c r="T203"/>
      <c r="U203"/>
      <c r="V203"/>
      <c r="W203"/>
    </row>
    <row r="204" spans="2:23" ht="15" x14ac:dyDescent="0.25">
      <c r="B204" s="2"/>
      <c r="I204" s="2" t="s">
        <v>155</v>
      </c>
      <c r="J204" s="2" t="s">
        <v>63</v>
      </c>
      <c r="K204" s="9">
        <v>-10</v>
      </c>
      <c r="L204" s="9">
        <v>0</v>
      </c>
      <c r="M204" s="9">
        <v>0</v>
      </c>
      <c r="N204"/>
      <c r="O204"/>
      <c r="P204"/>
      <c r="Q204"/>
      <c r="R204"/>
      <c r="S204"/>
      <c r="T204"/>
      <c r="U204"/>
      <c r="V204"/>
      <c r="W204"/>
    </row>
    <row r="205" spans="2:23" ht="15" x14ac:dyDescent="0.25">
      <c r="B205" s="2"/>
      <c r="K205" s="9"/>
      <c r="L205" s="9"/>
      <c r="M205" s="9"/>
      <c r="N205"/>
      <c r="O205"/>
      <c r="P205"/>
      <c r="Q205"/>
      <c r="R205"/>
      <c r="S205"/>
      <c r="T205"/>
      <c r="U205"/>
      <c r="V205"/>
      <c r="W205"/>
    </row>
    <row r="206" spans="2:23" ht="15" x14ac:dyDescent="0.25">
      <c r="B206" s="2"/>
      <c r="F206" s="2" t="s">
        <v>165</v>
      </c>
      <c r="G206" s="2" t="s">
        <v>166</v>
      </c>
      <c r="K206" s="9"/>
      <c r="L206" s="9"/>
      <c r="M206" s="9"/>
      <c r="N206"/>
      <c r="O206"/>
      <c r="P206"/>
      <c r="Q206"/>
      <c r="R206"/>
      <c r="S206"/>
      <c r="T206"/>
      <c r="U206"/>
      <c r="V206"/>
      <c r="W206"/>
    </row>
    <row r="207" spans="2:23" ht="15" x14ac:dyDescent="0.25">
      <c r="B207" s="2"/>
      <c r="H207" s="2" t="s">
        <v>167</v>
      </c>
      <c r="K207" s="9"/>
      <c r="L207" s="9"/>
      <c r="M207" s="9"/>
      <c r="N207"/>
      <c r="O207"/>
      <c r="P207"/>
      <c r="Q207"/>
      <c r="R207"/>
      <c r="S207"/>
      <c r="T207"/>
      <c r="U207"/>
      <c r="V207"/>
      <c r="W207"/>
    </row>
    <row r="208" spans="2:23" ht="15" x14ac:dyDescent="0.25">
      <c r="B208" s="2"/>
      <c r="I208" s="2" t="s">
        <v>155</v>
      </c>
      <c r="J208" s="2" t="s">
        <v>63</v>
      </c>
      <c r="K208" s="9">
        <v>-3</v>
      </c>
      <c r="L208" s="9">
        <v>-3</v>
      </c>
      <c r="M208" s="9">
        <v>-3</v>
      </c>
      <c r="N208"/>
      <c r="O208"/>
      <c r="P208"/>
      <c r="Q208"/>
      <c r="R208"/>
      <c r="S208"/>
      <c r="T208"/>
      <c r="U208"/>
      <c r="V208"/>
      <c r="W208"/>
    </row>
    <row r="209" spans="2:23" ht="15" x14ac:dyDescent="0.25">
      <c r="B209" s="2"/>
      <c r="K209" s="9"/>
      <c r="L209" s="9"/>
      <c r="M209" s="9"/>
      <c r="N209"/>
      <c r="O209"/>
      <c r="P209"/>
      <c r="Q209"/>
      <c r="R209"/>
      <c r="S209"/>
      <c r="T209"/>
      <c r="U209"/>
      <c r="V209"/>
      <c r="W209"/>
    </row>
    <row r="210" spans="2:23" ht="15" x14ac:dyDescent="0.25">
      <c r="B210" s="2"/>
      <c r="F210" s="2" t="s">
        <v>168</v>
      </c>
      <c r="G210" s="2" t="s">
        <v>169</v>
      </c>
      <c r="K210" s="9"/>
      <c r="L210" s="9"/>
      <c r="M210" s="9"/>
      <c r="N210"/>
      <c r="O210"/>
      <c r="P210"/>
      <c r="Q210"/>
      <c r="R210"/>
      <c r="S210"/>
      <c r="T210"/>
      <c r="U210"/>
      <c r="V210"/>
      <c r="W210"/>
    </row>
    <row r="211" spans="2:23" ht="15" x14ac:dyDescent="0.25">
      <c r="B211" s="2"/>
      <c r="H211" s="2" t="s">
        <v>170</v>
      </c>
      <c r="K211" s="9"/>
      <c r="L211" s="9"/>
      <c r="M211" s="9"/>
      <c r="N211"/>
      <c r="O211"/>
      <c r="P211"/>
      <c r="Q211"/>
      <c r="R211"/>
      <c r="S211"/>
      <c r="T211"/>
      <c r="U211"/>
      <c r="V211"/>
      <c r="W211"/>
    </row>
    <row r="212" spans="2:23" ht="15" x14ac:dyDescent="0.25">
      <c r="B212" s="2"/>
      <c r="I212" s="2" t="s">
        <v>155</v>
      </c>
      <c r="J212" s="2" t="s">
        <v>63</v>
      </c>
      <c r="K212" s="9">
        <v>0</v>
      </c>
      <c r="L212" s="9">
        <v>0</v>
      </c>
      <c r="M212" s="9">
        <v>-109</v>
      </c>
      <c r="N212"/>
      <c r="O212"/>
      <c r="P212"/>
      <c r="Q212"/>
      <c r="R212"/>
      <c r="S212"/>
      <c r="T212"/>
      <c r="U212"/>
      <c r="V212"/>
      <c r="W212"/>
    </row>
    <row r="213" spans="2:23" ht="15" x14ac:dyDescent="0.25">
      <c r="B213" s="2"/>
      <c r="K213" s="9"/>
      <c r="L213" s="9"/>
      <c r="M213" s="9"/>
      <c r="N213"/>
      <c r="O213"/>
      <c r="P213"/>
      <c r="Q213"/>
      <c r="R213"/>
      <c r="S213"/>
      <c r="T213"/>
      <c r="U213"/>
      <c r="V213"/>
      <c r="W213"/>
    </row>
    <row r="214" spans="2:23" ht="15" x14ac:dyDescent="0.25">
      <c r="B214" s="2"/>
      <c r="F214" s="2" t="s">
        <v>171</v>
      </c>
      <c r="G214" s="2" t="s">
        <v>172</v>
      </c>
      <c r="K214" s="9"/>
      <c r="L214" s="9"/>
      <c r="M214" s="9"/>
      <c r="N214"/>
      <c r="O214"/>
      <c r="P214"/>
      <c r="Q214"/>
      <c r="R214"/>
      <c r="S214"/>
      <c r="T214"/>
      <c r="U214"/>
      <c r="V214"/>
      <c r="W214"/>
    </row>
    <row r="215" spans="2:23" ht="15" x14ac:dyDescent="0.25">
      <c r="B215" s="2"/>
      <c r="H215" s="2" t="s">
        <v>173</v>
      </c>
      <c r="K215" s="9"/>
      <c r="L215" s="9"/>
      <c r="M215" s="9"/>
      <c r="N215"/>
      <c r="O215"/>
      <c r="P215"/>
      <c r="Q215"/>
      <c r="R215"/>
      <c r="S215"/>
      <c r="T215"/>
      <c r="U215"/>
      <c r="V215"/>
      <c r="W215"/>
    </row>
    <row r="216" spans="2:23" ht="15" x14ac:dyDescent="0.25">
      <c r="B216" s="2"/>
      <c r="I216" s="2" t="s">
        <v>155</v>
      </c>
      <c r="J216" s="2" t="s">
        <v>63</v>
      </c>
      <c r="K216" s="9">
        <v>-26</v>
      </c>
      <c r="L216" s="9">
        <v>-35</v>
      </c>
      <c r="M216" s="9">
        <v>-35</v>
      </c>
      <c r="N216"/>
      <c r="O216"/>
      <c r="P216"/>
      <c r="Q216"/>
      <c r="R216"/>
      <c r="S216"/>
      <c r="T216"/>
      <c r="U216"/>
      <c r="V216"/>
      <c r="W216"/>
    </row>
    <row r="217" spans="2:23" ht="15" x14ac:dyDescent="0.25">
      <c r="B217" s="2"/>
      <c r="K217" s="9"/>
      <c r="L217" s="9"/>
      <c r="M217" s="9"/>
      <c r="N217"/>
      <c r="O217"/>
      <c r="P217"/>
      <c r="Q217"/>
      <c r="R217"/>
      <c r="S217"/>
      <c r="T217"/>
      <c r="U217"/>
      <c r="V217"/>
      <c r="W217"/>
    </row>
    <row r="218" spans="2:23" ht="15" x14ac:dyDescent="0.25">
      <c r="B218" s="2"/>
      <c r="F218" s="2" t="s">
        <v>174</v>
      </c>
      <c r="G218" s="2" t="s">
        <v>175</v>
      </c>
      <c r="K218" s="9"/>
      <c r="L218" s="9"/>
      <c r="M218" s="9"/>
      <c r="N218"/>
      <c r="O218"/>
      <c r="P218"/>
      <c r="Q218"/>
      <c r="R218"/>
      <c r="S218"/>
      <c r="T218"/>
      <c r="U218"/>
      <c r="V218"/>
      <c r="W218"/>
    </row>
    <row r="219" spans="2:23" ht="15" x14ac:dyDescent="0.25">
      <c r="B219" s="2"/>
      <c r="H219" s="2" t="s">
        <v>176</v>
      </c>
      <c r="K219" s="9"/>
      <c r="L219" s="9"/>
      <c r="M219" s="9"/>
      <c r="N219"/>
      <c r="O219"/>
      <c r="P219"/>
      <c r="Q219"/>
      <c r="R219"/>
      <c r="S219"/>
      <c r="T219"/>
      <c r="U219"/>
      <c r="V219"/>
      <c r="W219"/>
    </row>
    <row r="220" spans="2:23" ht="15" x14ac:dyDescent="0.25">
      <c r="B220" s="2"/>
      <c r="I220" s="2" t="s">
        <v>155</v>
      </c>
      <c r="J220" s="2" t="s">
        <v>63</v>
      </c>
      <c r="K220" s="9">
        <v>-1</v>
      </c>
      <c r="L220" s="9">
        <v>-1</v>
      </c>
      <c r="M220" s="9">
        <v>-1</v>
      </c>
      <c r="N220"/>
      <c r="O220"/>
      <c r="P220"/>
      <c r="Q220"/>
      <c r="R220"/>
      <c r="S220"/>
      <c r="T220"/>
      <c r="U220"/>
      <c r="V220"/>
      <c r="W220"/>
    </row>
    <row r="221" spans="2:23" ht="15" x14ac:dyDescent="0.25">
      <c r="B221" s="2"/>
      <c r="K221" s="9"/>
      <c r="L221" s="9"/>
      <c r="M221" s="9"/>
      <c r="N221"/>
      <c r="O221"/>
      <c r="P221"/>
      <c r="Q221"/>
      <c r="R221"/>
      <c r="S221"/>
      <c r="T221"/>
      <c r="U221"/>
      <c r="V221"/>
      <c r="W221"/>
    </row>
    <row r="222" spans="2:23" ht="15" x14ac:dyDescent="0.25">
      <c r="B222" s="2"/>
      <c r="F222" s="2" t="s">
        <v>177</v>
      </c>
      <c r="G222" s="2" t="s">
        <v>178</v>
      </c>
      <c r="K222" s="9"/>
      <c r="L222" s="9"/>
      <c r="M222" s="9"/>
      <c r="N222"/>
      <c r="O222"/>
      <c r="P222"/>
      <c r="Q222"/>
      <c r="R222"/>
      <c r="S222"/>
      <c r="T222"/>
      <c r="U222"/>
      <c r="V222"/>
      <c r="W222"/>
    </row>
    <row r="223" spans="2:23" ht="15" x14ac:dyDescent="0.25">
      <c r="B223" s="2"/>
      <c r="H223" s="2" t="s">
        <v>179</v>
      </c>
      <c r="K223" s="9"/>
      <c r="L223" s="9"/>
      <c r="M223" s="9"/>
      <c r="N223"/>
      <c r="O223"/>
      <c r="P223"/>
      <c r="Q223"/>
      <c r="R223"/>
      <c r="S223"/>
      <c r="T223"/>
      <c r="U223"/>
      <c r="V223"/>
      <c r="W223"/>
    </row>
    <row r="224" spans="2:23" ht="15" x14ac:dyDescent="0.25">
      <c r="B224" s="2"/>
      <c r="I224" s="2" t="s">
        <v>180</v>
      </c>
      <c r="J224" s="2" t="s">
        <v>63</v>
      </c>
      <c r="K224" s="9">
        <v>-80</v>
      </c>
      <c r="L224" s="9">
        <v>-381</v>
      </c>
      <c r="M224" s="9">
        <v>-218</v>
      </c>
      <c r="N224"/>
      <c r="O224"/>
      <c r="P224"/>
      <c r="Q224"/>
      <c r="R224"/>
      <c r="S224"/>
      <c r="T224"/>
      <c r="U224"/>
      <c r="V224"/>
      <c r="W224"/>
    </row>
    <row r="225" spans="2:23" ht="15" x14ac:dyDescent="0.25">
      <c r="B225" s="2"/>
      <c r="K225" s="9"/>
      <c r="L225" s="9"/>
      <c r="M225" s="9"/>
      <c r="N225"/>
      <c r="O225"/>
      <c r="P225"/>
      <c r="Q225"/>
      <c r="R225"/>
      <c r="S225"/>
      <c r="T225"/>
      <c r="U225"/>
      <c r="V225"/>
      <c r="W225"/>
    </row>
    <row r="226" spans="2:23" ht="15" x14ac:dyDescent="0.25">
      <c r="B226" s="2"/>
      <c r="F226" s="2" t="s">
        <v>181</v>
      </c>
      <c r="G226" s="2" t="s">
        <v>182</v>
      </c>
      <c r="K226" s="9"/>
      <c r="L226" s="9"/>
      <c r="M226" s="9"/>
      <c r="N226"/>
      <c r="O226"/>
      <c r="P226"/>
      <c r="Q226"/>
      <c r="R226"/>
      <c r="S226"/>
      <c r="T226"/>
      <c r="U226"/>
      <c r="V226"/>
      <c r="W226"/>
    </row>
    <row r="227" spans="2:23" ht="15" x14ac:dyDescent="0.25">
      <c r="B227" s="2"/>
      <c r="H227" s="2" t="s">
        <v>183</v>
      </c>
      <c r="K227" s="9"/>
      <c r="L227" s="9"/>
      <c r="M227" s="9"/>
      <c r="N227"/>
      <c r="O227"/>
      <c r="P227"/>
      <c r="Q227"/>
      <c r="R227"/>
      <c r="S227"/>
      <c r="T227"/>
      <c r="U227"/>
      <c r="V227"/>
      <c r="W227"/>
    </row>
    <row r="228" spans="2:23" ht="15" x14ac:dyDescent="0.25">
      <c r="B228" s="2"/>
      <c r="I228" s="2" t="s">
        <v>155</v>
      </c>
      <c r="J228" s="2" t="s">
        <v>63</v>
      </c>
      <c r="K228" s="9">
        <v>-10</v>
      </c>
      <c r="L228" s="9">
        <v>-11</v>
      </c>
      <c r="M228" s="9">
        <v>-11</v>
      </c>
      <c r="N228"/>
      <c r="O228"/>
      <c r="P228"/>
      <c r="Q228"/>
      <c r="R228"/>
      <c r="S228"/>
      <c r="T228"/>
      <c r="U228"/>
      <c r="V228"/>
      <c r="W228"/>
    </row>
    <row r="229" spans="2:23" ht="15" x14ac:dyDescent="0.25">
      <c r="B229" s="2"/>
      <c r="K229" s="9"/>
      <c r="L229" s="9"/>
      <c r="M229" s="9"/>
      <c r="N229"/>
      <c r="O229"/>
      <c r="P229"/>
      <c r="Q229"/>
      <c r="R229"/>
      <c r="S229"/>
      <c r="T229"/>
      <c r="U229"/>
      <c r="V229"/>
      <c r="W229"/>
    </row>
    <row r="230" spans="2:23" ht="15" x14ac:dyDescent="0.25">
      <c r="B230" s="2"/>
      <c r="F230" s="2" t="s">
        <v>184</v>
      </c>
      <c r="G230" s="2" t="s">
        <v>185</v>
      </c>
      <c r="K230" s="9"/>
      <c r="L230" s="9"/>
      <c r="M230" s="9"/>
      <c r="N230"/>
      <c r="O230"/>
      <c r="P230"/>
      <c r="Q230"/>
      <c r="R230"/>
      <c r="S230"/>
      <c r="T230"/>
      <c r="U230"/>
      <c r="V230"/>
      <c r="W230"/>
    </row>
    <row r="231" spans="2:23" ht="15" x14ac:dyDescent="0.25">
      <c r="B231" s="2"/>
      <c r="H231" s="2" t="s">
        <v>186</v>
      </c>
      <c r="K231" s="9"/>
      <c r="L231" s="9"/>
      <c r="M231" s="9"/>
      <c r="N231"/>
      <c r="O231"/>
      <c r="P231"/>
      <c r="Q231"/>
      <c r="R231"/>
      <c r="S231"/>
      <c r="T231"/>
      <c r="U231"/>
      <c r="V231"/>
      <c r="W231"/>
    </row>
    <row r="232" spans="2:23" ht="15" x14ac:dyDescent="0.25">
      <c r="B232" s="2"/>
      <c r="I232" s="2" t="s">
        <v>155</v>
      </c>
      <c r="J232" s="2" t="s">
        <v>63</v>
      </c>
      <c r="K232" s="9">
        <v>-67</v>
      </c>
      <c r="L232" s="9">
        <v>-95</v>
      </c>
      <c r="M232" s="9">
        <v>-95</v>
      </c>
      <c r="N232"/>
      <c r="O232"/>
      <c r="P232"/>
      <c r="Q232"/>
      <c r="R232"/>
      <c r="S232"/>
      <c r="T232"/>
      <c r="U232"/>
      <c r="V232"/>
      <c r="W232"/>
    </row>
    <row r="233" spans="2:23" ht="15" x14ac:dyDescent="0.25">
      <c r="B233" s="2"/>
      <c r="K233" s="9"/>
      <c r="L233" s="9"/>
      <c r="M233" s="9"/>
      <c r="N233"/>
      <c r="O233"/>
      <c r="P233"/>
      <c r="Q233"/>
      <c r="R233"/>
      <c r="S233"/>
      <c r="T233"/>
      <c r="U233"/>
      <c r="V233"/>
      <c r="W233"/>
    </row>
    <row r="234" spans="2:23" ht="15" x14ac:dyDescent="0.25">
      <c r="B234" s="2"/>
      <c r="F234" s="2" t="s">
        <v>125</v>
      </c>
      <c r="G234" s="2" t="s">
        <v>187</v>
      </c>
      <c r="K234" s="9"/>
      <c r="L234" s="9"/>
      <c r="M234" s="9"/>
      <c r="N234"/>
      <c r="O234"/>
      <c r="P234"/>
      <c r="Q234"/>
      <c r="R234"/>
      <c r="S234"/>
      <c r="T234"/>
      <c r="U234"/>
      <c r="V234"/>
      <c r="W234"/>
    </row>
    <row r="235" spans="2:23" ht="15" x14ac:dyDescent="0.25">
      <c r="B235" s="2"/>
      <c r="H235" s="2" t="s">
        <v>188</v>
      </c>
      <c r="K235" s="9"/>
      <c r="L235" s="9"/>
      <c r="M235" s="9"/>
      <c r="N235"/>
      <c r="O235"/>
      <c r="P235"/>
      <c r="Q235"/>
      <c r="R235"/>
      <c r="S235"/>
      <c r="T235"/>
      <c r="U235"/>
      <c r="V235"/>
      <c r="W235"/>
    </row>
    <row r="236" spans="2:23" ht="15" x14ac:dyDescent="0.25">
      <c r="B236" s="2"/>
      <c r="I236" s="2" t="s">
        <v>155</v>
      </c>
      <c r="J236" s="2" t="s">
        <v>63</v>
      </c>
      <c r="K236" s="9">
        <v>-121</v>
      </c>
      <c r="L236" s="9">
        <v>-102</v>
      </c>
      <c r="M236" s="9">
        <v>-101</v>
      </c>
      <c r="N236"/>
      <c r="O236"/>
      <c r="P236"/>
      <c r="Q236"/>
      <c r="R236"/>
      <c r="S236"/>
      <c r="T236"/>
      <c r="U236"/>
      <c r="V236"/>
      <c r="W236"/>
    </row>
    <row r="237" spans="2:23" ht="15" x14ac:dyDescent="0.25">
      <c r="B237" s="2"/>
      <c r="K237" s="9"/>
      <c r="L237" s="9"/>
      <c r="M237" s="9"/>
      <c r="N237"/>
      <c r="O237"/>
      <c r="P237"/>
      <c r="Q237"/>
      <c r="R237"/>
      <c r="S237"/>
      <c r="T237"/>
      <c r="U237"/>
      <c r="V237"/>
      <c r="W237"/>
    </row>
    <row r="238" spans="2:23" ht="15" x14ac:dyDescent="0.25">
      <c r="B238" s="2"/>
      <c r="F238" s="2" t="s">
        <v>129</v>
      </c>
      <c r="G238" s="2" t="s">
        <v>189</v>
      </c>
      <c r="K238" s="9"/>
      <c r="L238" s="9"/>
      <c r="M238" s="9"/>
      <c r="N238"/>
      <c r="O238"/>
      <c r="P238"/>
      <c r="Q238"/>
      <c r="R238"/>
      <c r="S238"/>
      <c r="T238"/>
      <c r="U238"/>
      <c r="V238"/>
      <c r="W238"/>
    </row>
    <row r="239" spans="2:23" ht="15" x14ac:dyDescent="0.25">
      <c r="B239" s="2"/>
      <c r="H239" s="2" t="s">
        <v>190</v>
      </c>
      <c r="K239" s="9"/>
      <c r="L239" s="9"/>
      <c r="M239" s="9"/>
      <c r="N239"/>
      <c r="O239"/>
      <c r="P239"/>
      <c r="Q239"/>
      <c r="R239"/>
      <c r="S239"/>
      <c r="T239"/>
      <c r="U239"/>
      <c r="V239"/>
      <c r="W239"/>
    </row>
    <row r="240" spans="2:23" ht="15" x14ac:dyDescent="0.25">
      <c r="B240" s="2"/>
      <c r="I240" s="2" t="s">
        <v>155</v>
      </c>
      <c r="J240" s="2" t="s">
        <v>63</v>
      </c>
      <c r="K240" s="9">
        <v>-51</v>
      </c>
      <c r="L240" s="9">
        <v>-63</v>
      </c>
      <c r="M240" s="9">
        <v>-63</v>
      </c>
      <c r="N240"/>
      <c r="O240"/>
      <c r="P240"/>
      <c r="Q240"/>
      <c r="R240"/>
      <c r="S240"/>
      <c r="T240"/>
      <c r="U240"/>
      <c r="V240"/>
      <c r="W240"/>
    </row>
    <row r="241" spans="2:23" ht="15" x14ac:dyDescent="0.25">
      <c r="B241" s="2"/>
      <c r="K241" s="9"/>
      <c r="L241" s="9"/>
      <c r="M241" s="9"/>
      <c r="N241"/>
      <c r="O241"/>
      <c r="P241"/>
      <c r="Q241"/>
      <c r="R241"/>
      <c r="S241"/>
      <c r="T241"/>
      <c r="U241"/>
      <c r="V241"/>
      <c r="W241"/>
    </row>
    <row r="242" spans="2:23" ht="15" x14ac:dyDescent="0.25">
      <c r="B242" s="2"/>
      <c r="D242" s="2" t="s">
        <v>191</v>
      </c>
      <c r="E242" s="2" t="s">
        <v>192</v>
      </c>
      <c r="K242" s="9"/>
      <c r="L242" s="9"/>
      <c r="M242" s="9"/>
      <c r="N242"/>
      <c r="O242"/>
      <c r="P242"/>
      <c r="Q242"/>
      <c r="R242"/>
      <c r="S242"/>
      <c r="T242"/>
      <c r="U242"/>
      <c r="V242"/>
      <c r="W242"/>
    </row>
    <row r="243" spans="2:23" ht="15" x14ac:dyDescent="0.25">
      <c r="B243" s="2"/>
      <c r="F243" s="2" t="s">
        <v>165</v>
      </c>
      <c r="G243" s="2" t="s">
        <v>193</v>
      </c>
      <c r="K243" s="9"/>
      <c r="L243" s="9"/>
      <c r="M243" s="9"/>
      <c r="N243"/>
      <c r="O243"/>
      <c r="P243"/>
      <c r="Q243"/>
      <c r="R243"/>
      <c r="S243"/>
      <c r="T243"/>
      <c r="U243"/>
      <c r="V243"/>
      <c r="W243"/>
    </row>
    <row r="244" spans="2:23" ht="15" x14ac:dyDescent="0.25">
      <c r="B244" s="2"/>
      <c r="H244" s="2" t="s">
        <v>194</v>
      </c>
      <c r="K244" s="9"/>
      <c r="L244" s="9"/>
      <c r="M244" s="9"/>
      <c r="N244"/>
      <c r="O244"/>
      <c r="P244"/>
      <c r="Q244"/>
      <c r="R244"/>
      <c r="S244"/>
      <c r="T244"/>
      <c r="U244"/>
      <c r="V244"/>
      <c r="W244"/>
    </row>
    <row r="245" spans="2:23" ht="15" x14ac:dyDescent="0.25">
      <c r="B245" s="2"/>
      <c r="I245" s="2" t="s">
        <v>195</v>
      </c>
      <c r="J245" s="2" t="s">
        <v>63</v>
      </c>
      <c r="K245" s="9">
        <v>-18</v>
      </c>
      <c r="L245" s="9">
        <v>-25</v>
      </c>
      <c r="M245" s="9">
        <v>-26</v>
      </c>
      <c r="N245"/>
      <c r="O245"/>
      <c r="P245"/>
      <c r="Q245"/>
      <c r="R245"/>
      <c r="S245"/>
      <c r="T245"/>
      <c r="U245"/>
      <c r="V245"/>
      <c r="W245"/>
    </row>
    <row r="246" spans="2:23" ht="15" x14ac:dyDescent="0.25">
      <c r="B246" s="2"/>
      <c r="K246" s="9"/>
      <c r="L246" s="9"/>
      <c r="M246" s="9"/>
      <c r="N246"/>
      <c r="O246"/>
      <c r="P246"/>
      <c r="Q246"/>
      <c r="R246"/>
      <c r="S246"/>
      <c r="T246"/>
      <c r="U246"/>
      <c r="V246"/>
      <c r="W246"/>
    </row>
    <row r="247" spans="2:23" ht="15" x14ac:dyDescent="0.25">
      <c r="B247" s="2"/>
      <c r="H247" s="2" t="s">
        <v>196</v>
      </c>
      <c r="K247" s="9"/>
      <c r="L247" s="9"/>
      <c r="M247" s="9"/>
      <c r="N247"/>
      <c r="O247"/>
      <c r="P247"/>
      <c r="Q247"/>
      <c r="R247"/>
      <c r="S247"/>
      <c r="T247"/>
      <c r="U247"/>
      <c r="V247"/>
      <c r="W247"/>
    </row>
    <row r="248" spans="2:23" ht="15" x14ac:dyDescent="0.25">
      <c r="B248" s="2"/>
      <c r="I248" s="2" t="s">
        <v>195</v>
      </c>
      <c r="J248" s="2" t="s">
        <v>63</v>
      </c>
      <c r="K248" s="9">
        <v>-9</v>
      </c>
      <c r="L248" s="9">
        <v>-16</v>
      </c>
      <c r="M248" s="9">
        <v>-13</v>
      </c>
      <c r="N248"/>
      <c r="O248"/>
      <c r="P248"/>
      <c r="Q248"/>
      <c r="R248"/>
      <c r="S248"/>
      <c r="T248"/>
      <c r="U248"/>
      <c r="V248"/>
      <c r="W248"/>
    </row>
    <row r="249" spans="2:23" ht="15" x14ac:dyDescent="0.25">
      <c r="B249" s="2"/>
      <c r="K249" s="9"/>
      <c r="L249" s="9"/>
      <c r="M249" s="9"/>
      <c r="N249"/>
      <c r="O249"/>
      <c r="P249"/>
      <c r="Q249"/>
      <c r="R249"/>
      <c r="S249"/>
      <c r="T249"/>
      <c r="U249"/>
      <c r="V249"/>
      <c r="W249"/>
    </row>
    <row r="250" spans="2:23" ht="15" x14ac:dyDescent="0.25">
      <c r="B250" s="2"/>
      <c r="H250" s="2" t="s">
        <v>197</v>
      </c>
      <c r="K250" s="9"/>
      <c r="L250" s="9"/>
      <c r="M250" s="9"/>
      <c r="N250"/>
      <c r="O250"/>
      <c r="P250"/>
      <c r="Q250"/>
      <c r="R250"/>
      <c r="S250"/>
      <c r="T250"/>
      <c r="U250"/>
      <c r="V250"/>
      <c r="W250"/>
    </row>
    <row r="251" spans="2:23" ht="15" x14ac:dyDescent="0.25">
      <c r="B251" s="2"/>
      <c r="I251" s="2" t="s">
        <v>195</v>
      </c>
      <c r="J251" s="2" t="s">
        <v>63</v>
      </c>
      <c r="K251" s="9">
        <v>-12</v>
      </c>
      <c r="L251" s="9">
        <v>-41</v>
      </c>
      <c r="M251" s="9">
        <v>-42</v>
      </c>
      <c r="N251"/>
      <c r="O251"/>
      <c r="P251"/>
      <c r="Q251"/>
      <c r="R251"/>
      <c r="S251"/>
      <c r="T251"/>
      <c r="U251"/>
      <c r="V251"/>
      <c r="W251"/>
    </row>
    <row r="252" spans="2:23" ht="15" x14ac:dyDescent="0.25">
      <c r="B252" s="2"/>
      <c r="K252" s="9"/>
      <c r="L252" s="9"/>
      <c r="M252" s="9"/>
      <c r="N252"/>
      <c r="O252"/>
      <c r="P252"/>
      <c r="Q252"/>
      <c r="R252"/>
      <c r="S252"/>
      <c r="T252"/>
      <c r="U252"/>
      <c r="V252"/>
      <c r="W252"/>
    </row>
    <row r="253" spans="2:23" ht="15" x14ac:dyDescent="0.25">
      <c r="B253" s="2"/>
      <c r="H253" s="2" t="s">
        <v>198</v>
      </c>
      <c r="K253" s="9"/>
      <c r="L253" s="9"/>
      <c r="M253" s="9"/>
      <c r="N253"/>
      <c r="O253"/>
      <c r="P253"/>
      <c r="Q253"/>
      <c r="R253"/>
      <c r="S253"/>
      <c r="T253"/>
      <c r="U253"/>
      <c r="V253"/>
      <c r="W253"/>
    </row>
    <row r="254" spans="2:23" ht="15" x14ac:dyDescent="0.25">
      <c r="B254" s="2"/>
      <c r="I254" s="2" t="s">
        <v>195</v>
      </c>
      <c r="J254" s="2" t="s">
        <v>63</v>
      </c>
      <c r="K254" s="9">
        <v>-268</v>
      </c>
      <c r="L254" s="9">
        <v>-471</v>
      </c>
      <c r="M254" s="9">
        <v>-477</v>
      </c>
      <c r="N254"/>
      <c r="O254"/>
      <c r="P254"/>
      <c r="Q254"/>
      <c r="R254"/>
      <c r="S254"/>
      <c r="T254"/>
      <c r="U254"/>
      <c r="V254"/>
      <c r="W254"/>
    </row>
    <row r="255" spans="2:23" ht="15" x14ac:dyDescent="0.25">
      <c r="B255" s="2"/>
      <c r="K255" s="9"/>
      <c r="L255" s="9"/>
      <c r="M255" s="9"/>
      <c r="N255"/>
      <c r="O255"/>
      <c r="P255"/>
      <c r="Q255"/>
      <c r="R255"/>
      <c r="S255"/>
      <c r="T255"/>
      <c r="U255"/>
      <c r="V255"/>
      <c r="W255"/>
    </row>
    <row r="256" spans="2:23" ht="15" x14ac:dyDescent="0.25">
      <c r="B256" s="2"/>
      <c r="H256" s="2" t="s">
        <v>199</v>
      </c>
      <c r="K256" s="9"/>
      <c r="L256" s="9"/>
      <c r="M256" s="9"/>
      <c r="N256"/>
      <c r="O256"/>
      <c r="P256"/>
      <c r="Q256"/>
      <c r="R256"/>
      <c r="S256"/>
      <c r="T256"/>
      <c r="U256"/>
      <c r="V256"/>
      <c r="W256"/>
    </row>
    <row r="257" spans="2:23" ht="15" x14ac:dyDescent="0.25">
      <c r="B257" s="2"/>
      <c r="I257" s="2" t="s">
        <v>195</v>
      </c>
      <c r="J257" s="2" t="s">
        <v>63</v>
      </c>
      <c r="K257" s="9">
        <v>-191</v>
      </c>
      <c r="L257" s="9">
        <v>-638</v>
      </c>
      <c r="M257" s="9">
        <v>-344</v>
      </c>
      <c r="N257"/>
      <c r="O257"/>
      <c r="P257"/>
      <c r="Q257"/>
      <c r="R257"/>
      <c r="S257"/>
      <c r="T257"/>
      <c r="U257"/>
      <c r="V257"/>
      <c r="W257"/>
    </row>
    <row r="258" spans="2:23" ht="15" x14ac:dyDescent="0.25">
      <c r="B258" s="2"/>
      <c r="K258" s="9"/>
      <c r="L258" s="9"/>
      <c r="M258" s="9"/>
      <c r="N258"/>
      <c r="O258"/>
      <c r="P258"/>
      <c r="Q258"/>
      <c r="R258"/>
      <c r="S258"/>
      <c r="T258"/>
      <c r="U258"/>
      <c r="V258"/>
      <c r="W258"/>
    </row>
    <row r="259" spans="2:23" ht="15" x14ac:dyDescent="0.25">
      <c r="B259" s="2"/>
      <c r="H259" s="2" t="s">
        <v>200</v>
      </c>
      <c r="K259" s="9"/>
      <c r="L259" s="9"/>
      <c r="M259" s="9"/>
      <c r="N259"/>
      <c r="O259"/>
      <c r="P259"/>
      <c r="Q259"/>
      <c r="R259"/>
      <c r="S259"/>
      <c r="T259"/>
      <c r="U259"/>
      <c r="V259"/>
      <c r="W259"/>
    </row>
    <row r="260" spans="2:23" ht="15" x14ac:dyDescent="0.25">
      <c r="B260" s="2"/>
      <c r="I260" s="2" t="s">
        <v>195</v>
      </c>
      <c r="J260" s="2" t="s">
        <v>63</v>
      </c>
      <c r="K260" s="9">
        <v>-28</v>
      </c>
      <c r="L260" s="9">
        <v>-49</v>
      </c>
      <c r="M260" s="9">
        <v>-55</v>
      </c>
      <c r="N260"/>
      <c r="O260"/>
      <c r="P260"/>
      <c r="Q260"/>
      <c r="R260"/>
      <c r="S260"/>
      <c r="T260"/>
      <c r="U260"/>
      <c r="V260"/>
      <c r="W260"/>
    </row>
    <row r="261" spans="2:23" ht="15" x14ac:dyDescent="0.25">
      <c r="B261" s="2"/>
      <c r="K261" s="9"/>
      <c r="L261" s="9"/>
      <c r="M261" s="9"/>
      <c r="N261"/>
      <c r="O261"/>
      <c r="P261"/>
      <c r="Q261"/>
      <c r="R261"/>
      <c r="S261"/>
      <c r="T261"/>
      <c r="U261"/>
      <c r="V261"/>
      <c r="W261"/>
    </row>
    <row r="262" spans="2:23" ht="15" x14ac:dyDescent="0.25">
      <c r="B262" s="2"/>
      <c r="H262" s="2" t="s">
        <v>201</v>
      </c>
      <c r="K262" s="9"/>
      <c r="L262" s="9"/>
      <c r="M262" s="9"/>
      <c r="N262"/>
      <c r="O262"/>
      <c r="P262"/>
      <c r="Q262"/>
      <c r="R262"/>
      <c r="S262"/>
      <c r="T262"/>
      <c r="U262"/>
      <c r="V262"/>
      <c r="W262"/>
    </row>
    <row r="263" spans="2:23" ht="15" x14ac:dyDescent="0.25">
      <c r="B263" s="2"/>
      <c r="I263" s="2" t="s">
        <v>195</v>
      </c>
      <c r="J263" s="2" t="s">
        <v>63</v>
      </c>
      <c r="K263" s="9">
        <v>-39</v>
      </c>
      <c r="L263" s="9">
        <v>-43</v>
      </c>
      <c r="M263" s="9">
        <v>-51</v>
      </c>
      <c r="N263"/>
      <c r="O263"/>
      <c r="P263"/>
      <c r="Q263"/>
      <c r="R263"/>
      <c r="S263"/>
      <c r="T263"/>
      <c r="U263"/>
      <c r="V263"/>
      <c r="W263"/>
    </row>
    <row r="264" spans="2:23" ht="15" x14ac:dyDescent="0.25">
      <c r="B264" s="2"/>
      <c r="K264" s="9"/>
      <c r="L264" s="9"/>
      <c r="M264" s="9"/>
      <c r="N264"/>
      <c r="O264"/>
      <c r="P264"/>
      <c r="Q264"/>
      <c r="R264"/>
      <c r="S264"/>
      <c r="T264"/>
      <c r="U264"/>
      <c r="V264"/>
      <c r="W264"/>
    </row>
    <row r="265" spans="2:23" ht="15" x14ac:dyDescent="0.25">
      <c r="B265" s="2"/>
      <c r="H265" s="2" t="s">
        <v>202</v>
      </c>
      <c r="K265" s="9"/>
      <c r="L265" s="9"/>
      <c r="M265" s="9"/>
      <c r="N265"/>
      <c r="O265"/>
      <c r="P265"/>
      <c r="Q265"/>
      <c r="R265"/>
      <c r="S265"/>
      <c r="T265"/>
      <c r="U265"/>
      <c r="V265"/>
      <c r="W265"/>
    </row>
    <row r="266" spans="2:23" ht="15" x14ac:dyDescent="0.25">
      <c r="B266" s="2"/>
      <c r="I266" s="2" t="s">
        <v>195</v>
      </c>
      <c r="J266" s="2" t="s">
        <v>63</v>
      </c>
      <c r="K266" s="9">
        <v>-303</v>
      </c>
      <c r="L266" s="9">
        <v>-502</v>
      </c>
      <c r="M266" s="9">
        <v>-515</v>
      </c>
      <c r="N266"/>
      <c r="O266"/>
      <c r="P266"/>
      <c r="Q266"/>
      <c r="R266"/>
      <c r="S266"/>
      <c r="T266"/>
      <c r="U266"/>
      <c r="V266"/>
      <c r="W266"/>
    </row>
    <row r="267" spans="2:23" ht="15" x14ac:dyDescent="0.25">
      <c r="B267" s="2"/>
      <c r="K267" s="9"/>
      <c r="L267" s="9"/>
      <c r="M267" s="9"/>
      <c r="N267"/>
      <c r="O267"/>
      <c r="P267"/>
      <c r="Q267"/>
      <c r="R267"/>
      <c r="S267"/>
      <c r="T267"/>
      <c r="U267"/>
      <c r="V267"/>
      <c r="W267"/>
    </row>
    <row r="268" spans="2:23" ht="15" x14ac:dyDescent="0.25">
      <c r="B268" s="2"/>
      <c r="H268" s="2" t="s">
        <v>203</v>
      </c>
      <c r="K268" s="9"/>
      <c r="L268" s="9"/>
      <c r="M268" s="9"/>
      <c r="N268"/>
      <c r="O268"/>
      <c r="P268"/>
      <c r="Q268"/>
      <c r="R268"/>
      <c r="S268"/>
      <c r="T268"/>
      <c r="U268"/>
      <c r="V268"/>
      <c r="W268"/>
    </row>
    <row r="269" spans="2:23" ht="15" x14ac:dyDescent="0.25">
      <c r="B269" s="2"/>
      <c r="I269" s="2" t="s">
        <v>195</v>
      </c>
      <c r="J269" s="2" t="s">
        <v>63</v>
      </c>
      <c r="K269" s="9">
        <v>-32</v>
      </c>
      <c r="L269" s="9">
        <v>-22</v>
      </c>
      <c r="M269" s="9">
        <v>-13</v>
      </c>
      <c r="N269"/>
      <c r="O269"/>
      <c r="P269"/>
      <c r="Q269"/>
      <c r="R269"/>
      <c r="S269"/>
      <c r="T269"/>
      <c r="U269"/>
      <c r="V269"/>
      <c r="W269"/>
    </row>
    <row r="270" spans="2:23" ht="15" x14ac:dyDescent="0.25">
      <c r="B270" s="2"/>
      <c r="K270" s="9"/>
      <c r="L270" s="9"/>
      <c r="M270" s="9"/>
      <c r="N270"/>
      <c r="O270"/>
      <c r="P270"/>
      <c r="Q270"/>
      <c r="R270"/>
      <c r="S270"/>
      <c r="T270"/>
      <c r="U270"/>
      <c r="V270"/>
      <c r="W270"/>
    </row>
    <row r="271" spans="2:23" ht="15" x14ac:dyDescent="0.25">
      <c r="B271" s="2"/>
      <c r="H271" s="2" t="s">
        <v>204</v>
      </c>
      <c r="K271" s="9"/>
      <c r="L271" s="9"/>
      <c r="M271" s="9"/>
      <c r="N271"/>
      <c r="O271"/>
      <c r="P271"/>
      <c r="Q271"/>
      <c r="R271"/>
      <c r="S271"/>
      <c r="T271"/>
      <c r="U271"/>
      <c r="V271"/>
      <c r="W271"/>
    </row>
    <row r="272" spans="2:23" ht="15" x14ac:dyDescent="0.25">
      <c r="B272" s="2"/>
      <c r="I272" s="2" t="s">
        <v>195</v>
      </c>
      <c r="J272" s="2" t="s">
        <v>63</v>
      </c>
      <c r="K272" s="9">
        <v>-53</v>
      </c>
      <c r="L272" s="9">
        <v>-74</v>
      </c>
      <c r="M272" s="9">
        <v>-78</v>
      </c>
      <c r="N272"/>
      <c r="O272"/>
      <c r="P272"/>
      <c r="Q272"/>
      <c r="R272"/>
      <c r="S272"/>
      <c r="T272"/>
      <c r="U272"/>
      <c r="V272"/>
      <c r="W272"/>
    </row>
    <row r="273" spans="2:23" ht="15" x14ac:dyDescent="0.25">
      <c r="B273" s="2"/>
      <c r="K273" s="9"/>
      <c r="L273" s="9"/>
      <c r="M273" s="9"/>
      <c r="N273"/>
      <c r="O273"/>
      <c r="P273"/>
      <c r="Q273"/>
      <c r="R273"/>
      <c r="S273"/>
      <c r="T273"/>
      <c r="U273"/>
      <c r="V273"/>
      <c r="W273"/>
    </row>
    <row r="274" spans="2:23" ht="15" x14ac:dyDescent="0.25">
      <c r="B274" s="2"/>
      <c r="F274" s="2" t="s">
        <v>177</v>
      </c>
      <c r="G274" s="2" t="s">
        <v>205</v>
      </c>
      <c r="K274" s="9"/>
      <c r="L274" s="9"/>
      <c r="M274" s="9"/>
      <c r="N274"/>
      <c r="O274"/>
      <c r="P274"/>
      <c r="Q274"/>
      <c r="R274"/>
      <c r="S274"/>
      <c r="T274"/>
      <c r="U274"/>
      <c r="V274"/>
      <c r="W274"/>
    </row>
    <row r="275" spans="2:23" ht="15" x14ac:dyDescent="0.25">
      <c r="B275" s="2"/>
      <c r="H275" s="2" t="s">
        <v>206</v>
      </c>
      <c r="K275" s="9"/>
      <c r="L275" s="9"/>
      <c r="M275" s="9"/>
      <c r="N275"/>
      <c r="O275"/>
      <c r="P275"/>
      <c r="Q275"/>
      <c r="R275"/>
      <c r="S275"/>
      <c r="T275"/>
      <c r="U275"/>
      <c r="V275"/>
      <c r="W275"/>
    </row>
    <row r="276" spans="2:23" ht="15" x14ac:dyDescent="0.25">
      <c r="B276" s="2"/>
      <c r="I276" s="2" t="s">
        <v>195</v>
      </c>
      <c r="J276" s="2" t="s">
        <v>63</v>
      </c>
      <c r="K276" s="9">
        <v>-1943</v>
      </c>
      <c r="L276" s="9">
        <v>-3264</v>
      </c>
      <c r="M276" s="9">
        <v>-3332</v>
      </c>
      <c r="N276"/>
      <c r="O276"/>
      <c r="P276"/>
      <c r="Q276"/>
      <c r="R276"/>
      <c r="S276"/>
      <c r="T276"/>
      <c r="U276"/>
      <c r="V276"/>
      <c r="W276"/>
    </row>
    <row r="277" spans="2:23" ht="15" x14ac:dyDescent="0.25">
      <c r="B277" s="2"/>
      <c r="K277" s="9"/>
      <c r="L277" s="9"/>
      <c r="M277" s="9"/>
      <c r="N277"/>
      <c r="O277"/>
      <c r="P277"/>
      <c r="Q277"/>
      <c r="R277"/>
      <c r="S277"/>
      <c r="T277"/>
      <c r="U277"/>
      <c r="V277"/>
      <c r="W277"/>
    </row>
    <row r="278" spans="2:23" ht="15" x14ac:dyDescent="0.25">
      <c r="B278" s="2"/>
      <c r="H278" s="2" t="s">
        <v>207</v>
      </c>
      <c r="K278" s="9"/>
      <c r="L278" s="9"/>
      <c r="M278" s="9"/>
      <c r="N278"/>
      <c r="O278"/>
      <c r="P278"/>
      <c r="Q278"/>
      <c r="R278"/>
      <c r="S278"/>
      <c r="T278"/>
      <c r="U278"/>
      <c r="V278"/>
      <c r="W278"/>
    </row>
    <row r="279" spans="2:23" ht="15" x14ac:dyDescent="0.25">
      <c r="B279" s="2"/>
      <c r="I279" s="2" t="s">
        <v>195</v>
      </c>
      <c r="J279" s="2" t="s">
        <v>63</v>
      </c>
      <c r="K279" s="9">
        <v>-3</v>
      </c>
      <c r="L279" s="9">
        <v>-10</v>
      </c>
      <c r="M279" s="9">
        <v>-10</v>
      </c>
      <c r="N279"/>
      <c r="O279"/>
      <c r="P279"/>
      <c r="Q279"/>
      <c r="R279"/>
      <c r="S279"/>
      <c r="T279"/>
      <c r="U279"/>
      <c r="V279"/>
      <c r="W279"/>
    </row>
    <row r="280" spans="2:23" ht="15" x14ac:dyDescent="0.25">
      <c r="B280" s="2"/>
      <c r="K280" s="9"/>
      <c r="L280" s="9"/>
      <c r="M280" s="9"/>
      <c r="N280"/>
      <c r="O280"/>
      <c r="P280"/>
      <c r="Q280"/>
      <c r="R280"/>
      <c r="S280"/>
      <c r="T280"/>
      <c r="U280"/>
      <c r="V280"/>
      <c r="W280"/>
    </row>
    <row r="281" spans="2:23" ht="15" x14ac:dyDescent="0.25">
      <c r="B281" s="2"/>
      <c r="H281" s="2" t="s">
        <v>208</v>
      </c>
      <c r="K281" s="9"/>
      <c r="L281" s="9"/>
      <c r="M281" s="9"/>
      <c r="N281"/>
      <c r="O281"/>
      <c r="P281"/>
      <c r="Q281"/>
      <c r="R281"/>
      <c r="S281"/>
      <c r="T281"/>
      <c r="U281"/>
      <c r="V281"/>
      <c r="W281"/>
    </row>
    <row r="282" spans="2:23" ht="15" x14ac:dyDescent="0.25">
      <c r="B282" s="2"/>
      <c r="I282" s="2" t="s">
        <v>195</v>
      </c>
      <c r="J282" s="2" t="s">
        <v>63</v>
      </c>
      <c r="K282" s="9">
        <v>-2278</v>
      </c>
      <c r="L282" s="9">
        <v>-5652</v>
      </c>
      <c r="M282" s="9">
        <v>-86</v>
      </c>
      <c r="N282"/>
      <c r="O282"/>
      <c r="P282"/>
      <c r="Q282"/>
      <c r="R282"/>
      <c r="S282"/>
      <c r="T282"/>
      <c r="U282"/>
      <c r="V282"/>
      <c r="W282"/>
    </row>
    <row r="283" spans="2:23" ht="15" x14ac:dyDescent="0.25">
      <c r="B283" s="2"/>
      <c r="K283" s="9"/>
      <c r="L283" s="9"/>
      <c r="M283" s="9"/>
      <c r="N283"/>
      <c r="O283"/>
      <c r="P283"/>
      <c r="Q283"/>
      <c r="R283"/>
      <c r="S283"/>
      <c r="T283"/>
      <c r="U283"/>
      <c r="V283"/>
      <c r="W283"/>
    </row>
    <row r="284" spans="2:23" ht="15" x14ac:dyDescent="0.25">
      <c r="B284" s="2"/>
      <c r="H284" s="2" t="s">
        <v>209</v>
      </c>
      <c r="K284" s="9"/>
      <c r="L284" s="9"/>
      <c r="M284" s="9"/>
      <c r="N284"/>
      <c r="O284"/>
      <c r="P284"/>
      <c r="Q284"/>
      <c r="R284"/>
      <c r="S284"/>
      <c r="T284"/>
      <c r="U284"/>
      <c r="V284"/>
      <c r="W284"/>
    </row>
    <row r="285" spans="2:23" ht="15" x14ac:dyDescent="0.25">
      <c r="B285" s="2"/>
      <c r="I285" s="2" t="s">
        <v>195</v>
      </c>
      <c r="J285" s="2" t="s">
        <v>63</v>
      </c>
      <c r="K285" s="9">
        <v>-7</v>
      </c>
      <c r="L285" s="9">
        <v>-38</v>
      </c>
      <c r="M285" s="9">
        <v>-3</v>
      </c>
      <c r="N285"/>
      <c r="O285"/>
      <c r="P285"/>
      <c r="Q285"/>
      <c r="R285"/>
      <c r="S285"/>
      <c r="T285"/>
      <c r="U285"/>
      <c r="V285"/>
      <c r="W285"/>
    </row>
    <row r="286" spans="2:23" ht="15" x14ac:dyDescent="0.25">
      <c r="B286" s="2"/>
      <c r="K286" s="9"/>
      <c r="L286" s="9"/>
      <c r="M286" s="9"/>
      <c r="N286"/>
      <c r="O286"/>
      <c r="P286"/>
      <c r="Q286"/>
      <c r="R286"/>
      <c r="S286"/>
      <c r="T286"/>
      <c r="U286"/>
      <c r="V286"/>
      <c r="W286"/>
    </row>
    <row r="287" spans="2:23" ht="15" x14ac:dyDescent="0.25">
      <c r="B287" s="2"/>
      <c r="H287" s="2" t="s">
        <v>210</v>
      </c>
      <c r="K287" s="9"/>
      <c r="L287" s="9"/>
      <c r="M287" s="9"/>
      <c r="N287"/>
      <c r="O287"/>
      <c r="P287"/>
      <c r="Q287"/>
      <c r="R287"/>
      <c r="S287"/>
      <c r="T287"/>
      <c r="U287"/>
      <c r="V287"/>
      <c r="W287"/>
    </row>
    <row r="288" spans="2:23" ht="15" x14ac:dyDescent="0.25">
      <c r="B288" s="2"/>
      <c r="I288" s="2" t="s">
        <v>195</v>
      </c>
      <c r="J288" s="2" t="s">
        <v>63</v>
      </c>
      <c r="K288" s="9">
        <v>-222</v>
      </c>
      <c r="L288" s="9">
        <v>-331</v>
      </c>
      <c r="M288" s="9">
        <v>-337</v>
      </c>
      <c r="N288"/>
      <c r="O288"/>
      <c r="P288"/>
      <c r="Q288"/>
      <c r="R288"/>
      <c r="S288"/>
      <c r="T288"/>
      <c r="U288"/>
      <c r="V288"/>
      <c r="W288"/>
    </row>
    <row r="289" spans="2:23" ht="15" x14ac:dyDescent="0.25">
      <c r="B289" s="2"/>
      <c r="K289" s="9"/>
      <c r="L289" s="9"/>
      <c r="M289" s="9"/>
      <c r="N289"/>
      <c r="O289"/>
      <c r="P289"/>
      <c r="Q289"/>
      <c r="R289"/>
      <c r="S289"/>
      <c r="T289"/>
      <c r="U289"/>
      <c r="V289"/>
      <c r="W289"/>
    </row>
    <row r="290" spans="2:23" ht="15" x14ac:dyDescent="0.25">
      <c r="B290" s="2"/>
      <c r="H290" s="2" t="s">
        <v>211</v>
      </c>
      <c r="K290" s="9"/>
      <c r="L290" s="9"/>
      <c r="M290" s="9"/>
      <c r="N290"/>
      <c r="O290"/>
      <c r="P290"/>
      <c r="Q290"/>
      <c r="R290"/>
      <c r="S290"/>
      <c r="T290"/>
      <c r="U290"/>
      <c r="V290"/>
      <c r="W290"/>
    </row>
    <row r="291" spans="2:23" ht="15" x14ac:dyDescent="0.25">
      <c r="B291" s="2"/>
      <c r="I291" s="2" t="s">
        <v>195</v>
      </c>
      <c r="J291" s="2" t="s">
        <v>63</v>
      </c>
      <c r="K291" s="9">
        <v>0</v>
      </c>
      <c r="L291" s="9">
        <v>-2</v>
      </c>
      <c r="M291" s="9">
        <v>-2</v>
      </c>
      <c r="N291"/>
      <c r="O291"/>
      <c r="P291"/>
      <c r="Q291"/>
      <c r="R291"/>
      <c r="S291"/>
      <c r="T291"/>
      <c r="U291"/>
      <c r="V291"/>
      <c r="W291"/>
    </row>
    <row r="292" spans="2:23" ht="15" x14ac:dyDescent="0.25">
      <c r="B292" s="2"/>
      <c r="K292" s="9"/>
      <c r="L292" s="9"/>
      <c r="M292" s="9"/>
      <c r="N292"/>
      <c r="O292"/>
      <c r="P292"/>
      <c r="Q292"/>
      <c r="R292"/>
      <c r="S292"/>
      <c r="T292"/>
      <c r="U292"/>
      <c r="V292"/>
      <c r="W292"/>
    </row>
    <row r="293" spans="2:23" ht="15" x14ac:dyDescent="0.25">
      <c r="B293" s="2"/>
      <c r="H293" s="2" t="s">
        <v>212</v>
      </c>
      <c r="K293" s="9"/>
      <c r="L293" s="9"/>
      <c r="M293" s="9"/>
      <c r="N293"/>
      <c r="O293"/>
      <c r="P293"/>
      <c r="Q293"/>
      <c r="R293"/>
      <c r="S293"/>
      <c r="T293"/>
      <c r="U293"/>
      <c r="V293"/>
      <c r="W293"/>
    </row>
    <row r="294" spans="2:23" ht="15" x14ac:dyDescent="0.25">
      <c r="B294" s="2"/>
      <c r="I294" s="2" t="s">
        <v>195</v>
      </c>
      <c r="J294" s="2" t="s">
        <v>63</v>
      </c>
      <c r="K294" s="9">
        <v>-5300</v>
      </c>
      <c r="L294" s="9">
        <v>-6366</v>
      </c>
      <c r="M294" s="9">
        <v>-6787</v>
      </c>
      <c r="N294"/>
      <c r="O294"/>
      <c r="P294"/>
      <c r="Q294"/>
      <c r="R294"/>
      <c r="S294"/>
      <c r="T294"/>
      <c r="U294"/>
      <c r="V294"/>
      <c r="W294"/>
    </row>
    <row r="295" spans="2:23" ht="15" x14ac:dyDescent="0.25">
      <c r="B295" s="2"/>
      <c r="K295" s="9"/>
      <c r="L295" s="9"/>
      <c r="M295" s="9"/>
      <c r="N295"/>
      <c r="O295"/>
      <c r="P295"/>
      <c r="Q295"/>
      <c r="R295"/>
      <c r="S295"/>
      <c r="T295"/>
      <c r="U295"/>
      <c r="V295"/>
      <c r="W295"/>
    </row>
    <row r="296" spans="2:23" ht="15" x14ac:dyDescent="0.25">
      <c r="B296" s="2"/>
      <c r="H296" s="2" t="s">
        <v>213</v>
      </c>
      <c r="K296" s="9"/>
      <c r="L296" s="9"/>
      <c r="M296" s="9"/>
      <c r="N296"/>
      <c r="O296"/>
      <c r="P296"/>
      <c r="Q296"/>
      <c r="R296"/>
      <c r="S296"/>
      <c r="T296"/>
      <c r="U296"/>
      <c r="V296"/>
      <c r="W296"/>
    </row>
    <row r="297" spans="2:23" ht="15" x14ac:dyDescent="0.25">
      <c r="B297" s="2"/>
      <c r="I297" s="2" t="s">
        <v>195</v>
      </c>
      <c r="J297" s="2" t="s">
        <v>63</v>
      </c>
      <c r="K297" s="9">
        <v>-12</v>
      </c>
      <c r="L297" s="9">
        <v>-19</v>
      </c>
      <c r="M297" s="9">
        <v>-19</v>
      </c>
      <c r="N297"/>
      <c r="O297"/>
      <c r="P297"/>
      <c r="Q297"/>
      <c r="R297"/>
      <c r="S297"/>
      <c r="T297"/>
      <c r="U297"/>
      <c r="V297"/>
      <c r="W297"/>
    </row>
    <row r="298" spans="2:23" ht="15" x14ac:dyDescent="0.25">
      <c r="B298" s="2"/>
      <c r="K298" s="9"/>
      <c r="L298" s="9"/>
      <c r="M298" s="9"/>
      <c r="N298"/>
      <c r="O298"/>
      <c r="P298"/>
      <c r="Q298"/>
      <c r="R298"/>
      <c r="S298"/>
      <c r="T298"/>
      <c r="U298"/>
      <c r="V298"/>
      <c r="W298"/>
    </row>
    <row r="299" spans="2:23" ht="15" x14ac:dyDescent="0.25">
      <c r="B299" s="2"/>
      <c r="H299" s="2" t="s">
        <v>214</v>
      </c>
      <c r="K299" s="9"/>
      <c r="L299" s="9"/>
      <c r="M299" s="9"/>
      <c r="N299"/>
      <c r="O299"/>
      <c r="P299"/>
      <c r="Q299"/>
      <c r="R299"/>
      <c r="S299"/>
      <c r="T299"/>
      <c r="U299"/>
      <c r="V299"/>
      <c r="W299"/>
    </row>
    <row r="300" spans="2:23" ht="15" x14ac:dyDescent="0.25">
      <c r="B300" s="2"/>
      <c r="I300" s="2" t="s">
        <v>195</v>
      </c>
      <c r="J300" s="2" t="s">
        <v>63</v>
      </c>
      <c r="K300" s="9">
        <v>-8957</v>
      </c>
      <c r="L300" s="9">
        <v>-14375</v>
      </c>
      <c r="M300" s="9">
        <v>-14650</v>
      </c>
      <c r="N300"/>
      <c r="O300"/>
      <c r="P300"/>
      <c r="Q300"/>
      <c r="R300"/>
      <c r="S300"/>
      <c r="T300"/>
      <c r="U300"/>
      <c r="V300"/>
      <c r="W300"/>
    </row>
    <row r="301" spans="2:23" ht="15" x14ac:dyDescent="0.25">
      <c r="B301" s="2"/>
      <c r="K301" s="9"/>
      <c r="L301" s="9"/>
      <c r="M301" s="9"/>
      <c r="N301"/>
      <c r="O301"/>
      <c r="P301"/>
      <c r="Q301"/>
      <c r="R301"/>
      <c r="S301"/>
      <c r="T301"/>
      <c r="U301"/>
      <c r="V301"/>
      <c r="W301"/>
    </row>
    <row r="302" spans="2:23" ht="15" x14ac:dyDescent="0.25">
      <c r="B302" s="2"/>
      <c r="H302" s="2" t="s">
        <v>215</v>
      </c>
      <c r="K302" s="9"/>
      <c r="L302" s="9"/>
      <c r="M302" s="9"/>
      <c r="N302"/>
      <c r="O302"/>
      <c r="P302"/>
      <c r="Q302"/>
      <c r="R302"/>
      <c r="S302"/>
      <c r="T302"/>
      <c r="U302"/>
      <c r="V302"/>
      <c r="W302"/>
    </row>
    <row r="303" spans="2:23" ht="15" x14ac:dyDescent="0.25">
      <c r="B303" s="2"/>
      <c r="I303" s="2" t="s">
        <v>195</v>
      </c>
      <c r="J303" s="2" t="s">
        <v>63</v>
      </c>
      <c r="K303" s="9">
        <v>-66</v>
      </c>
      <c r="L303" s="9">
        <v>-263</v>
      </c>
      <c r="M303" s="9">
        <v>-263</v>
      </c>
      <c r="N303"/>
      <c r="O303"/>
      <c r="P303"/>
      <c r="Q303"/>
      <c r="R303"/>
      <c r="S303"/>
      <c r="T303"/>
      <c r="U303"/>
      <c r="V303"/>
      <c r="W303"/>
    </row>
    <row r="304" spans="2:23" ht="15" x14ac:dyDescent="0.25">
      <c r="B304" s="2"/>
      <c r="K304" s="9"/>
      <c r="L304" s="9"/>
      <c r="M304" s="9"/>
      <c r="N304"/>
      <c r="O304"/>
      <c r="P304"/>
      <c r="Q304"/>
      <c r="R304"/>
      <c r="S304"/>
      <c r="T304"/>
      <c r="U304"/>
      <c r="V304"/>
      <c r="W304"/>
    </row>
    <row r="305" spans="2:23" ht="15" x14ac:dyDescent="0.25">
      <c r="B305" s="2"/>
      <c r="H305" s="2" t="s">
        <v>216</v>
      </c>
      <c r="K305" s="9"/>
      <c r="L305" s="9"/>
      <c r="M305" s="9"/>
      <c r="N305"/>
      <c r="O305"/>
      <c r="P305"/>
      <c r="Q305"/>
      <c r="R305"/>
      <c r="S305"/>
      <c r="T305"/>
      <c r="U305"/>
      <c r="V305"/>
      <c r="W305"/>
    </row>
    <row r="306" spans="2:23" ht="15" x14ac:dyDescent="0.25">
      <c r="B306" s="2"/>
      <c r="I306" s="2" t="s">
        <v>195</v>
      </c>
      <c r="J306" s="2" t="s">
        <v>63</v>
      </c>
      <c r="K306" s="9">
        <v>-16</v>
      </c>
      <c r="L306" s="9">
        <v>-19</v>
      </c>
      <c r="M306" s="9">
        <v>-19</v>
      </c>
      <c r="N306"/>
      <c r="O306"/>
      <c r="P306"/>
      <c r="Q306"/>
      <c r="R306"/>
      <c r="S306"/>
      <c r="T306"/>
      <c r="U306"/>
      <c r="V306"/>
      <c r="W306"/>
    </row>
    <row r="307" spans="2:23" ht="15" x14ac:dyDescent="0.25">
      <c r="B307" s="2"/>
      <c r="K307" s="9"/>
      <c r="L307" s="9"/>
      <c r="M307" s="9"/>
      <c r="N307"/>
      <c r="O307"/>
      <c r="P307"/>
      <c r="Q307"/>
      <c r="R307"/>
      <c r="S307"/>
      <c r="T307"/>
      <c r="U307"/>
      <c r="V307"/>
      <c r="W307"/>
    </row>
    <row r="308" spans="2:23" ht="15" x14ac:dyDescent="0.25">
      <c r="B308" s="2"/>
      <c r="H308" s="2" t="s">
        <v>217</v>
      </c>
      <c r="K308" s="9"/>
      <c r="L308" s="9"/>
      <c r="M308" s="9"/>
      <c r="N308"/>
      <c r="O308"/>
      <c r="P308"/>
      <c r="Q308"/>
      <c r="R308"/>
      <c r="S308"/>
      <c r="T308"/>
      <c r="U308"/>
      <c r="V308"/>
      <c r="W308"/>
    </row>
    <row r="309" spans="2:23" ht="15" x14ac:dyDescent="0.25">
      <c r="B309" s="2"/>
      <c r="I309" s="2" t="s">
        <v>195</v>
      </c>
      <c r="J309" s="2" t="s">
        <v>63</v>
      </c>
      <c r="K309" s="9">
        <v>-2701</v>
      </c>
      <c r="L309" s="9">
        <v>-3830</v>
      </c>
      <c r="M309" s="9">
        <v>-5011</v>
      </c>
      <c r="N309"/>
      <c r="O309"/>
      <c r="P309"/>
      <c r="Q309"/>
      <c r="R309"/>
      <c r="S309"/>
      <c r="T309"/>
      <c r="U309"/>
      <c r="V309"/>
      <c r="W309"/>
    </row>
    <row r="310" spans="2:23" ht="15" x14ac:dyDescent="0.25">
      <c r="B310" s="2"/>
      <c r="K310" s="9"/>
      <c r="L310" s="9"/>
      <c r="M310" s="9"/>
      <c r="N310"/>
      <c r="O310"/>
      <c r="P310"/>
      <c r="Q310"/>
      <c r="R310"/>
      <c r="S310"/>
      <c r="T310"/>
      <c r="U310"/>
      <c r="V310"/>
      <c r="W310"/>
    </row>
    <row r="311" spans="2:23" ht="15" x14ac:dyDescent="0.25">
      <c r="B311" s="2"/>
      <c r="H311" s="2" t="s">
        <v>218</v>
      </c>
      <c r="K311" s="9"/>
      <c r="L311" s="9"/>
      <c r="M311" s="9"/>
      <c r="N311"/>
      <c r="O311"/>
      <c r="P311"/>
      <c r="Q311"/>
      <c r="R311"/>
      <c r="S311"/>
      <c r="T311"/>
      <c r="U311"/>
      <c r="V311"/>
      <c r="W311"/>
    </row>
    <row r="312" spans="2:23" ht="15" x14ac:dyDescent="0.25">
      <c r="B312" s="2"/>
      <c r="I312" s="2" t="s">
        <v>195</v>
      </c>
      <c r="J312" s="2" t="s">
        <v>63</v>
      </c>
      <c r="K312" s="9">
        <v>-173</v>
      </c>
      <c r="L312" s="9">
        <v>-301</v>
      </c>
      <c r="M312" s="9">
        <v>-308</v>
      </c>
      <c r="N312"/>
      <c r="O312"/>
      <c r="P312"/>
      <c r="Q312"/>
      <c r="R312"/>
      <c r="S312"/>
      <c r="T312"/>
      <c r="U312"/>
      <c r="V312"/>
      <c r="W312"/>
    </row>
    <row r="313" spans="2:23" ht="15" x14ac:dyDescent="0.25">
      <c r="B313" s="2"/>
      <c r="K313" s="9"/>
      <c r="L313" s="9"/>
      <c r="M313" s="9"/>
      <c r="N313"/>
      <c r="O313"/>
      <c r="P313"/>
      <c r="Q313"/>
      <c r="R313"/>
      <c r="S313"/>
      <c r="T313"/>
      <c r="U313"/>
      <c r="V313"/>
      <c r="W313"/>
    </row>
    <row r="314" spans="2:23" ht="15" x14ac:dyDescent="0.25">
      <c r="B314" s="2"/>
      <c r="H314" s="2" t="s">
        <v>219</v>
      </c>
      <c r="K314" s="9"/>
      <c r="L314" s="9"/>
      <c r="M314" s="9"/>
      <c r="N314"/>
      <c r="O314"/>
      <c r="P314"/>
      <c r="Q314"/>
      <c r="R314"/>
      <c r="S314"/>
      <c r="T314"/>
      <c r="U314"/>
      <c r="V314"/>
      <c r="W314"/>
    </row>
    <row r="315" spans="2:23" ht="15" x14ac:dyDescent="0.25">
      <c r="B315" s="2"/>
      <c r="I315" s="2" t="s">
        <v>195</v>
      </c>
      <c r="J315" s="2" t="s">
        <v>63</v>
      </c>
      <c r="K315" s="9">
        <v>-578</v>
      </c>
      <c r="L315" s="9">
        <v>-700</v>
      </c>
      <c r="M315" s="9">
        <v>-720</v>
      </c>
      <c r="N315"/>
      <c r="O315"/>
      <c r="P315"/>
      <c r="Q315"/>
      <c r="R315"/>
      <c r="S315"/>
      <c r="T315"/>
      <c r="U315"/>
      <c r="V315"/>
      <c r="W315"/>
    </row>
    <row r="316" spans="2:23" ht="15" x14ac:dyDescent="0.25">
      <c r="B316" s="2"/>
      <c r="K316" s="9"/>
      <c r="L316" s="9"/>
      <c r="M316" s="9"/>
      <c r="N316"/>
      <c r="O316"/>
      <c r="P316"/>
      <c r="Q316"/>
      <c r="R316"/>
      <c r="S316"/>
      <c r="T316"/>
      <c r="U316"/>
      <c r="V316"/>
      <c r="W316"/>
    </row>
    <row r="317" spans="2:23" ht="15" x14ac:dyDescent="0.25">
      <c r="B317" s="2"/>
      <c r="H317" s="2" t="s">
        <v>220</v>
      </c>
      <c r="K317" s="9"/>
      <c r="L317" s="9"/>
      <c r="M317" s="9"/>
      <c r="N317"/>
      <c r="O317"/>
      <c r="P317"/>
      <c r="Q317"/>
      <c r="R317"/>
      <c r="S317"/>
      <c r="T317"/>
      <c r="U317"/>
      <c r="V317"/>
      <c r="W317"/>
    </row>
    <row r="318" spans="2:23" ht="15" x14ac:dyDescent="0.25">
      <c r="B318" s="2"/>
      <c r="I318" s="2" t="s">
        <v>195</v>
      </c>
      <c r="J318" s="2" t="s">
        <v>63</v>
      </c>
      <c r="K318" s="9">
        <v>-2</v>
      </c>
      <c r="L318" s="9">
        <v>0</v>
      </c>
      <c r="M318" s="9">
        <v>0</v>
      </c>
      <c r="N318"/>
      <c r="O318"/>
      <c r="P318"/>
      <c r="Q318"/>
      <c r="R318"/>
      <c r="S318"/>
      <c r="T318"/>
      <c r="U318"/>
      <c r="V318"/>
      <c r="W318"/>
    </row>
    <row r="319" spans="2:23" ht="15" x14ac:dyDescent="0.25">
      <c r="B319" s="2"/>
      <c r="K319" s="9"/>
      <c r="L319" s="9"/>
      <c r="M319" s="9"/>
      <c r="N319"/>
      <c r="O319"/>
      <c r="P319"/>
      <c r="Q319"/>
      <c r="R319"/>
      <c r="S319"/>
      <c r="T319"/>
      <c r="U319"/>
      <c r="V319"/>
      <c r="W319"/>
    </row>
    <row r="320" spans="2:23" ht="15" x14ac:dyDescent="0.25">
      <c r="B320" s="2"/>
      <c r="H320" s="2" t="s">
        <v>221</v>
      </c>
      <c r="K320" s="9"/>
      <c r="L320" s="9"/>
      <c r="M320" s="9"/>
      <c r="N320"/>
      <c r="O320"/>
      <c r="P320"/>
      <c r="Q320"/>
      <c r="R320"/>
      <c r="S320"/>
      <c r="T320"/>
      <c r="U320"/>
      <c r="V320"/>
      <c r="W320"/>
    </row>
    <row r="321" spans="2:23" ht="15" x14ac:dyDescent="0.25">
      <c r="B321" s="2"/>
      <c r="I321" s="2" t="s">
        <v>195</v>
      </c>
      <c r="J321" s="2" t="s">
        <v>63</v>
      </c>
      <c r="K321" s="9">
        <v>-166</v>
      </c>
      <c r="L321" s="9">
        <v>-370</v>
      </c>
      <c r="M321" s="9">
        <v>-815</v>
      </c>
      <c r="N321"/>
      <c r="O321"/>
      <c r="P321"/>
      <c r="Q321"/>
      <c r="R321"/>
      <c r="S321"/>
      <c r="T321"/>
      <c r="U321"/>
      <c r="V321"/>
      <c r="W321"/>
    </row>
    <row r="322" spans="2:23" ht="15" x14ac:dyDescent="0.25">
      <c r="B322" s="2"/>
      <c r="K322" s="9"/>
      <c r="L322" s="9"/>
      <c r="M322" s="9"/>
      <c r="N322"/>
      <c r="O322"/>
      <c r="P322"/>
      <c r="Q322"/>
      <c r="R322"/>
      <c r="S322"/>
      <c r="T322"/>
      <c r="U322"/>
      <c r="V322"/>
      <c r="W322"/>
    </row>
    <row r="323" spans="2:23" ht="15" x14ac:dyDescent="0.25">
      <c r="B323" s="2"/>
      <c r="H323" s="2" t="s">
        <v>222</v>
      </c>
      <c r="K323" s="9"/>
      <c r="L323" s="9"/>
      <c r="M323" s="9"/>
      <c r="N323"/>
      <c r="O323"/>
      <c r="P323"/>
      <c r="Q323"/>
      <c r="R323"/>
      <c r="S323"/>
      <c r="T323"/>
      <c r="U323"/>
      <c r="V323"/>
      <c r="W323"/>
    </row>
    <row r="324" spans="2:23" ht="15" x14ac:dyDescent="0.25">
      <c r="B324" s="2"/>
      <c r="I324" s="2" t="s">
        <v>195</v>
      </c>
      <c r="J324" s="2" t="s">
        <v>63</v>
      </c>
      <c r="K324" s="9">
        <v>-5</v>
      </c>
      <c r="L324" s="9">
        <v>0</v>
      </c>
      <c r="M324" s="9">
        <v>0</v>
      </c>
      <c r="N324"/>
      <c r="O324"/>
      <c r="P324"/>
      <c r="Q324"/>
      <c r="R324"/>
      <c r="S324"/>
      <c r="T324"/>
      <c r="U324"/>
      <c r="V324"/>
      <c r="W324"/>
    </row>
    <row r="325" spans="2:23" ht="15" x14ac:dyDescent="0.25">
      <c r="B325" s="2"/>
      <c r="K325" s="9"/>
      <c r="L325" s="9"/>
      <c r="M325" s="9"/>
      <c r="N325"/>
      <c r="O325"/>
      <c r="P325"/>
      <c r="Q325"/>
      <c r="R325"/>
      <c r="S325"/>
      <c r="T325"/>
      <c r="U325"/>
      <c r="V325"/>
      <c r="W325"/>
    </row>
    <row r="326" spans="2:23" ht="15" x14ac:dyDescent="0.25">
      <c r="B326" s="2"/>
      <c r="F326" s="2" t="s">
        <v>223</v>
      </c>
      <c r="G326" s="2" t="s">
        <v>224</v>
      </c>
      <c r="K326" s="9"/>
      <c r="L326" s="9"/>
      <c r="M326" s="9"/>
      <c r="N326"/>
      <c r="O326"/>
      <c r="P326"/>
      <c r="Q326"/>
      <c r="R326"/>
      <c r="S326"/>
      <c r="T326"/>
      <c r="U326"/>
      <c r="V326"/>
      <c r="W326"/>
    </row>
    <row r="327" spans="2:23" ht="15" x14ac:dyDescent="0.25">
      <c r="B327" s="2"/>
      <c r="H327" s="2" t="s">
        <v>225</v>
      </c>
      <c r="K327" s="9"/>
      <c r="L327" s="9"/>
      <c r="M327" s="9"/>
      <c r="N327"/>
      <c r="O327"/>
      <c r="P327"/>
      <c r="Q327"/>
      <c r="R327"/>
      <c r="S327"/>
      <c r="T327"/>
      <c r="U327"/>
      <c r="V327"/>
      <c r="W327"/>
    </row>
    <row r="328" spans="2:23" ht="15" x14ac:dyDescent="0.25">
      <c r="B328" s="2"/>
      <c r="I328" s="2" t="s">
        <v>195</v>
      </c>
      <c r="J328" s="2" t="s">
        <v>63</v>
      </c>
      <c r="K328" s="9">
        <v>-244</v>
      </c>
      <c r="L328" s="9">
        <v>-820</v>
      </c>
      <c r="M328" s="9">
        <v>-780</v>
      </c>
      <c r="N328"/>
      <c r="O328"/>
      <c r="P328"/>
      <c r="Q328"/>
      <c r="R328"/>
      <c r="S328"/>
      <c r="T328"/>
      <c r="U328"/>
      <c r="V328"/>
      <c r="W328"/>
    </row>
    <row r="329" spans="2:23" ht="15" x14ac:dyDescent="0.25">
      <c r="B329" s="2"/>
      <c r="K329" s="9"/>
      <c r="L329" s="9"/>
      <c r="M329" s="9"/>
      <c r="N329"/>
      <c r="O329"/>
      <c r="P329"/>
      <c r="Q329"/>
      <c r="R329"/>
      <c r="S329"/>
      <c r="T329"/>
      <c r="U329"/>
      <c r="V329"/>
      <c r="W329"/>
    </row>
    <row r="330" spans="2:23" ht="15" x14ac:dyDescent="0.25">
      <c r="B330" s="2"/>
      <c r="H330" s="2" t="s">
        <v>226</v>
      </c>
      <c r="K330" s="9"/>
      <c r="L330" s="9"/>
      <c r="M330" s="9"/>
      <c r="N330"/>
      <c r="O330"/>
      <c r="P330"/>
      <c r="Q330"/>
      <c r="R330"/>
      <c r="S330"/>
      <c r="T330"/>
      <c r="U330"/>
      <c r="V330"/>
      <c r="W330"/>
    </row>
    <row r="331" spans="2:23" ht="15" x14ac:dyDescent="0.25">
      <c r="B331" s="2"/>
      <c r="I331" s="2" t="s">
        <v>195</v>
      </c>
      <c r="J331" s="2" t="s">
        <v>63</v>
      </c>
      <c r="K331" s="9">
        <v>-22</v>
      </c>
      <c r="L331" s="9">
        <v>-15</v>
      </c>
      <c r="M331" s="9">
        <v>-2</v>
      </c>
      <c r="N331"/>
      <c r="O331"/>
      <c r="P331"/>
      <c r="Q331"/>
      <c r="R331"/>
      <c r="S331"/>
      <c r="T331"/>
      <c r="U331"/>
      <c r="V331"/>
      <c r="W331"/>
    </row>
    <row r="332" spans="2:23" ht="15" x14ac:dyDescent="0.25">
      <c r="B332" s="2"/>
      <c r="K332" s="9"/>
      <c r="L332" s="9"/>
      <c r="M332" s="9"/>
      <c r="N332"/>
      <c r="O332"/>
      <c r="P332"/>
      <c r="Q332"/>
      <c r="R332"/>
      <c r="S332"/>
      <c r="T332"/>
      <c r="U332"/>
      <c r="V332"/>
      <c r="W332"/>
    </row>
    <row r="333" spans="2:23" ht="15" x14ac:dyDescent="0.25">
      <c r="B333" s="2"/>
      <c r="H333" s="2" t="s">
        <v>227</v>
      </c>
      <c r="K333" s="9"/>
      <c r="L333" s="9"/>
      <c r="M333" s="9"/>
      <c r="N333"/>
      <c r="O333"/>
      <c r="P333"/>
      <c r="Q333"/>
      <c r="R333"/>
      <c r="S333"/>
      <c r="T333"/>
      <c r="U333"/>
      <c r="V333"/>
      <c r="W333"/>
    </row>
    <row r="334" spans="2:23" ht="15" x14ac:dyDescent="0.25">
      <c r="B334" s="2"/>
      <c r="I334" s="2" t="s">
        <v>195</v>
      </c>
      <c r="J334" s="2" t="s">
        <v>63</v>
      </c>
      <c r="K334" s="9">
        <v>-1</v>
      </c>
      <c r="L334" s="9">
        <v>-56</v>
      </c>
      <c r="M334" s="9">
        <v>-57</v>
      </c>
      <c r="N334"/>
      <c r="O334"/>
      <c r="P334"/>
      <c r="Q334"/>
      <c r="R334"/>
      <c r="S334"/>
      <c r="T334"/>
      <c r="U334"/>
      <c r="V334"/>
      <c r="W334"/>
    </row>
    <row r="335" spans="2:23" ht="15" x14ac:dyDescent="0.25">
      <c r="B335" s="2"/>
      <c r="K335" s="9"/>
      <c r="L335" s="9"/>
      <c r="M335" s="9"/>
      <c r="N335"/>
      <c r="O335"/>
      <c r="P335"/>
      <c r="Q335"/>
      <c r="R335"/>
      <c r="S335"/>
      <c r="T335"/>
      <c r="U335"/>
      <c r="V335"/>
      <c r="W335"/>
    </row>
    <row r="336" spans="2:23" ht="15" x14ac:dyDescent="0.25">
      <c r="B336" s="2"/>
      <c r="H336" s="2" t="s">
        <v>228</v>
      </c>
      <c r="K336" s="9"/>
      <c r="L336" s="9"/>
      <c r="M336" s="9"/>
      <c r="N336"/>
      <c r="O336"/>
      <c r="P336"/>
      <c r="Q336"/>
      <c r="R336"/>
      <c r="S336"/>
      <c r="T336"/>
      <c r="U336"/>
      <c r="V336"/>
      <c r="W336"/>
    </row>
    <row r="337" spans="2:23" ht="15" x14ac:dyDescent="0.25">
      <c r="B337" s="2"/>
      <c r="I337" s="2" t="s">
        <v>195</v>
      </c>
      <c r="J337" s="2" t="s">
        <v>63</v>
      </c>
      <c r="K337" s="9">
        <v>0</v>
      </c>
      <c r="L337" s="9">
        <v>-7</v>
      </c>
      <c r="M337" s="9">
        <v>-7</v>
      </c>
      <c r="N337"/>
      <c r="O337"/>
      <c r="P337"/>
      <c r="Q337"/>
      <c r="R337"/>
      <c r="S337"/>
      <c r="T337"/>
      <c r="U337"/>
      <c r="V337"/>
      <c r="W337"/>
    </row>
    <row r="338" spans="2:23" ht="15" x14ac:dyDescent="0.25">
      <c r="B338" s="2"/>
      <c r="K338" s="9"/>
      <c r="L338" s="9"/>
      <c r="M338" s="9"/>
      <c r="N338"/>
      <c r="O338"/>
      <c r="P338"/>
      <c r="Q338"/>
      <c r="R338"/>
      <c r="S338"/>
      <c r="T338"/>
      <c r="U338"/>
      <c r="V338"/>
      <c r="W338"/>
    </row>
    <row r="339" spans="2:23" ht="15" x14ac:dyDescent="0.25">
      <c r="B339" s="2"/>
      <c r="H339" s="2" t="s">
        <v>229</v>
      </c>
      <c r="K339" s="9"/>
      <c r="L339" s="9"/>
      <c r="M339" s="9"/>
      <c r="N339"/>
      <c r="O339"/>
      <c r="P339"/>
      <c r="Q339"/>
      <c r="R339"/>
      <c r="S339"/>
      <c r="T339"/>
      <c r="U339"/>
      <c r="V339"/>
      <c r="W339"/>
    </row>
    <row r="340" spans="2:23" ht="15" x14ac:dyDescent="0.25">
      <c r="B340" s="2"/>
      <c r="I340" s="2" t="s">
        <v>195</v>
      </c>
      <c r="J340" s="2" t="s">
        <v>63</v>
      </c>
      <c r="K340" s="9">
        <v>-80</v>
      </c>
      <c r="L340" s="9">
        <v>-32</v>
      </c>
      <c r="M340" s="9">
        <v>-32</v>
      </c>
      <c r="N340"/>
      <c r="O340"/>
      <c r="P340"/>
      <c r="Q340"/>
      <c r="R340"/>
      <c r="S340"/>
      <c r="T340"/>
      <c r="U340"/>
      <c r="V340"/>
      <c r="W340"/>
    </row>
    <row r="341" spans="2:23" ht="15" x14ac:dyDescent="0.25">
      <c r="B341" s="2"/>
      <c r="K341" s="9"/>
      <c r="L341" s="9"/>
      <c r="M341" s="9"/>
      <c r="N341"/>
      <c r="O341"/>
      <c r="P341"/>
      <c r="Q341"/>
      <c r="R341"/>
      <c r="S341"/>
      <c r="T341"/>
      <c r="U341"/>
      <c r="V341"/>
      <c r="W341"/>
    </row>
    <row r="342" spans="2:23" ht="15" x14ac:dyDescent="0.25">
      <c r="B342" s="2"/>
      <c r="H342" s="2" t="s">
        <v>230</v>
      </c>
      <c r="K342" s="9"/>
      <c r="L342" s="9"/>
      <c r="M342" s="9"/>
      <c r="N342"/>
      <c r="O342"/>
      <c r="P342"/>
      <c r="Q342"/>
      <c r="R342"/>
      <c r="S342"/>
      <c r="T342"/>
      <c r="U342"/>
      <c r="V342"/>
      <c r="W342"/>
    </row>
    <row r="343" spans="2:23" ht="15" x14ac:dyDescent="0.25">
      <c r="B343" s="2"/>
      <c r="I343" s="2" t="s">
        <v>195</v>
      </c>
      <c r="J343" s="2" t="s">
        <v>63</v>
      </c>
      <c r="K343" s="9">
        <v>-56</v>
      </c>
      <c r="L343" s="9">
        <v>-70</v>
      </c>
      <c r="M343" s="9">
        <v>-28</v>
      </c>
      <c r="N343"/>
      <c r="O343"/>
      <c r="P343"/>
      <c r="Q343"/>
      <c r="R343"/>
      <c r="S343"/>
      <c r="T343"/>
      <c r="U343"/>
      <c r="V343"/>
      <c r="W343"/>
    </row>
    <row r="344" spans="2:23" ht="15" x14ac:dyDescent="0.25">
      <c r="B344" s="2"/>
      <c r="K344" s="9"/>
      <c r="L344" s="9"/>
      <c r="M344" s="9"/>
      <c r="N344"/>
      <c r="O344"/>
      <c r="P344"/>
      <c r="Q344"/>
      <c r="R344"/>
      <c r="S344"/>
      <c r="T344"/>
      <c r="U344"/>
      <c r="V344"/>
      <c r="W344"/>
    </row>
    <row r="345" spans="2:23" ht="15" x14ac:dyDescent="0.25">
      <c r="B345" s="2"/>
      <c r="H345" s="2" t="s">
        <v>231</v>
      </c>
      <c r="K345" s="9"/>
      <c r="L345" s="9"/>
      <c r="M345" s="9"/>
      <c r="N345"/>
      <c r="O345"/>
      <c r="P345"/>
      <c r="Q345"/>
      <c r="R345"/>
      <c r="S345"/>
      <c r="T345"/>
      <c r="U345"/>
      <c r="V345"/>
      <c r="W345"/>
    </row>
    <row r="346" spans="2:23" ht="15" x14ac:dyDescent="0.25">
      <c r="B346" s="2"/>
      <c r="I346" s="2" t="s">
        <v>195</v>
      </c>
      <c r="J346" s="2" t="s">
        <v>63</v>
      </c>
      <c r="K346" s="9">
        <v>-75</v>
      </c>
      <c r="L346" s="9">
        <v>-289</v>
      </c>
      <c r="M346" s="9">
        <v>-293</v>
      </c>
      <c r="N346"/>
      <c r="O346"/>
      <c r="P346"/>
      <c r="Q346"/>
      <c r="R346"/>
      <c r="S346"/>
      <c r="T346"/>
      <c r="U346"/>
      <c r="V346"/>
      <c r="W346"/>
    </row>
    <row r="347" spans="2:23" ht="15" x14ac:dyDescent="0.25">
      <c r="B347" s="2"/>
      <c r="K347" s="9"/>
      <c r="L347" s="9"/>
      <c r="M347" s="9"/>
      <c r="N347"/>
      <c r="O347"/>
      <c r="P347"/>
      <c r="Q347"/>
      <c r="R347"/>
      <c r="S347"/>
      <c r="T347"/>
      <c r="U347"/>
      <c r="V347"/>
      <c r="W347"/>
    </row>
    <row r="348" spans="2:23" ht="15" x14ac:dyDescent="0.25">
      <c r="B348" s="2"/>
      <c r="H348" s="2" t="s">
        <v>232</v>
      </c>
      <c r="K348" s="9"/>
      <c r="L348" s="9"/>
      <c r="M348" s="9"/>
      <c r="N348"/>
      <c r="O348"/>
      <c r="P348"/>
      <c r="Q348"/>
      <c r="R348"/>
      <c r="S348"/>
      <c r="T348"/>
      <c r="U348"/>
      <c r="V348"/>
      <c r="W348"/>
    </row>
    <row r="349" spans="2:23" ht="15" x14ac:dyDescent="0.25">
      <c r="B349" s="2"/>
      <c r="I349" s="2" t="s">
        <v>195</v>
      </c>
      <c r="J349" s="2" t="s">
        <v>63</v>
      </c>
      <c r="K349" s="9">
        <v>-39</v>
      </c>
      <c r="L349" s="9">
        <v>-500</v>
      </c>
      <c r="M349" s="9">
        <v>-500</v>
      </c>
      <c r="N349"/>
      <c r="O349"/>
      <c r="P349"/>
      <c r="Q349"/>
      <c r="R349"/>
      <c r="S349"/>
      <c r="T349"/>
      <c r="U349"/>
      <c r="V349"/>
      <c r="W349"/>
    </row>
    <row r="350" spans="2:23" ht="15" x14ac:dyDescent="0.25">
      <c r="B350" s="2"/>
      <c r="K350" s="9"/>
      <c r="L350" s="9"/>
      <c r="M350" s="9"/>
      <c r="N350"/>
      <c r="O350"/>
      <c r="P350"/>
      <c r="Q350"/>
      <c r="R350"/>
      <c r="S350"/>
      <c r="T350"/>
      <c r="U350"/>
      <c r="V350"/>
      <c r="W350"/>
    </row>
    <row r="351" spans="2:23" ht="15" x14ac:dyDescent="0.25">
      <c r="B351" s="2"/>
      <c r="H351" s="2" t="s">
        <v>233</v>
      </c>
      <c r="K351" s="9"/>
      <c r="L351" s="9"/>
      <c r="M351" s="9"/>
      <c r="N351"/>
      <c r="O351"/>
      <c r="P351"/>
      <c r="Q351"/>
      <c r="R351"/>
      <c r="S351"/>
      <c r="T351"/>
      <c r="U351"/>
      <c r="V351"/>
      <c r="W351"/>
    </row>
    <row r="352" spans="2:23" ht="15" x14ac:dyDescent="0.25">
      <c r="B352" s="2"/>
      <c r="I352" s="2" t="s">
        <v>195</v>
      </c>
      <c r="J352" s="2" t="s">
        <v>63</v>
      </c>
      <c r="K352" s="9">
        <v>-297</v>
      </c>
      <c r="L352" s="9">
        <v>-740</v>
      </c>
      <c r="M352" s="9">
        <v>-1500</v>
      </c>
      <c r="N352"/>
      <c r="O352"/>
      <c r="P352"/>
      <c r="Q352"/>
      <c r="R352"/>
      <c r="S352"/>
      <c r="T352"/>
      <c r="U352"/>
      <c r="V352"/>
      <c r="W352"/>
    </row>
    <row r="353" spans="2:23" ht="15" x14ac:dyDescent="0.25">
      <c r="B353" s="2"/>
      <c r="K353" s="9"/>
      <c r="L353" s="9"/>
      <c r="M353" s="9"/>
      <c r="N353"/>
      <c r="O353"/>
      <c r="P353"/>
      <c r="Q353"/>
      <c r="R353"/>
      <c r="S353"/>
      <c r="T353"/>
      <c r="U353"/>
      <c r="V353"/>
      <c r="W353"/>
    </row>
    <row r="354" spans="2:23" ht="15" x14ac:dyDescent="0.25">
      <c r="B354" s="2"/>
      <c r="H354" s="2" t="s">
        <v>234</v>
      </c>
      <c r="K354" s="9"/>
      <c r="L354" s="9"/>
      <c r="M354" s="9"/>
      <c r="N354"/>
      <c r="O354"/>
      <c r="P354"/>
      <c r="Q354"/>
      <c r="R354"/>
      <c r="S354"/>
      <c r="T354"/>
      <c r="U354"/>
      <c r="V354"/>
      <c r="W354"/>
    </row>
    <row r="355" spans="2:23" ht="15" x14ac:dyDescent="0.25">
      <c r="B355" s="2"/>
      <c r="I355" s="2" t="s">
        <v>195</v>
      </c>
      <c r="J355" s="2" t="s">
        <v>63</v>
      </c>
      <c r="K355" s="9">
        <v>-27</v>
      </c>
      <c r="L355" s="9">
        <v>-15</v>
      </c>
      <c r="M355" s="9">
        <v>-10</v>
      </c>
      <c r="N355"/>
      <c r="O355"/>
      <c r="P355"/>
      <c r="Q355"/>
      <c r="R355"/>
      <c r="S355"/>
      <c r="T355"/>
      <c r="U355"/>
      <c r="V355"/>
      <c r="W355"/>
    </row>
    <row r="356" spans="2:23" ht="15" x14ac:dyDescent="0.25">
      <c r="B356" s="2"/>
      <c r="K356" s="9"/>
      <c r="L356" s="9"/>
      <c r="M356" s="9"/>
      <c r="N356"/>
      <c r="O356"/>
      <c r="P356"/>
      <c r="Q356"/>
      <c r="R356"/>
      <c r="S356"/>
      <c r="T356"/>
      <c r="U356"/>
      <c r="V356"/>
      <c r="W356"/>
    </row>
    <row r="357" spans="2:23" ht="15" x14ac:dyDescent="0.25">
      <c r="B357" s="2"/>
      <c r="H357" s="2" t="s">
        <v>235</v>
      </c>
      <c r="K357" s="9"/>
      <c r="L357" s="9"/>
      <c r="M357" s="9"/>
      <c r="N357"/>
      <c r="O357"/>
      <c r="P357"/>
      <c r="Q357"/>
      <c r="R357"/>
      <c r="S357"/>
      <c r="T357"/>
      <c r="U357"/>
      <c r="V357"/>
      <c r="W357"/>
    </row>
    <row r="358" spans="2:23" ht="15" x14ac:dyDescent="0.25">
      <c r="B358" s="2"/>
      <c r="I358" s="2" t="s">
        <v>195</v>
      </c>
      <c r="J358" s="2" t="s">
        <v>63</v>
      </c>
      <c r="K358" s="9">
        <v>-1303</v>
      </c>
      <c r="L358" s="9">
        <v>-2319</v>
      </c>
      <c r="M358" s="9">
        <v>-2319</v>
      </c>
      <c r="N358"/>
      <c r="O358"/>
      <c r="P358"/>
      <c r="Q358"/>
      <c r="R358"/>
      <c r="S358"/>
      <c r="T358"/>
      <c r="U358"/>
      <c r="V358"/>
      <c r="W358"/>
    </row>
    <row r="359" spans="2:23" ht="15" x14ac:dyDescent="0.25">
      <c r="B359" s="2"/>
      <c r="K359" s="9"/>
      <c r="L359" s="9"/>
      <c r="M359" s="9"/>
      <c r="N359"/>
      <c r="O359"/>
      <c r="P359"/>
      <c r="Q359"/>
      <c r="R359"/>
      <c r="S359"/>
      <c r="T359"/>
      <c r="U359"/>
      <c r="V359"/>
      <c r="W359"/>
    </row>
    <row r="360" spans="2:23" ht="15" x14ac:dyDescent="0.25">
      <c r="B360" s="2"/>
      <c r="H360" s="2" t="s">
        <v>236</v>
      </c>
      <c r="K360" s="9"/>
      <c r="L360" s="9"/>
      <c r="M360" s="9"/>
      <c r="N360"/>
      <c r="O360"/>
      <c r="P360"/>
      <c r="Q360"/>
      <c r="R360"/>
      <c r="S360"/>
      <c r="T360"/>
      <c r="U360"/>
      <c r="V360"/>
      <c r="W360"/>
    </row>
    <row r="361" spans="2:23" ht="15" x14ac:dyDescent="0.25">
      <c r="B361" s="2"/>
      <c r="I361" s="2" t="s">
        <v>195</v>
      </c>
      <c r="J361" s="2" t="s">
        <v>63</v>
      </c>
      <c r="K361" s="9">
        <v>-46</v>
      </c>
      <c r="L361" s="9">
        <v>-155</v>
      </c>
      <c r="M361" s="9">
        <v>-155</v>
      </c>
      <c r="N361"/>
      <c r="O361"/>
      <c r="P361"/>
      <c r="Q361"/>
      <c r="R361"/>
      <c r="S361"/>
      <c r="T361"/>
      <c r="U361"/>
      <c r="V361"/>
      <c r="W361"/>
    </row>
    <row r="362" spans="2:23" ht="15" x14ac:dyDescent="0.25">
      <c r="B362" s="2"/>
      <c r="K362" s="9"/>
      <c r="L362" s="9"/>
      <c r="M362" s="9"/>
      <c r="N362"/>
      <c r="O362"/>
      <c r="P362"/>
      <c r="Q362"/>
      <c r="R362"/>
      <c r="S362"/>
      <c r="T362"/>
      <c r="U362"/>
      <c r="V362"/>
      <c r="W362"/>
    </row>
    <row r="363" spans="2:23" ht="15" x14ac:dyDescent="0.25">
      <c r="B363" s="2"/>
      <c r="H363" s="2" t="s">
        <v>237</v>
      </c>
      <c r="K363" s="9"/>
      <c r="L363" s="9"/>
      <c r="M363" s="9"/>
      <c r="N363"/>
      <c r="O363"/>
      <c r="P363"/>
      <c r="Q363"/>
      <c r="R363"/>
      <c r="S363"/>
      <c r="T363"/>
      <c r="U363"/>
      <c r="V363"/>
      <c r="W363"/>
    </row>
    <row r="364" spans="2:23" ht="15" x14ac:dyDescent="0.25">
      <c r="B364" s="2"/>
      <c r="I364" s="2" t="s">
        <v>195</v>
      </c>
      <c r="J364" s="2" t="s">
        <v>63</v>
      </c>
      <c r="K364" s="9">
        <v>-44</v>
      </c>
      <c r="L364" s="9">
        <v>-340</v>
      </c>
      <c r="M364" s="9">
        <v>-350</v>
      </c>
      <c r="N364"/>
      <c r="O364"/>
      <c r="P364"/>
      <c r="Q364"/>
      <c r="R364"/>
      <c r="S364"/>
      <c r="T364"/>
      <c r="U364"/>
      <c r="V364"/>
      <c r="W364"/>
    </row>
    <row r="365" spans="2:23" ht="15" x14ac:dyDescent="0.25">
      <c r="B365" s="2"/>
      <c r="K365" s="9"/>
      <c r="L365" s="9"/>
      <c r="M365" s="9"/>
      <c r="N365"/>
      <c r="O365"/>
      <c r="P365"/>
      <c r="Q365"/>
      <c r="R365"/>
      <c r="S365"/>
      <c r="T365"/>
      <c r="U365"/>
      <c r="V365"/>
      <c r="W365"/>
    </row>
    <row r="366" spans="2:23" ht="15" x14ac:dyDescent="0.25">
      <c r="B366" s="2"/>
      <c r="H366" s="2" t="s">
        <v>238</v>
      </c>
      <c r="K366" s="9"/>
      <c r="L366" s="9"/>
      <c r="M366" s="9"/>
      <c r="N366"/>
      <c r="O366"/>
      <c r="P366"/>
      <c r="Q366"/>
      <c r="R366"/>
      <c r="S366"/>
      <c r="T366"/>
      <c r="U366"/>
      <c r="V366"/>
      <c r="W366"/>
    </row>
    <row r="367" spans="2:23" ht="15" x14ac:dyDescent="0.25">
      <c r="B367" s="2"/>
      <c r="I367" s="2" t="s">
        <v>195</v>
      </c>
      <c r="J367" s="2" t="s">
        <v>63</v>
      </c>
      <c r="K367" s="9">
        <v>-661</v>
      </c>
      <c r="L367" s="9">
        <v>-220</v>
      </c>
      <c r="M367" s="9">
        <v>-220</v>
      </c>
      <c r="N367"/>
      <c r="O367"/>
      <c r="P367"/>
      <c r="Q367"/>
      <c r="R367"/>
      <c r="S367"/>
      <c r="T367"/>
      <c r="U367"/>
      <c r="V367"/>
      <c r="W367"/>
    </row>
    <row r="368" spans="2:23" ht="15" x14ac:dyDescent="0.25">
      <c r="B368" s="2"/>
      <c r="K368" s="9"/>
      <c r="L368" s="9"/>
      <c r="M368" s="9"/>
      <c r="N368"/>
      <c r="O368"/>
      <c r="P368"/>
      <c r="Q368"/>
      <c r="R368"/>
      <c r="S368"/>
      <c r="T368"/>
      <c r="U368"/>
      <c r="V368"/>
      <c r="W368"/>
    </row>
    <row r="369" spans="2:23" ht="15" x14ac:dyDescent="0.25">
      <c r="B369" s="2"/>
      <c r="H369" s="2" t="s">
        <v>239</v>
      </c>
      <c r="K369" s="9"/>
      <c r="L369" s="9"/>
      <c r="M369" s="9"/>
      <c r="N369"/>
      <c r="O369"/>
      <c r="P369"/>
      <c r="Q369"/>
      <c r="R369"/>
      <c r="S369"/>
      <c r="T369"/>
      <c r="U369"/>
      <c r="V369"/>
      <c r="W369"/>
    </row>
    <row r="370" spans="2:23" ht="15" x14ac:dyDescent="0.25">
      <c r="B370" s="2"/>
      <c r="I370" s="2" t="s">
        <v>195</v>
      </c>
      <c r="J370" s="2" t="s">
        <v>63</v>
      </c>
      <c r="K370" s="9">
        <v>-118</v>
      </c>
      <c r="L370" s="9">
        <v>-340</v>
      </c>
      <c r="M370" s="9">
        <v>-350</v>
      </c>
      <c r="N370"/>
      <c r="O370"/>
      <c r="P370"/>
      <c r="Q370"/>
      <c r="R370"/>
      <c r="S370"/>
      <c r="T370"/>
      <c r="U370"/>
      <c r="V370"/>
      <c r="W370"/>
    </row>
    <row r="371" spans="2:23" ht="15" x14ac:dyDescent="0.25">
      <c r="B371" s="2"/>
      <c r="K371" s="9"/>
      <c r="L371" s="9"/>
      <c r="M371" s="9"/>
      <c r="N371"/>
      <c r="O371"/>
      <c r="P371"/>
      <c r="Q371"/>
      <c r="R371"/>
      <c r="S371"/>
      <c r="T371"/>
      <c r="U371"/>
      <c r="V371"/>
      <c r="W371"/>
    </row>
    <row r="372" spans="2:23" ht="15" x14ac:dyDescent="0.25">
      <c r="B372" s="2"/>
      <c r="H372" s="2" t="s">
        <v>240</v>
      </c>
      <c r="K372" s="9"/>
      <c r="L372" s="9"/>
      <c r="M372" s="9"/>
      <c r="N372"/>
      <c r="O372"/>
      <c r="P372"/>
      <c r="Q372"/>
      <c r="R372"/>
      <c r="S372"/>
      <c r="T372"/>
      <c r="U372"/>
      <c r="V372"/>
      <c r="W372"/>
    </row>
    <row r="373" spans="2:23" ht="15" x14ac:dyDescent="0.25">
      <c r="B373" s="2"/>
      <c r="I373" s="2" t="s">
        <v>195</v>
      </c>
      <c r="J373" s="2" t="s">
        <v>63</v>
      </c>
      <c r="K373" s="9">
        <v>-394</v>
      </c>
      <c r="L373" s="9">
        <v>-662</v>
      </c>
      <c r="M373" s="9">
        <v>-662</v>
      </c>
      <c r="N373"/>
      <c r="O373"/>
      <c r="P373"/>
      <c r="Q373"/>
      <c r="R373"/>
      <c r="S373"/>
      <c r="T373"/>
      <c r="U373"/>
      <c r="V373"/>
      <c r="W373"/>
    </row>
    <row r="374" spans="2:23" ht="15" x14ac:dyDescent="0.25">
      <c r="B374" s="2"/>
      <c r="K374" s="9"/>
      <c r="L374" s="9"/>
      <c r="M374" s="9"/>
      <c r="N374"/>
      <c r="O374"/>
      <c r="P374"/>
      <c r="Q374"/>
      <c r="R374"/>
      <c r="S374"/>
      <c r="T374"/>
      <c r="U374"/>
      <c r="V374"/>
      <c r="W374"/>
    </row>
    <row r="375" spans="2:23" ht="15" x14ac:dyDescent="0.25">
      <c r="B375" s="2"/>
      <c r="H375" s="2" t="s">
        <v>241</v>
      </c>
      <c r="K375" s="9"/>
      <c r="L375" s="9"/>
      <c r="M375" s="9"/>
      <c r="N375"/>
      <c r="O375"/>
      <c r="P375"/>
      <c r="Q375"/>
      <c r="R375"/>
      <c r="S375"/>
      <c r="T375"/>
      <c r="U375"/>
      <c r="V375"/>
      <c r="W375"/>
    </row>
    <row r="376" spans="2:23" ht="15" x14ac:dyDescent="0.25">
      <c r="B376" s="2"/>
      <c r="I376" s="2" t="s">
        <v>195</v>
      </c>
      <c r="J376" s="2" t="s">
        <v>63</v>
      </c>
      <c r="K376" s="9">
        <v>-12</v>
      </c>
      <c r="L376" s="9">
        <v>-215</v>
      </c>
      <c r="M376" s="9">
        <v>-370</v>
      </c>
      <c r="N376"/>
      <c r="O376"/>
      <c r="P376"/>
      <c r="Q376"/>
      <c r="R376"/>
      <c r="S376"/>
      <c r="T376"/>
      <c r="U376"/>
      <c r="V376"/>
      <c r="W376"/>
    </row>
    <row r="377" spans="2:23" ht="15" x14ac:dyDescent="0.25">
      <c r="B377" s="2"/>
      <c r="K377" s="9"/>
      <c r="L377" s="9"/>
      <c r="M377" s="9"/>
      <c r="N377"/>
      <c r="O377"/>
      <c r="P377"/>
      <c r="Q377"/>
      <c r="R377"/>
      <c r="S377"/>
      <c r="T377"/>
      <c r="U377"/>
      <c r="V377"/>
      <c r="W377"/>
    </row>
    <row r="378" spans="2:23" ht="15" x14ac:dyDescent="0.25">
      <c r="B378" s="2"/>
      <c r="F378" s="2" t="s">
        <v>37</v>
      </c>
      <c r="G378" s="2" t="s">
        <v>242</v>
      </c>
      <c r="K378" s="9"/>
      <c r="L378" s="9"/>
      <c r="M378" s="9"/>
      <c r="N378"/>
      <c r="O378"/>
      <c r="P378"/>
      <c r="Q378"/>
      <c r="R378"/>
      <c r="S378"/>
      <c r="T378"/>
      <c r="U378"/>
      <c r="V378"/>
      <c r="W378"/>
    </row>
    <row r="379" spans="2:23" ht="15" x14ac:dyDescent="0.25">
      <c r="B379" s="2"/>
      <c r="H379" s="2" t="s">
        <v>243</v>
      </c>
      <c r="K379" s="9"/>
      <c r="L379" s="9"/>
      <c r="M379" s="9"/>
      <c r="N379"/>
      <c r="O379"/>
      <c r="P379"/>
      <c r="Q379"/>
      <c r="R379"/>
      <c r="S379"/>
      <c r="T379"/>
      <c r="U379"/>
      <c r="V379"/>
      <c r="W379"/>
    </row>
    <row r="380" spans="2:23" ht="15" x14ac:dyDescent="0.25">
      <c r="B380" s="2"/>
      <c r="I380" s="2" t="s">
        <v>195</v>
      </c>
      <c r="J380" s="2" t="s">
        <v>63</v>
      </c>
      <c r="K380" s="9">
        <v>-765</v>
      </c>
      <c r="L380" s="9">
        <v>-2328</v>
      </c>
      <c r="M380" s="9">
        <v>-2333</v>
      </c>
      <c r="N380"/>
      <c r="O380"/>
      <c r="P380"/>
      <c r="Q380"/>
      <c r="R380"/>
      <c r="S380"/>
      <c r="T380"/>
      <c r="U380"/>
      <c r="V380"/>
      <c r="W380"/>
    </row>
    <row r="381" spans="2:23" ht="15" x14ac:dyDescent="0.25">
      <c r="B381" s="2"/>
      <c r="K381" s="9"/>
      <c r="L381" s="9"/>
      <c r="M381" s="9"/>
      <c r="N381"/>
      <c r="O381"/>
      <c r="P381"/>
      <c r="Q381"/>
      <c r="R381"/>
      <c r="S381"/>
      <c r="T381"/>
      <c r="U381"/>
      <c r="V381"/>
      <c r="W381"/>
    </row>
    <row r="382" spans="2:23" ht="15" x14ac:dyDescent="0.25">
      <c r="B382" s="2"/>
      <c r="H382" s="2" t="s">
        <v>244</v>
      </c>
      <c r="K382" s="9"/>
      <c r="L382" s="9"/>
      <c r="M382" s="9"/>
      <c r="N382"/>
      <c r="O382"/>
      <c r="P382"/>
      <c r="Q382"/>
      <c r="R382"/>
      <c r="S382"/>
      <c r="T382"/>
      <c r="U382"/>
      <c r="V382"/>
      <c r="W382"/>
    </row>
    <row r="383" spans="2:23" ht="15" x14ac:dyDescent="0.25">
      <c r="B383" s="2"/>
      <c r="I383" s="2" t="s">
        <v>195</v>
      </c>
      <c r="J383" s="2" t="s">
        <v>63</v>
      </c>
      <c r="K383" s="9">
        <v>-458</v>
      </c>
      <c r="L383" s="9">
        <v>-806</v>
      </c>
      <c r="M383" s="9">
        <v>-881</v>
      </c>
      <c r="N383"/>
      <c r="O383"/>
      <c r="P383"/>
      <c r="Q383"/>
      <c r="R383"/>
      <c r="S383"/>
      <c r="T383"/>
      <c r="U383"/>
      <c r="V383"/>
      <c r="W383"/>
    </row>
    <row r="384" spans="2:23" ht="15" x14ac:dyDescent="0.25">
      <c r="B384" s="2"/>
      <c r="K384" s="9"/>
      <c r="L384" s="9"/>
      <c r="M384" s="9"/>
      <c r="N384"/>
      <c r="O384"/>
      <c r="P384"/>
      <c r="Q384"/>
      <c r="R384"/>
      <c r="S384"/>
      <c r="T384"/>
      <c r="U384"/>
      <c r="V384"/>
      <c r="W384"/>
    </row>
    <row r="385" spans="2:23" ht="15" x14ac:dyDescent="0.25">
      <c r="B385" s="2"/>
      <c r="H385" s="2" t="s">
        <v>245</v>
      </c>
      <c r="K385" s="9"/>
      <c r="L385" s="9"/>
      <c r="M385" s="9"/>
      <c r="N385"/>
      <c r="O385"/>
      <c r="P385"/>
      <c r="Q385"/>
      <c r="R385"/>
      <c r="S385"/>
      <c r="T385"/>
      <c r="U385"/>
      <c r="V385"/>
      <c r="W385"/>
    </row>
    <row r="386" spans="2:23" ht="15" x14ac:dyDescent="0.25">
      <c r="B386" s="2"/>
      <c r="I386" s="2" t="s">
        <v>195</v>
      </c>
      <c r="J386" s="2" t="s">
        <v>63</v>
      </c>
      <c r="K386" s="9">
        <v>-8411</v>
      </c>
      <c r="L386" s="9">
        <v>-15000</v>
      </c>
      <c r="M386" s="9">
        <v>-8502</v>
      </c>
      <c r="N386"/>
      <c r="O386"/>
      <c r="P386"/>
      <c r="Q386"/>
      <c r="R386"/>
      <c r="S386"/>
      <c r="T386"/>
      <c r="U386"/>
      <c r="V386"/>
      <c r="W386"/>
    </row>
    <row r="387" spans="2:23" ht="15" x14ac:dyDescent="0.25">
      <c r="B387" s="2"/>
      <c r="K387" s="9"/>
      <c r="L387" s="9"/>
      <c r="M387" s="9"/>
      <c r="N387"/>
      <c r="O387"/>
      <c r="P387"/>
      <c r="Q387"/>
      <c r="R387"/>
      <c r="S387"/>
      <c r="T387"/>
      <c r="U387"/>
      <c r="V387"/>
      <c r="W387"/>
    </row>
    <row r="388" spans="2:23" ht="15" x14ac:dyDescent="0.25">
      <c r="B388" s="2"/>
      <c r="H388" s="2" t="s">
        <v>246</v>
      </c>
      <c r="K388" s="9"/>
      <c r="L388" s="9"/>
      <c r="M388" s="9"/>
      <c r="N388"/>
      <c r="O388"/>
      <c r="P388"/>
      <c r="Q388"/>
      <c r="R388"/>
      <c r="S388"/>
      <c r="T388"/>
      <c r="U388"/>
      <c r="V388"/>
      <c r="W388"/>
    </row>
    <row r="389" spans="2:23" ht="15" x14ac:dyDescent="0.25">
      <c r="B389" s="2"/>
      <c r="I389" s="2" t="s">
        <v>195</v>
      </c>
      <c r="J389" s="2" t="s">
        <v>63</v>
      </c>
      <c r="K389" s="9">
        <v>-4735</v>
      </c>
      <c r="L389" s="9">
        <v>-6300</v>
      </c>
      <c r="M389" s="9">
        <v>-14400</v>
      </c>
      <c r="N389"/>
      <c r="O389"/>
      <c r="P389"/>
      <c r="Q389"/>
      <c r="R389"/>
      <c r="S389"/>
      <c r="T389"/>
      <c r="U389"/>
      <c r="V389"/>
      <c r="W389"/>
    </row>
    <row r="390" spans="2:23" ht="15" x14ac:dyDescent="0.25">
      <c r="B390" s="2"/>
      <c r="K390" s="9"/>
      <c r="L390" s="9"/>
      <c r="M390" s="9"/>
      <c r="N390"/>
      <c r="O390"/>
      <c r="P390"/>
      <c r="Q390"/>
      <c r="R390"/>
      <c r="S390"/>
      <c r="T390"/>
      <c r="U390"/>
      <c r="V390"/>
      <c r="W390"/>
    </row>
    <row r="391" spans="2:23" ht="15" x14ac:dyDescent="0.25">
      <c r="B391" s="2"/>
      <c r="H391" s="2" t="s">
        <v>247</v>
      </c>
      <c r="K391" s="9"/>
      <c r="L391" s="9"/>
      <c r="M391" s="9"/>
      <c r="N391"/>
      <c r="O391"/>
      <c r="P391"/>
      <c r="Q391"/>
      <c r="R391"/>
      <c r="S391"/>
      <c r="T391"/>
      <c r="U391"/>
      <c r="V391"/>
      <c r="W391"/>
    </row>
    <row r="392" spans="2:23" ht="15" x14ac:dyDescent="0.25">
      <c r="B392" s="2"/>
      <c r="I392" s="2" t="s">
        <v>195</v>
      </c>
      <c r="J392" s="2" t="s">
        <v>63</v>
      </c>
      <c r="K392" s="9">
        <v>-1675</v>
      </c>
      <c r="L392" s="9">
        <v>-3067</v>
      </c>
      <c r="M392" s="9">
        <v>-3200</v>
      </c>
      <c r="N392"/>
      <c r="O392"/>
      <c r="P392"/>
      <c r="Q392"/>
      <c r="R392"/>
      <c r="S392"/>
      <c r="T392"/>
      <c r="U392"/>
      <c r="V392"/>
      <c r="W392"/>
    </row>
    <row r="393" spans="2:23" ht="15" x14ac:dyDescent="0.25">
      <c r="B393" s="2"/>
      <c r="K393" s="9"/>
      <c r="L393" s="9"/>
      <c r="M393" s="9"/>
      <c r="N393"/>
      <c r="O393"/>
      <c r="P393"/>
      <c r="Q393"/>
      <c r="R393"/>
      <c r="S393"/>
      <c r="T393"/>
      <c r="U393"/>
      <c r="V393"/>
      <c r="W393"/>
    </row>
    <row r="394" spans="2:23" ht="15" x14ac:dyDescent="0.25">
      <c r="B394" s="2"/>
      <c r="H394" s="2" t="s">
        <v>248</v>
      </c>
      <c r="K394" s="9"/>
      <c r="L394" s="9"/>
      <c r="M394" s="9"/>
      <c r="N394"/>
      <c r="O394"/>
      <c r="P394"/>
      <c r="Q394"/>
      <c r="R394"/>
      <c r="S394"/>
      <c r="T394"/>
      <c r="U394"/>
      <c r="V394"/>
      <c r="W394"/>
    </row>
    <row r="395" spans="2:23" ht="15" x14ac:dyDescent="0.25">
      <c r="B395" s="2"/>
      <c r="I395" s="2" t="s">
        <v>195</v>
      </c>
      <c r="J395" s="2" t="s">
        <v>63</v>
      </c>
      <c r="K395" s="9">
        <v>-3</v>
      </c>
      <c r="L395" s="9">
        <v>0</v>
      </c>
      <c r="M395" s="9">
        <v>0</v>
      </c>
      <c r="N395"/>
      <c r="O395"/>
      <c r="P395"/>
      <c r="Q395"/>
      <c r="R395"/>
      <c r="S395"/>
      <c r="T395"/>
      <c r="U395"/>
      <c r="V395"/>
      <c r="W395"/>
    </row>
    <row r="396" spans="2:23" ht="15" x14ac:dyDescent="0.25">
      <c r="B396" s="2"/>
      <c r="K396" s="9"/>
      <c r="L396" s="9"/>
      <c r="M396" s="9"/>
      <c r="N396"/>
      <c r="O396"/>
      <c r="P396"/>
      <c r="Q396"/>
      <c r="R396"/>
      <c r="S396"/>
      <c r="T396"/>
      <c r="U396"/>
      <c r="V396"/>
      <c r="W396"/>
    </row>
    <row r="397" spans="2:23" ht="15" x14ac:dyDescent="0.25">
      <c r="B397" s="2"/>
      <c r="F397" s="2" t="s">
        <v>59</v>
      </c>
      <c r="G397" s="2" t="s">
        <v>249</v>
      </c>
      <c r="K397" s="9"/>
      <c r="L397" s="9"/>
      <c r="M397" s="9"/>
      <c r="N397"/>
      <c r="O397"/>
      <c r="P397"/>
      <c r="Q397"/>
      <c r="R397"/>
      <c r="S397"/>
      <c r="T397"/>
      <c r="U397"/>
      <c r="V397"/>
      <c r="W397"/>
    </row>
    <row r="398" spans="2:23" ht="15" x14ac:dyDescent="0.25">
      <c r="B398" s="2"/>
      <c r="H398" s="2" t="s">
        <v>250</v>
      </c>
      <c r="K398" s="9"/>
      <c r="L398" s="9"/>
      <c r="M398" s="9"/>
      <c r="N398"/>
      <c r="O398"/>
      <c r="P398"/>
      <c r="Q398"/>
      <c r="R398"/>
      <c r="S398"/>
      <c r="T398"/>
      <c r="U398"/>
      <c r="V398"/>
      <c r="W398"/>
    </row>
    <row r="399" spans="2:23" ht="15" x14ac:dyDescent="0.25">
      <c r="B399" s="2"/>
      <c r="I399" s="2" t="s">
        <v>195</v>
      </c>
      <c r="J399" s="2" t="s">
        <v>63</v>
      </c>
      <c r="K399" s="9">
        <v>-994</v>
      </c>
      <c r="L399" s="9">
        <v>-191</v>
      </c>
      <c r="M399" s="9">
        <v>-195</v>
      </c>
      <c r="N399"/>
      <c r="O399"/>
      <c r="P399"/>
      <c r="Q399"/>
      <c r="R399"/>
      <c r="S399"/>
      <c r="T399"/>
      <c r="U399"/>
      <c r="V399"/>
      <c r="W399"/>
    </row>
    <row r="400" spans="2:23" ht="15" x14ac:dyDescent="0.25">
      <c r="B400" s="2"/>
      <c r="K400" s="9"/>
      <c r="L400" s="9"/>
      <c r="M400" s="9"/>
      <c r="N400"/>
      <c r="O400"/>
      <c r="P400"/>
      <c r="Q400"/>
      <c r="R400"/>
      <c r="S400"/>
      <c r="T400"/>
      <c r="U400"/>
      <c r="V400"/>
      <c r="W400"/>
    </row>
    <row r="401" spans="2:23" ht="15" x14ac:dyDescent="0.25">
      <c r="B401" s="2"/>
      <c r="H401" s="2" t="s">
        <v>251</v>
      </c>
      <c r="K401" s="9"/>
      <c r="L401" s="9"/>
      <c r="M401" s="9"/>
      <c r="N401"/>
      <c r="O401"/>
      <c r="P401"/>
      <c r="Q401"/>
      <c r="R401"/>
      <c r="S401"/>
      <c r="T401"/>
      <c r="U401"/>
      <c r="V401"/>
      <c r="W401"/>
    </row>
    <row r="402" spans="2:23" ht="15" x14ac:dyDescent="0.25">
      <c r="B402" s="2"/>
      <c r="I402" s="2" t="s">
        <v>195</v>
      </c>
      <c r="J402" s="2" t="s">
        <v>63</v>
      </c>
      <c r="K402" s="9">
        <v>-5326</v>
      </c>
      <c r="L402" s="9">
        <v>-4900</v>
      </c>
      <c r="M402" s="9">
        <v>-7100</v>
      </c>
      <c r="N402"/>
      <c r="O402"/>
      <c r="P402"/>
      <c r="Q402"/>
      <c r="R402"/>
      <c r="S402"/>
      <c r="T402"/>
      <c r="U402"/>
      <c r="V402"/>
      <c r="W402"/>
    </row>
    <row r="403" spans="2:23" ht="15" x14ac:dyDescent="0.25">
      <c r="B403" s="2"/>
      <c r="K403" s="9"/>
      <c r="L403" s="9"/>
      <c r="M403" s="9"/>
      <c r="N403"/>
      <c r="O403"/>
      <c r="P403"/>
      <c r="Q403"/>
      <c r="R403"/>
      <c r="S403"/>
      <c r="T403"/>
      <c r="U403"/>
      <c r="V403"/>
      <c r="W403"/>
    </row>
    <row r="404" spans="2:23" ht="15" x14ac:dyDescent="0.25">
      <c r="B404" s="2"/>
      <c r="F404" s="2" t="s">
        <v>69</v>
      </c>
      <c r="G404" s="2" t="s">
        <v>252</v>
      </c>
      <c r="K404" s="9"/>
      <c r="L404" s="9"/>
      <c r="M404" s="9"/>
      <c r="N404"/>
      <c r="O404"/>
      <c r="P404"/>
      <c r="Q404"/>
      <c r="R404"/>
      <c r="S404"/>
      <c r="T404"/>
      <c r="U404"/>
      <c r="V404"/>
      <c r="W404"/>
    </row>
    <row r="405" spans="2:23" ht="15" x14ac:dyDescent="0.25">
      <c r="B405" s="2"/>
      <c r="H405" s="2" t="s">
        <v>253</v>
      </c>
      <c r="K405" s="9"/>
      <c r="L405" s="9"/>
      <c r="M405" s="9"/>
      <c r="N405"/>
      <c r="O405"/>
      <c r="P405"/>
      <c r="Q405"/>
      <c r="R405"/>
      <c r="S405"/>
      <c r="T405"/>
      <c r="U405"/>
      <c r="V405"/>
      <c r="W405"/>
    </row>
    <row r="406" spans="2:23" ht="15" x14ac:dyDescent="0.25">
      <c r="B406" s="2"/>
      <c r="I406" s="2" t="s">
        <v>195</v>
      </c>
      <c r="J406" s="2" t="s">
        <v>63</v>
      </c>
      <c r="K406" s="9">
        <v>-1</v>
      </c>
      <c r="L406" s="9">
        <v>-10</v>
      </c>
      <c r="M406" s="9">
        <v>-10</v>
      </c>
      <c r="N406"/>
      <c r="O406"/>
      <c r="P406"/>
      <c r="Q406"/>
      <c r="R406"/>
      <c r="S406"/>
      <c r="T406"/>
      <c r="U406"/>
      <c r="V406"/>
      <c r="W406"/>
    </row>
    <row r="407" spans="2:23" ht="15" x14ac:dyDescent="0.25">
      <c r="B407" s="2"/>
      <c r="K407" s="9"/>
      <c r="L407" s="9"/>
      <c r="M407" s="9"/>
      <c r="N407"/>
      <c r="O407"/>
      <c r="P407"/>
      <c r="Q407"/>
      <c r="R407"/>
      <c r="S407"/>
      <c r="T407"/>
      <c r="U407"/>
      <c r="V407"/>
      <c r="W407"/>
    </row>
    <row r="408" spans="2:23" ht="15" x14ac:dyDescent="0.25">
      <c r="B408" s="2"/>
      <c r="H408" s="2" t="s">
        <v>254</v>
      </c>
      <c r="K408" s="9"/>
      <c r="L408" s="9"/>
      <c r="M408" s="9"/>
      <c r="N408"/>
      <c r="O408"/>
      <c r="P408"/>
      <c r="Q408"/>
      <c r="R408"/>
      <c r="S408"/>
      <c r="T408"/>
      <c r="U408"/>
      <c r="V408"/>
      <c r="W408"/>
    </row>
    <row r="409" spans="2:23" ht="15" x14ac:dyDescent="0.25">
      <c r="B409" s="2"/>
      <c r="I409" s="2" t="s">
        <v>195</v>
      </c>
      <c r="J409" s="2" t="s">
        <v>63</v>
      </c>
      <c r="K409" s="9">
        <v>-2</v>
      </c>
      <c r="L409" s="9">
        <v>-20</v>
      </c>
      <c r="M409" s="9">
        <v>-21</v>
      </c>
      <c r="N409"/>
      <c r="O409"/>
      <c r="P409"/>
      <c r="Q409"/>
      <c r="R409"/>
      <c r="S409"/>
      <c r="T409"/>
      <c r="U409"/>
      <c r="V409"/>
      <c r="W409"/>
    </row>
    <row r="410" spans="2:23" ht="15" x14ac:dyDescent="0.25">
      <c r="B410" s="2"/>
      <c r="K410" s="9"/>
      <c r="L410" s="9"/>
      <c r="M410" s="9"/>
      <c r="N410"/>
      <c r="O410"/>
      <c r="P410"/>
      <c r="Q410"/>
      <c r="R410"/>
      <c r="S410"/>
      <c r="T410"/>
      <c r="U410"/>
      <c r="V410"/>
      <c r="W410"/>
    </row>
    <row r="411" spans="2:23" ht="15" x14ac:dyDescent="0.25">
      <c r="B411" s="2"/>
      <c r="H411" s="2" t="s">
        <v>255</v>
      </c>
      <c r="K411" s="9"/>
      <c r="L411" s="9"/>
      <c r="M411" s="9"/>
      <c r="N411"/>
      <c r="O411"/>
      <c r="P411"/>
      <c r="Q411"/>
      <c r="R411"/>
      <c r="S411"/>
      <c r="T411"/>
      <c r="U411"/>
      <c r="V411"/>
      <c r="W411"/>
    </row>
    <row r="412" spans="2:23" ht="15" x14ac:dyDescent="0.25">
      <c r="B412" s="2"/>
      <c r="I412" s="2" t="s">
        <v>195</v>
      </c>
      <c r="J412" s="2" t="s">
        <v>63</v>
      </c>
      <c r="K412" s="9">
        <v>-1</v>
      </c>
      <c r="L412" s="9">
        <v>-4</v>
      </c>
      <c r="M412" s="9">
        <v>-3</v>
      </c>
      <c r="N412"/>
      <c r="O412"/>
      <c r="P412"/>
      <c r="Q412"/>
      <c r="R412"/>
      <c r="S412"/>
      <c r="T412"/>
      <c r="U412"/>
      <c r="V412"/>
      <c r="W412"/>
    </row>
    <row r="413" spans="2:23" ht="15" x14ac:dyDescent="0.25">
      <c r="B413" s="2"/>
      <c r="K413" s="9"/>
      <c r="L413" s="9"/>
      <c r="M413" s="9"/>
      <c r="N413"/>
      <c r="O413"/>
      <c r="P413"/>
      <c r="Q413"/>
      <c r="R413"/>
      <c r="S413"/>
      <c r="T413"/>
      <c r="U413"/>
      <c r="V413"/>
      <c r="W413"/>
    </row>
    <row r="414" spans="2:23" ht="15" x14ac:dyDescent="0.25">
      <c r="B414" s="2"/>
      <c r="F414" s="2" t="s">
        <v>256</v>
      </c>
      <c r="G414" s="2" t="s">
        <v>257</v>
      </c>
      <c r="K414" s="9"/>
      <c r="L414" s="9"/>
      <c r="M414" s="9"/>
      <c r="N414"/>
      <c r="O414"/>
      <c r="P414"/>
      <c r="Q414"/>
      <c r="R414"/>
      <c r="S414"/>
      <c r="T414"/>
      <c r="U414"/>
      <c r="V414"/>
      <c r="W414"/>
    </row>
    <row r="415" spans="2:23" ht="15" x14ac:dyDescent="0.25">
      <c r="B415" s="2"/>
      <c r="H415" s="2" t="s">
        <v>258</v>
      </c>
      <c r="K415" s="9"/>
      <c r="L415" s="9"/>
      <c r="M415" s="9"/>
      <c r="N415"/>
      <c r="O415"/>
      <c r="P415"/>
      <c r="Q415"/>
      <c r="R415"/>
      <c r="S415"/>
      <c r="T415"/>
      <c r="U415"/>
      <c r="V415"/>
      <c r="W415"/>
    </row>
    <row r="416" spans="2:23" ht="15" x14ac:dyDescent="0.25">
      <c r="B416" s="2"/>
      <c r="I416" s="2" t="s">
        <v>195</v>
      </c>
      <c r="J416" s="2" t="s">
        <v>63</v>
      </c>
      <c r="K416" s="9">
        <v>-12420</v>
      </c>
      <c r="L416" s="9">
        <v>-14533</v>
      </c>
      <c r="M416" s="9">
        <v>-14204</v>
      </c>
      <c r="N416"/>
      <c r="O416"/>
      <c r="P416"/>
      <c r="Q416"/>
      <c r="R416"/>
      <c r="S416"/>
      <c r="T416"/>
      <c r="U416"/>
      <c r="V416"/>
      <c r="W416"/>
    </row>
    <row r="417" spans="2:23" ht="15" x14ac:dyDescent="0.25">
      <c r="B417" s="2"/>
      <c r="K417" s="9"/>
      <c r="L417" s="9"/>
      <c r="M417" s="9"/>
      <c r="N417"/>
      <c r="O417"/>
      <c r="P417"/>
      <c r="Q417"/>
      <c r="R417"/>
      <c r="S417"/>
      <c r="T417"/>
      <c r="U417"/>
      <c r="V417"/>
      <c r="W417"/>
    </row>
    <row r="418" spans="2:23" ht="15" x14ac:dyDescent="0.25">
      <c r="B418" s="2"/>
      <c r="H418" s="2" t="s">
        <v>259</v>
      </c>
      <c r="K418" s="9"/>
      <c r="L418" s="9"/>
      <c r="M418" s="9"/>
      <c r="N418"/>
      <c r="O418"/>
      <c r="P418"/>
      <c r="Q418"/>
      <c r="R418"/>
      <c r="S418"/>
      <c r="T418"/>
      <c r="U418"/>
      <c r="V418"/>
      <c r="W418"/>
    </row>
    <row r="419" spans="2:23" ht="15" x14ac:dyDescent="0.25">
      <c r="B419" s="2"/>
      <c r="I419" s="2" t="s">
        <v>195</v>
      </c>
      <c r="J419" s="2" t="s">
        <v>63</v>
      </c>
      <c r="K419" s="9">
        <v>-35986</v>
      </c>
      <c r="L419" s="9">
        <v>-35286</v>
      </c>
      <c r="M419" s="9">
        <v>-32426</v>
      </c>
      <c r="N419"/>
      <c r="O419"/>
      <c r="P419"/>
      <c r="Q419"/>
      <c r="R419"/>
      <c r="S419"/>
      <c r="T419"/>
      <c r="U419"/>
      <c r="V419"/>
      <c r="W419"/>
    </row>
    <row r="420" spans="2:23" ht="15" x14ac:dyDescent="0.25">
      <c r="B420" s="2"/>
      <c r="K420" s="9"/>
      <c r="L420" s="9"/>
      <c r="M420" s="9"/>
      <c r="N420"/>
      <c r="O420"/>
      <c r="P420"/>
      <c r="Q420"/>
      <c r="R420"/>
      <c r="S420"/>
      <c r="T420"/>
      <c r="U420"/>
      <c r="V420"/>
      <c r="W420"/>
    </row>
    <row r="421" spans="2:23" ht="15" x14ac:dyDescent="0.25">
      <c r="B421" s="2"/>
      <c r="H421" s="2" t="s">
        <v>260</v>
      </c>
      <c r="K421" s="9"/>
      <c r="L421" s="9"/>
      <c r="M421" s="9"/>
      <c r="N421"/>
      <c r="O421"/>
      <c r="P421"/>
      <c r="Q421"/>
      <c r="R421"/>
      <c r="S421"/>
      <c r="T421"/>
      <c r="U421"/>
      <c r="V421"/>
      <c r="W421"/>
    </row>
    <row r="422" spans="2:23" ht="15" x14ac:dyDescent="0.25">
      <c r="B422" s="2"/>
      <c r="I422" s="2" t="s">
        <v>195</v>
      </c>
      <c r="J422" s="2" t="s">
        <v>63</v>
      </c>
      <c r="K422" s="9">
        <v>-26358</v>
      </c>
      <c r="L422" s="9">
        <v>-29454</v>
      </c>
      <c r="M422" s="9">
        <v>-31987</v>
      </c>
      <c r="N422"/>
      <c r="O422"/>
      <c r="P422"/>
      <c r="Q422"/>
      <c r="R422"/>
      <c r="S422"/>
      <c r="T422"/>
      <c r="U422"/>
      <c r="V422"/>
      <c r="W422"/>
    </row>
    <row r="423" spans="2:23" ht="15" x14ac:dyDescent="0.25">
      <c r="B423" s="2"/>
      <c r="K423" s="9"/>
      <c r="L423" s="9"/>
      <c r="M423" s="9"/>
      <c r="N423"/>
      <c r="O423"/>
      <c r="P423"/>
      <c r="Q423"/>
      <c r="R423"/>
      <c r="S423"/>
      <c r="T423"/>
      <c r="U423"/>
      <c r="V423"/>
      <c r="W423"/>
    </row>
    <row r="424" spans="2:23" ht="15" x14ac:dyDescent="0.25">
      <c r="B424" s="2"/>
      <c r="H424" s="2" t="s">
        <v>261</v>
      </c>
      <c r="K424" s="9"/>
      <c r="L424" s="9"/>
      <c r="M424" s="9"/>
      <c r="N424"/>
      <c r="O424"/>
      <c r="P424"/>
      <c r="Q424"/>
      <c r="R424"/>
      <c r="S424"/>
      <c r="T424"/>
      <c r="U424"/>
      <c r="V424"/>
      <c r="W424"/>
    </row>
    <row r="425" spans="2:23" ht="15" x14ac:dyDescent="0.25">
      <c r="B425" s="2"/>
      <c r="I425" s="2" t="s">
        <v>195</v>
      </c>
      <c r="J425" s="2" t="s">
        <v>63</v>
      </c>
      <c r="K425" s="9">
        <v>-8</v>
      </c>
      <c r="L425" s="9">
        <v>-4</v>
      </c>
      <c r="M425" s="9">
        <v>-4</v>
      </c>
      <c r="N425"/>
      <c r="O425"/>
      <c r="P425"/>
      <c r="Q425"/>
      <c r="R425"/>
      <c r="S425"/>
      <c r="T425"/>
      <c r="U425"/>
      <c r="V425"/>
      <c r="W425"/>
    </row>
    <row r="426" spans="2:23" ht="15" x14ac:dyDescent="0.25">
      <c r="B426" s="2"/>
      <c r="K426" s="9"/>
      <c r="L426" s="9"/>
      <c r="M426" s="9"/>
      <c r="N426"/>
      <c r="O426"/>
      <c r="P426"/>
      <c r="Q426"/>
      <c r="R426"/>
      <c r="S426"/>
      <c r="T426"/>
      <c r="U426"/>
      <c r="V426"/>
      <c r="W426"/>
    </row>
    <row r="427" spans="2:23" ht="15" x14ac:dyDescent="0.25">
      <c r="B427" s="2"/>
      <c r="H427" s="2" t="s">
        <v>262</v>
      </c>
      <c r="K427" s="9"/>
      <c r="L427" s="9"/>
      <c r="M427" s="9"/>
      <c r="N427"/>
      <c r="O427"/>
      <c r="P427"/>
      <c r="Q427"/>
      <c r="R427"/>
      <c r="S427"/>
      <c r="T427"/>
      <c r="U427"/>
      <c r="V427"/>
      <c r="W427"/>
    </row>
    <row r="428" spans="2:23" ht="15" x14ac:dyDescent="0.25">
      <c r="B428" s="2"/>
      <c r="I428" s="2" t="s">
        <v>195</v>
      </c>
      <c r="J428" s="2" t="s">
        <v>63</v>
      </c>
      <c r="K428" s="9">
        <v>-55653</v>
      </c>
      <c r="L428" s="9">
        <v>-63994</v>
      </c>
      <c r="M428" s="9">
        <v>-59450</v>
      </c>
      <c r="N428"/>
      <c r="O428"/>
      <c r="P428"/>
      <c r="Q428"/>
      <c r="R428"/>
      <c r="S428"/>
      <c r="T428"/>
      <c r="U428"/>
      <c r="V428"/>
      <c r="W428"/>
    </row>
    <row r="429" spans="2:23" ht="15" x14ac:dyDescent="0.25">
      <c r="B429" s="2"/>
      <c r="K429" s="9"/>
      <c r="L429" s="9"/>
      <c r="M429" s="9"/>
      <c r="N429"/>
      <c r="O429"/>
      <c r="P429"/>
      <c r="Q429"/>
      <c r="R429"/>
      <c r="S429"/>
      <c r="T429"/>
      <c r="U429"/>
      <c r="V429"/>
      <c r="W429"/>
    </row>
    <row r="430" spans="2:23" ht="15" x14ac:dyDescent="0.25">
      <c r="B430" s="2"/>
      <c r="H430" s="2" t="s">
        <v>263</v>
      </c>
      <c r="K430" s="9"/>
      <c r="L430" s="9"/>
      <c r="M430" s="9"/>
      <c r="N430"/>
      <c r="O430"/>
      <c r="P430"/>
      <c r="Q430"/>
      <c r="R430"/>
      <c r="S430"/>
      <c r="T430"/>
      <c r="U430"/>
      <c r="V430"/>
      <c r="W430"/>
    </row>
    <row r="431" spans="2:23" ht="15" x14ac:dyDescent="0.25">
      <c r="B431" s="2"/>
      <c r="I431" s="2" t="s">
        <v>195</v>
      </c>
      <c r="J431" s="2" t="s">
        <v>63</v>
      </c>
      <c r="K431" s="9">
        <v>-1219</v>
      </c>
      <c r="L431" s="9">
        <v>-1669</v>
      </c>
      <c r="M431" s="9">
        <v>-3837</v>
      </c>
      <c r="N431"/>
      <c r="O431"/>
      <c r="P431"/>
      <c r="Q431"/>
      <c r="R431"/>
      <c r="S431"/>
      <c r="T431"/>
      <c r="U431"/>
      <c r="V431"/>
      <c r="W431"/>
    </row>
    <row r="432" spans="2:23" ht="15" x14ac:dyDescent="0.25">
      <c r="B432" s="2"/>
      <c r="K432" s="9"/>
      <c r="L432" s="9"/>
      <c r="M432" s="9"/>
      <c r="N432"/>
      <c r="O432"/>
      <c r="P432"/>
      <c r="Q432"/>
      <c r="R432"/>
      <c r="S432"/>
      <c r="T432"/>
      <c r="U432"/>
      <c r="V432"/>
      <c r="W432"/>
    </row>
    <row r="433" spans="2:23" ht="15" x14ac:dyDescent="0.25">
      <c r="B433" s="2"/>
      <c r="D433" s="2" t="s">
        <v>264</v>
      </c>
      <c r="E433" s="2" t="s">
        <v>265</v>
      </c>
      <c r="K433" s="9"/>
      <c r="L433" s="9"/>
      <c r="M433" s="9"/>
      <c r="N433"/>
      <c r="O433"/>
      <c r="P433"/>
      <c r="Q433"/>
      <c r="R433"/>
      <c r="S433"/>
      <c r="T433"/>
      <c r="U433"/>
      <c r="V433"/>
      <c r="W433"/>
    </row>
    <row r="434" spans="2:23" ht="15" x14ac:dyDescent="0.25">
      <c r="B434" s="2"/>
      <c r="F434" s="2" t="s">
        <v>266</v>
      </c>
      <c r="G434" s="2" t="s">
        <v>267</v>
      </c>
      <c r="K434" s="9"/>
      <c r="L434" s="9"/>
      <c r="M434" s="9"/>
      <c r="N434"/>
      <c r="O434"/>
      <c r="P434"/>
      <c r="Q434"/>
      <c r="R434"/>
      <c r="S434"/>
      <c r="T434"/>
      <c r="U434"/>
      <c r="V434"/>
      <c r="W434"/>
    </row>
    <row r="435" spans="2:23" ht="15" x14ac:dyDescent="0.25">
      <c r="B435" s="2"/>
      <c r="H435" s="2" t="s">
        <v>268</v>
      </c>
      <c r="K435" s="9"/>
      <c r="L435" s="9"/>
      <c r="M435" s="9"/>
      <c r="N435"/>
      <c r="O435"/>
      <c r="P435"/>
      <c r="Q435"/>
      <c r="R435"/>
      <c r="S435"/>
      <c r="T435"/>
      <c r="U435"/>
      <c r="V435"/>
      <c r="W435"/>
    </row>
    <row r="436" spans="2:23" ht="15" x14ac:dyDescent="0.25">
      <c r="B436" s="2"/>
      <c r="I436" s="2" t="s">
        <v>269</v>
      </c>
      <c r="J436" s="2" t="s">
        <v>63</v>
      </c>
      <c r="K436" s="9">
        <v>-53</v>
      </c>
      <c r="L436" s="9">
        <v>0</v>
      </c>
      <c r="M436" s="9">
        <v>0</v>
      </c>
      <c r="N436"/>
      <c r="O436"/>
      <c r="P436"/>
      <c r="Q436"/>
      <c r="R436"/>
      <c r="S436"/>
      <c r="T436"/>
      <c r="U436"/>
      <c r="V436"/>
      <c r="W436"/>
    </row>
    <row r="437" spans="2:23" ht="15" x14ac:dyDescent="0.25">
      <c r="B437" s="2"/>
      <c r="K437" s="9"/>
      <c r="L437" s="9"/>
      <c r="M437" s="9"/>
      <c r="N437"/>
      <c r="O437"/>
      <c r="P437"/>
      <c r="Q437"/>
      <c r="R437"/>
      <c r="S437"/>
      <c r="T437"/>
      <c r="U437"/>
      <c r="V437"/>
      <c r="W437"/>
    </row>
    <row r="438" spans="2:23" ht="15" x14ac:dyDescent="0.25">
      <c r="B438" s="2"/>
      <c r="F438" s="2" t="s">
        <v>69</v>
      </c>
      <c r="G438" s="2" t="s">
        <v>270</v>
      </c>
      <c r="K438" s="9"/>
      <c r="L438" s="9"/>
      <c r="M438" s="9"/>
      <c r="N438"/>
      <c r="O438"/>
      <c r="P438"/>
      <c r="Q438"/>
      <c r="R438"/>
      <c r="S438"/>
      <c r="T438"/>
      <c r="U438"/>
      <c r="V438"/>
      <c r="W438"/>
    </row>
    <row r="439" spans="2:23" ht="15" x14ac:dyDescent="0.25">
      <c r="B439" s="2"/>
      <c r="H439" s="2" t="s">
        <v>271</v>
      </c>
      <c r="K439" s="9"/>
      <c r="L439" s="9"/>
      <c r="M439" s="9"/>
      <c r="N439"/>
      <c r="O439"/>
      <c r="P439"/>
      <c r="Q439"/>
      <c r="R439"/>
      <c r="S439"/>
      <c r="T439"/>
      <c r="U439"/>
      <c r="V439"/>
      <c r="W439"/>
    </row>
    <row r="440" spans="2:23" ht="15" x14ac:dyDescent="0.25">
      <c r="B440" s="2"/>
      <c r="I440" s="2" t="s">
        <v>269</v>
      </c>
      <c r="J440" s="2" t="s">
        <v>63</v>
      </c>
      <c r="K440" s="9">
        <v>-3</v>
      </c>
      <c r="L440" s="9">
        <v>0</v>
      </c>
      <c r="M440" s="9">
        <v>0</v>
      </c>
      <c r="N440"/>
      <c r="O440"/>
      <c r="P440"/>
      <c r="Q440"/>
      <c r="R440"/>
      <c r="S440"/>
      <c r="T440"/>
      <c r="U440"/>
      <c r="V440"/>
      <c r="W440"/>
    </row>
    <row r="441" spans="2:23" ht="15" x14ac:dyDescent="0.25">
      <c r="B441" s="2"/>
      <c r="K441" s="9"/>
      <c r="L441" s="9"/>
      <c r="M441" s="9"/>
      <c r="N441"/>
      <c r="O441"/>
      <c r="P441"/>
      <c r="Q441"/>
      <c r="R441"/>
      <c r="S441"/>
      <c r="T441"/>
      <c r="U441"/>
      <c r="V441"/>
      <c r="W441"/>
    </row>
    <row r="442" spans="2:23" ht="15" x14ac:dyDescent="0.25">
      <c r="B442" s="2"/>
      <c r="F442" s="2" t="s">
        <v>272</v>
      </c>
      <c r="G442" s="2" t="s">
        <v>273</v>
      </c>
      <c r="K442" s="9"/>
      <c r="L442" s="9"/>
      <c r="M442" s="9"/>
      <c r="N442"/>
      <c r="O442"/>
      <c r="P442"/>
      <c r="Q442"/>
      <c r="R442"/>
      <c r="S442"/>
      <c r="T442"/>
      <c r="U442"/>
      <c r="V442"/>
      <c r="W442"/>
    </row>
    <row r="443" spans="2:23" ht="15" x14ac:dyDescent="0.25">
      <c r="B443" s="2"/>
      <c r="H443" s="2" t="s">
        <v>274</v>
      </c>
      <c r="K443" s="9"/>
      <c r="L443" s="9"/>
      <c r="M443" s="9"/>
      <c r="N443"/>
      <c r="O443"/>
      <c r="P443"/>
      <c r="Q443"/>
      <c r="R443"/>
      <c r="S443"/>
      <c r="T443"/>
      <c r="U443"/>
      <c r="V443"/>
      <c r="W443"/>
    </row>
    <row r="444" spans="2:23" ht="15" x14ac:dyDescent="0.25">
      <c r="B444" s="2"/>
      <c r="I444" s="2" t="s">
        <v>55</v>
      </c>
      <c r="J444" s="2" t="s">
        <v>63</v>
      </c>
      <c r="K444" s="9">
        <v>0</v>
      </c>
      <c r="L444" s="9">
        <v>-21</v>
      </c>
      <c r="M444" s="9">
        <v>0</v>
      </c>
      <c r="N444"/>
      <c r="O444"/>
      <c r="P444"/>
      <c r="Q444"/>
      <c r="R444"/>
      <c r="S444"/>
      <c r="T444"/>
      <c r="U444"/>
      <c r="V444"/>
      <c r="W444"/>
    </row>
    <row r="445" spans="2:23" ht="15" x14ac:dyDescent="0.25">
      <c r="B445" s="2"/>
      <c r="K445" s="9"/>
      <c r="L445" s="9"/>
      <c r="M445" s="9"/>
      <c r="N445"/>
      <c r="O445"/>
      <c r="P445"/>
      <c r="Q445"/>
      <c r="R445"/>
      <c r="S445"/>
      <c r="T445"/>
      <c r="U445"/>
      <c r="V445"/>
      <c r="W445"/>
    </row>
    <row r="446" spans="2:23" ht="15" x14ac:dyDescent="0.25">
      <c r="B446" s="2"/>
      <c r="F446" s="2" t="s">
        <v>275</v>
      </c>
      <c r="G446" s="2" t="s">
        <v>153</v>
      </c>
      <c r="K446" s="9"/>
      <c r="L446" s="9"/>
      <c r="M446" s="9"/>
      <c r="N446"/>
      <c r="O446"/>
      <c r="P446"/>
      <c r="Q446"/>
      <c r="R446"/>
      <c r="S446"/>
      <c r="T446"/>
      <c r="U446"/>
      <c r="V446"/>
      <c r="W446"/>
    </row>
    <row r="447" spans="2:23" ht="15" x14ac:dyDescent="0.25">
      <c r="B447" s="2"/>
      <c r="H447" s="2" t="s">
        <v>276</v>
      </c>
      <c r="K447" s="9"/>
      <c r="L447" s="9"/>
      <c r="M447" s="9"/>
      <c r="N447"/>
      <c r="O447"/>
      <c r="P447"/>
      <c r="Q447"/>
      <c r="R447"/>
      <c r="S447"/>
      <c r="T447"/>
      <c r="U447"/>
      <c r="V447"/>
      <c r="W447"/>
    </row>
    <row r="448" spans="2:23" ht="15" x14ac:dyDescent="0.25">
      <c r="B448" s="2"/>
      <c r="I448" s="2" t="s">
        <v>277</v>
      </c>
      <c r="J448" s="2" t="s">
        <v>63</v>
      </c>
      <c r="K448" s="9">
        <v>-1</v>
      </c>
      <c r="L448" s="9">
        <v>0</v>
      </c>
      <c r="M448" s="9">
        <v>0</v>
      </c>
      <c r="N448"/>
      <c r="O448"/>
      <c r="P448"/>
      <c r="Q448"/>
      <c r="R448"/>
      <c r="S448"/>
      <c r="T448"/>
      <c r="U448"/>
      <c r="V448"/>
      <c r="W448"/>
    </row>
    <row r="449" spans="2:23" ht="15" x14ac:dyDescent="0.25">
      <c r="B449" s="2"/>
      <c r="K449" s="9"/>
      <c r="L449" s="9"/>
      <c r="M449" s="9"/>
      <c r="N449"/>
      <c r="O449"/>
      <c r="P449"/>
      <c r="Q449"/>
      <c r="R449"/>
      <c r="S449"/>
      <c r="T449"/>
      <c r="U449"/>
      <c r="V449"/>
      <c r="W449"/>
    </row>
    <row r="450" spans="2:23" ht="15" x14ac:dyDescent="0.25">
      <c r="B450" s="2"/>
      <c r="D450" s="2" t="s">
        <v>25</v>
      </c>
      <c r="E450" s="2" t="s">
        <v>26</v>
      </c>
      <c r="K450" s="9"/>
      <c r="L450" s="9"/>
      <c r="M450" s="9"/>
      <c r="N450"/>
      <c r="O450"/>
      <c r="P450"/>
      <c r="Q450"/>
      <c r="R450"/>
      <c r="S450"/>
      <c r="T450"/>
      <c r="U450"/>
      <c r="V450"/>
      <c r="W450"/>
    </row>
    <row r="451" spans="2:23" ht="15" x14ac:dyDescent="0.25">
      <c r="B451" s="2"/>
      <c r="F451" s="2" t="s">
        <v>165</v>
      </c>
      <c r="G451" s="2" t="s">
        <v>278</v>
      </c>
      <c r="K451" s="9"/>
      <c r="L451" s="9"/>
      <c r="M451" s="9"/>
      <c r="N451"/>
      <c r="O451"/>
      <c r="P451"/>
      <c r="Q451"/>
      <c r="R451"/>
      <c r="S451"/>
      <c r="T451"/>
      <c r="U451"/>
      <c r="V451"/>
      <c r="W451"/>
    </row>
    <row r="452" spans="2:23" ht="15" x14ac:dyDescent="0.25">
      <c r="B452" s="2"/>
      <c r="H452" s="2" t="s">
        <v>279</v>
      </c>
      <c r="K452" s="9"/>
      <c r="L452" s="9"/>
      <c r="M452" s="9"/>
      <c r="N452"/>
      <c r="O452"/>
      <c r="P452"/>
      <c r="Q452"/>
      <c r="R452"/>
      <c r="S452"/>
      <c r="T452"/>
      <c r="U452"/>
      <c r="V452"/>
      <c r="W452"/>
    </row>
    <row r="453" spans="2:23" ht="15" x14ac:dyDescent="0.25">
      <c r="B453" s="2"/>
      <c r="I453" s="2" t="s">
        <v>280</v>
      </c>
      <c r="J453" s="2" t="s">
        <v>63</v>
      </c>
      <c r="K453" s="9">
        <v>-3048</v>
      </c>
      <c r="L453" s="9">
        <v>-3000</v>
      </c>
      <c r="M453" s="9">
        <v>-3050</v>
      </c>
      <c r="N453"/>
      <c r="O453"/>
      <c r="P453"/>
      <c r="Q453"/>
      <c r="R453"/>
      <c r="S453"/>
      <c r="T453"/>
      <c r="U453"/>
      <c r="V453"/>
      <c r="W453"/>
    </row>
    <row r="454" spans="2:23" ht="15" x14ac:dyDescent="0.25">
      <c r="B454" s="2"/>
      <c r="K454" s="9"/>
      <c r="L454" s="9"/>
      <c r="M454" s="9"/>
      <c r="N454"/>
      <c r="O454"/>
      <c r="P454"/>
      <c r="Q454"/>
      <c r="R454"/>
      <c r="S454"/>
      <c r="T454"/>
      <c r="U454"/>
      <c r="V454"/>
      <c r="W454"/>
    </row>
    <row r="455" spans="2:23" ht="15" x14ac:dyDescent="0.25">
      <c r="B455" s="2"/>
      <c r="H455" s="2" t="s">
        <v>281</v>
      </c>
      <c r="K455" s="9"/>
      <c r="L455" s="9"/>
      <c r="M455" s="9"/>
      <c r="N455"/>
      <c r="O455"/>
      <c r="P455"/>
      <c r="Q455"/>
      <c r="R455"/>
      <c r="S455"/>
      <c r="T455"/>
      <c r="U455"/>
      <c r="V455"/>
      <c r="W455"/>
    </row>
    <row r="456" spans="2:23" ht="15" x14ac:dyDescent="0.25">
      <c r="B456" s="2"/>
      <c r="I456" s="2" t="s">
        <v>280</v>
      </c>
      <c r="J456" s="2" t="s">
        <v>63</v>
      </c>
      <c r="K456" s="9">
        <v>-4</v>
      </c>
      <c r="L456" s="9">
        <v>0</v>
      </c>
      <c r="M456" s="9">
        <v>0</v>
      </c>
      <c r="N456"/>
      <c r="O456"/>
      <c r="P456"/>
      <c r="Q456"/>
      <c r="R456"/>
      <c r="S456"/>
      <c r="T456"/>
      <c r="U456"/>
      <c r="V456"/>
      <c r="W456"/>
    </row>
    <row r="457" spans="2:23" ht="15" x14ac:dyDescent="0.25">
      <c r="B457" s="2"/>
      <c r="K457" s="9"/>
      <c r="L457" s="9"/>
      <c r="M457" s="9"/>
      <c r="N457"/>
      <c r="O457"/>
      <c r="P457"/>
      <c r="Q457"/>
      <c r="R457"/>
      <c r="S457"/>
      <c r="T457"/>
      <c r="U457"/>
      <c r="V457"/>
      <c r="W457"/>
    </row>
    <row r="458" spans="2:23" ht="15" x14ac:dyDescent="0.25">
      <c r="B458" s="2"/>
      <c r="F458" s="2" t="s">
        <v>177</v>
      </c>
      <c r="G458" s="2" t="s">
        <v>282</v>
      </c>
      <c r="K458" s="9"/>
      <c r="L458" s="9"/>
      <c r="M458" s="9"/>
      <c r="N458"/>
      <c r="O458"/>
      <c r="P458"/>
      <c r="Q458"/>
      <c r="R458"/>
      <c r="S458"/>
      <c r="T458"/>
      <c r="U458"/>
      <c r="V458"/>
      <c r="W458"/>
    </row>
    <row r="459" spans="2:23" ht="15" x14ac:dyDescent="0.25">
      <c r="B459" s="2"/>
      <c r="H459" s="2" t="s">
        <v>283</v>
      </c>
      <c r="K459" s="9"/>
      <c r="L459" s="9"/>
      <c r="M459" s="9"/>
      <c r="N459"/>
      <c r="O459"/>
      <c r="P459"/>
      <c r="Q459"/>
      <c r="R459"/>
      <c r="S459"/>
      <c r="T459"/>
      <c r="U459"/>
      <c r="V459"/>
      <c r="W459"/>
    </row>
    <row r="460" spans="2:23" ht="15" x14ac:dyDescent="0.25">
      <c r="B460" s="2"/>
      <c r="I460" s="2" t="s">
        <v>280</v>
      </c>
      <c r="J460" s="2" t="s">
        <v>63</v>
      </c>
      <c r="K460" s="9">
        <v>-1500</v>
      </c>
      <c r="L460" s="9">
        <v>-936</v>
      </c>
      <c r="M460" s="9">
        <v>-1056</v>
      </c>
      <c r="N460"/>
      <c r="O460"/>
      <c r="P460"/>
      <c r="Q460"/>
      <c r="R460"/>
      <c r="S460"/>
      <c r="T460"/>
      <c r="U460"/>
      <c r="V460"/>
      <c r="W460"/>
    </row>
    <row r="461" spans="2:23" ht="15" x14ac:dyDescent="0.25">
      <c r="B461" s="2"/>
      <c r="K461" s="9"/>
      <c r="L461" s="9"/>
      <c r="M461" s="9"/>
      <c r="N461"/>
      <c r="O461"/>
      <c r="P461"/>
      <c r="Q461"/>
      <c r="R461"/>
      <c r="S461"/>
      <c r="T461"/>
      <c r="U461"/>
      <c r="V461"/>
      <c r="W461"/>
    </row>
    <row r="462" spans="2:23" ht="15" x14ac:dyDescent="0.25">
      <c r="B462" s="2"/>
      <c r="F462" s="2" t="s">
        <v>37</v>
      </c>
      <c r="G462" s="2" t="s">
        <v>284</v>
      </c>
      <c r="K462" s="9"/>
      <c r="L462" s="9"/>
      <c r="M462" s="9"/>
      <c r="N462"/>
      <c r="O462"/>
      <c r="P462"/>
      <c r="Q462"/>
      <c r="R462"/>
      <c r="S462"/>
      <c r="T462"/>
      <c r="U462"/>
      <c r="V462"/>
      <c r="W462"/>
    </row>
    <row r="463" spans="2:23" ht="15" x14ac:dyDescent="0.25">
      <c r="B463" s="2"/>
      <c r="H463" s="2" t="s">
        <v>285</v>
      </c>
      <c r="K463" s="9"/>
      <c r="L463" s="9"/>
      <c r="M463" s="9"/>
      <c r="N463"/>
      <c r="O463"/>
      <c r="P463"/>
      <c r="Q463"/>
      <c r="R463"/>
      <c r="S463"/>
      <c r="T463"/>
      <c r="U463"/>
      <c r="V463"/>
      <c r="W463"/>
    </row>
    <row r="464" spans="2:23" ht="15" x14ac:dyDescent="0.25">
      <c r="B464" s="2"/>
      <c r="I464" s="2" t="s">
        <v>286</v>
      </c>
      <c r="J464" s="2" t="s">
        <v>63</v>
      </c>
      <c r="K464" s="9">
        <v>-1</v>
      </c>
      <c r="L464" s="9">
        <v>0</v>
      </c>
      <c r="M464" s="9">
        <v>0</v>
      </c>
      <c r="N464"/>
      <c r="O464"/>
      <c r="P464"/>
      <c r="Q464"/>
      <c r="R464"/>
      <c r="S464"/>
      <c r="T464"/>
      <c r="U464"/>
      <c r="V464"/>
      <c r="W464"/>
    </row>
    <row r="465" spans="2:23" ht="15" x14ac:dyDescent="0.25">
      <c r="B465" s="2"/>
      <c r="K465" s="9"/>
      <c r="L465" s="9"/>
      <c r="M465" s="9"/>
      <c r="N465"/>
      <c r="O465"/>
      <c r="P465"/>
      <c r="Q465"/>
      <c r="R465"/>
      <c r="S465"/>
      <c r="T465"/>
      <c r="U465"/>
      <c r="V465"/>
      <c r="W465"/>
    </row>
    <row r="466" spans="2:23" ht="15" x14ac:dyDescent="0.25">
      <c r="B466" s="2"/>
      <c r="H466" s="2" t="s">
        <v>287</v>
      </c>
      <c r="K466" s="9"/>
      <c r="L466" s="9"/>
      <c r="M466" s="9"/>
      <c r="N466"/>
      <c r="O466"/>
      <c r="P466"/>
      <c r="Q466"/>
      <c r="R466"/>
      <c r="S466"/>
      <c r="T466"/>
      <c r="U466"/>
      <c r="V466"/>
      <c r="W466"/>
    </row>
    <row r="467" spans="2:23" ht="15" x14ac:dyDescent="0.25">
      <c r="B467" s="2"/>
      <c r="I467" s="2" t="s">
        <v>288</v>
      </c>
      <c r="J467" s="2" t="s">
        <v>63</v>
      </c>
      <c r="K467" s="9">
        <v>-463</v>
      </c>
      <c r="L467" s="9">
        <v>-404</v>
      </c>
      <c r="M467" s="9">
        <v>-400</v>
      </c>
      <c r="N467"/>
      <c r="O467"/>
      <c r="P467"/>
      <c r="Q467"/>
      <c r="R467"/>
      <c r="S467"/>
      <c r="T467"/>
      <c r="U467"/>
      <c r="V467"/>
      <c r="W467"/>
    </row>
    <row r="468" spans="2:23" ht="15" x14ac:dyDescent="0.25">
      <c r="B468" s="2"/>
      <c r="K468" s="9"/>
      <c r="L468" s="9"/>
      <c r="M468" s="9"/>
      <c r="N468"/>
      <c r="O468"/>
      <c r="P468"/>
      <c r="Q468"/>
      <c r="R468"/>
      <c r="S468"/>
      <c r="T468"/>
      <c r="U468"/>
      <c r="V468"/>
      <c r="W468"/>
    </row>
    <row r="469" spans="2:23" ht="15" x14ac:dyDescent="0.25">
      <c r="B469" s="2"/>
      <c r="H469" s="2" t="s">
        <v>289</v>
      </c>
      <c r="K469" s="9"/>
      <c r="L469" s="9"/>
      <c r="M469" s="9"/>
      <c r="N469"/>
      <c r="O469"/>
      <c r="P469"/>
      <c r="Q469"/>
      <c r="R469"/>
      <c r="S469"/>
      <c r="T469"/>
      <c r="U469"/>
      <c r="V469"/>
      <c r="W469"/>
    </row>
    <row r="470" spans="2:23" ht="15" x14ac:dyDescent="0.25">
      <c r="B470" s="2"/>
      <c r="I470" s="2" t="s">
        <v>29</v>
      </c>
      <c r="J470" s="2" t="s">
        <v>63</v>
      </c>
      <c r="K470" s="9">
        <v>-1</v>
      </c>
      <c r="L470" s="9">
        <v>-1</v>
      </c>
      <c r="M470" s="9">
        <v>-1</v>
      </c>
      <c r="N470"/>
      <c r="O470"/>
      <c r="P470"/>
      <c r="Q470"/>
      <c r="R470"/>
      <c r="S470"/>
      <c r="T470"/>
      <c r="U470"/>
      <c r="V470"/>
      <c r="W470"/>
    </row>
    <row r="471" spans="2:23" ht="15" x14ac:dyDescent="0.25">
      <c r="B471" s="2"/>
      <c r="K471" s="9"/>
      <c r="L471" s="9"/>
      <c r="M471" s="9"/>
      <c r="N471"/>
      <c r="O471"/>
      <c r="P471"/>
      <c r="Q471"/>
      <c r="R471"/>
      <c r="S471"/>
      <c r="T471"/>
      <c r="U471"/>
      <c r="V471"/>
      <c r="W471"/>
    </row>
    <row r="472" spans="2:23" ht="15" x14ac:dyDescent="0.25">
      <c r="B472" s="2"/>
      <c r="H472" s="2" t="s">
        <v>290</v>
      </c>
      <c r="K472" s="9"/>
      <c r="L472" s="9"/>
      <c r="M472" s="9"/>
      <c r="N472"/>
      <c r="O472"/>
      <c r="P472"/>
      <c r="Q472"/>
      <c r="R472"/>
      <c r="S472"/>
      <c r="T472"/>
      <c r="U472"/>
      <c r="V472"/>
      <c r="W472"/>
    </row>
    <row r="473" spans="2:23" ht="15" x14ac:dyDescent="0.25">
      <c r="B473" s="2"/>
      <c r="I473" s="2" t="s">
        <v>29</v>
      </c>
      <c r="J473" s="2" t="s">
        <v>63</v>
      </c>
      <c r="K473" s="9">
        <v>-278</v>
      </c>
      <c r="L473" s="9">
        <v>-295</v>
      </c>
      <c r="M473" s="9">
        <v>-301</v>
      </c>
      <c r="N473"/>
      <c r="O473"/>
      <c r="P473"/>
      <c r="Q473"/>
      <c r="R473"/>
      <c r="S473"/>
      <c r="T473"/>
      <c r="U473"/>
      <c r="V473"/>
      <c r="W473"/>
    </row>
    <row r="474" spans="2:23" ht="15" x14ac:dyDescent="0.25">
      <c r="B474" s="2"/>
      <c r="K474" s="9"/>
      <c r="L474" s="9"/>
      <c r="M474" s="9"/>
      <c r="N474"/>
      <c r="O474"/>
      <c r="P474"/>
      <c r="Q474"/>
      <c r="R474"/>
      <c r="S474"/>
      <c r="T474"/>
      <c r="U474"/>
      <c r="V474"/>
      <c r="W474"/>
    </row>
    <row r="475" spans="2:23" ht="15" x14ac:dyDescent="0.25">
      <c r="B475" s="2"/>
      <c r="H475" s="2" t="s">
        <v>291</v>
      </c>
      <c r="K475" s="9"/>
      <c r="L475" s="9"/>
      <c r="M475" s="9"/>
      <c r="N475"/>
      <c r="O475"/>
      <c r="P475"/>
      <c r="Q475"/>
      <c r="R475"/>
      <c r="S475"/>
      <c r="T475"/>
      <c r="U475"/>
      <c r="V475"/>
      <c r="W475"/>
    </row>
    <row r="476" spans="2:23" ht="15" x14ac:dyDescent="0.25">
      <c r="B476" s="2"/>
      <c r="I476" s="2" t="s">
        <v>29</v>
      </c>
      <c r="J476" s="2" t="s">
        <v>63</v>
      </c>
      <c r="K476" s="9">
        <v>-56</v>
      </c>
      <c r="L476" s="9">
        <v>-81</v>
      </c>
      <c r="M476" s="9">
        <v>-85</v>
      </c>
      <c r="N476"/>
      <c r="O476"/>
      <c r="P476"/>
      <c r="Q476"/>
      <c r="R476"/>
      <c r="S476"/>
      <c r="T476"/>
      <c r="U476"/>
      <c r="V476"/>
      <c r="W476"/>
    </row>
    <row r="477" spans="2:23" ht="15" x14ac:dyDescent="0.25">
      <c r="B477" s="2"/>
      <c r="K477" s="9"/>
      <c r="L477" s="9"/>
      <c r="M477" s="9"/>
      <c r="N477"/>
      <c r="O477"/>
      <c r="P477"/>
      <c r="Q477"/>
      <c r="R477"/>
      <c r="S477"/>
      <c r="T477"/>
      <c r="U477"/>
      <c r="V477"/>
      <c r="W477"/>
    </row>
    <row r="478" spans="2:23" ht="15" x14ac:dyDescent="0.25">
      <c r="B478" s="2"/>
      <c r="H478" s="2" t="s">
        <v>292</v>
      </c>
      <c r="K478" s="9"/>
      <c r="L478" s="9"/>
      <c r="M478" s="9"/>
      <c r="N478"/>
      <c r="O478"/>
      <c r="P478"/>
      <c r="Q478"/>
      <c r="R478"/>
      <c r="S478"/>
      <c r="T478"/>
      <c r="U478"/>
      <c r="V478"/>
      <c r="W478"/>
    </row>
    <row r="479" spans="2:23" ht="15" x14ac:dyDescent="0.25">
      <c r="B479" s="2"/>
      <c r="I479" s="2" t="s">
        <v>29</v>
      </c>
      <c r="J479" s="2" t="s">
        <v>63</v>
      </c>
      <c r="K479" s="9">
        <v>-394</v>
      </c>
      <c r="L479" s="9">
        <v>-312</v>
      </c>
      <c r="M479" s="9">
        <v>-334</v>
      </c>
      <c r="N479"/>
      <c r="O479"/>
      <c r="P479"/>
      <c r="Q479"/>
      <c r="R479"/>
      <c r="S479"/>
      <c r="T479"/>
      <c r="U479"/>
      <c r="V479"/>
      <c r="W479"/>
    </row>
    <row r="480" spans="2:23" ht="15" x14ac:dyDescent="0.25">
      <c r="B480" s="2"/>
      <c r="K480" s="9"/>
      <c r="L480" s="9"/>
      <c r="M480" s="9"/>
      <c r="N480"/>
      <c r="O480"/>
      <c r="P480"/>
      <c r="Q480"/>
      <c r="R480"/>
      <c r="S480"/>
      <c r="T480"/>
      <c r="U480"/>
      <c r="V480"/>
      <c r="W480"/>
    </row>
    <row r="481" spans="2:23" ht="15" x14ac:dyDescent="0.25">
      <c r="B481" s="2"/>
      <c r="H481" s="2" t="s">
        <v>293</v>
      </c>
      <c r="K481" s="9"/>
      <c r="L481" s="9"/>
      <c r="M481" s="9"/>
      <c r="N481"/>
      <c r="O481"/>
      <c r="P481"/>
      <c r="Q481"/>
      <c r="R481"/>
      <c r="S481"/>
      <c r="T481"/>
      <c r="U481"/>
      <c r="V481"/>
      <c r="W481"/>
    </row>
    <row r="482" spans="2:23" ht="15" x14ac:dyDescent="0.25">
      <c r="B482" s="2"/>
      <c r="I482" s="2" t="s">
        <v>29</v>
      </c>
      <c r="J482" s="2" t="s">
        <v>63</v>
      </c>
      <c r="K482" s="9">
        <v>-7</v>
      </c>
      <c r="L482" s="9">
        <v>-994</v>
      </c>
      <c r="M482" s="9">
        <v>-994</v>
      </c>
      <c r="N482"/>
      <c r="O482"/>
      <c r="P482"/>
      <c r="Q482"/>
      <c r="R482"/>
      <c r="S482"/>
      <c r="T482"/>
      <c r="U482"/>
      <c r="V482"/>
      <c r="W482"/>
    </row>
    <row r="483" spans="2:23" ht="15" x14ac:dyDescent="0.25">
      <c r="B483" s="2"/>
      <c r="K483" s="9"/>
      <c r="L483" s="9"/>
      <c r="M483" s="9"/>
      <c r="N483"/>
      <c r="O483"/>
      <c r="P483"/>
      <c r="Q483"/>
      <c r="R483"/>
      <c r="S483"/>
      <c r="T483"/>
      <c r="U483"/>
      <c r="V483"/>
      <c r="W483"/>
    </row>
    <row r="484" spans="2:23" ht="15" x14ac:dyDescent="0.25">
      <c r="B484" s="2"/>
      <c r="H484" s="2" t="s">
        <v>294</v>
      </c>
      <c r="K484" s="9"/>
      <c r="L484" s="9"/>
      <c r="M484" s="9"/>
      <c r="N484"/>
      <c r="O484"/>
      <c r="P484"/>
      <c r="Q484"/>
      <c r="R484"/>
      <c r="S484"/>
      <c r="T484"/>
      <c r="U484"/>
      <c r="V484"/>
      <c r="W484"/>
    </row>
    <row r="485" spans="2:23" ht="15" x14ac:dyDescent="0.25">
      <c r="B485" s="2"/>
      <c r="I485" s="2" t="s">
        <v>29</v>
      </c>
      <c r="J485" s="2" t="s">
        <v>63</v>
      </c>
      <c r="K485" s="9">
        <v>-4</v>
      </c>
      <c r="L485" s="9">
        <v>-3</v>
      </c>
      <c r="M485" s="9">
        <v>-3</v>
      </c>
      <c r="N485"/>
      <c r="O485"/>
      <c r="P485"/>
      <c r="Q485"/>
      <c r="R485"/>
      <c r="S485"/>
      <c r="T485"/>
      <c r="U485"/>
      <c r="V485"/>
      <c r="W485"/>
    </row>
    <row r="486" spans="2:23" ht="15" x14ac:dyDescent="0.25">
      <c r="B486" s="2"/>
      <c r="K486" s="9"/>
      <c r="L486" s="9"/>
      <c r="M486" s="9"/>
      <c r="N486"/>
      <c r="O486"/>
      <c r="P486"/>
      <c r="Q486"/>
      <c r="R486"/>
      <c r="S486"/>
      <c r="T486"/>
      <c r="U486"/>
      <c r="V486"/>
      <c r="W486"/>
    </row>
    <row r="487" spans="2:23" ht="15" x14ac:dyDescent="0.25">
      <c r="B487" s="2"/>
      <c r="H487" s="2" t="s">
        <v>295</v>
      </c>
      <c r="K487" s="9"/>
      <c r="L487" s="9"/>
      <c r="M487" s="9"/>
      <c r="N487"/>
      <c r="O487"/>
      <c r="P487"/>
      <c r="Q487"/>
      <c r="R487"/>
      <c r="S487"/>
      <c r="T487"/>
      <c r="U487"/>
      <c r="V487"/>
      <c r="W487"/>
    </row>
    <row r="488" spans="2:23" ht="15" x14ac:dyDescent="0.25">
      <c r="B488" s="2"/>
      <c r="I488" s="2" t="s">
        <v>29</v>
      </c>
      <c r="J488" s="2" t="s">
        <v>63</v>
      </c>
      <c r="K488" s="9">
        <v>-1</v>
      </c>
      <c r="L488" s="9">
        <v>-2</v>
      </c>
      <c r="M488" s="9">
        <v>-2</v>
      </c>
      <c r="N488"/>
      <c r="O488"/>
      <c r="P488"/>
      <c r="Q488"/>
      <c r="R488"/>
      <c r="S488"/>
      <c r="T488"/>
      <c r="U488"/>
      <c r="V488"/>
      <c r="W488"/>
    </row>
    <row r="489" spans="2:23" ht="15" x14ac:dyDescent="0.25">
      <c r="B489" s="2"/>
      <c r="K489" s="9"/>
      <c r="L489" s="9"/>
      <c r="M489" s="9"/>
      <c r="N489"/>
      <c r="O489"/>
      <c r="P489"/>
      <c r="Q489"/>
      <c r="R489"/>
      <c r="S489"/>
      <c r="T489"/>
      <c r="U489"/>
      <c r="V489"/>
      <c r="W489"/>
    </row>
    <row r="490" spans="2:23" ht="15" x14ac:dyDescent="0.25">
      <c r="B490" s="2"/>
      <c r="F490" s="2" t="s">
        <v>296</v>
      </c>
      <c r="G490" s="2" t="s">
        <v>297</v>
      </c>
      <c r="K490" s="9"/>
      <c r="L490" s="9"/>
      <c r="M490" s="9"/>
      <c r="N490"/>
      <c r="O490"/>
      <c r="P490"/>
      <c r="Q490"/>
      <c r="R490"/>
      <c r="S490"/>
      <c r="T490"/>
      <c r="U490"/>
      <c r="V490"/>
      <c r="W490"/>
    </row>
    <row r="491" spans="2:23" ht="15" x14ac:dyDescent="0.25">
      <c r="B491" s="2"/>
      <c r="H491" s="2" t="s">
        <v>298</v>
      </c>
      <c r="K491" s="9"/>
      <c r="L491" s="9"/>
      <c r="M491" s="9"/>
      <c r="N491"/>
      <c r="O491"/>
      <c r="P491"/>
      <c r="Q491"/>
      <c r="R491"/>
      <c r="S491"/>
      <c r="T491"/>
      <c r="U491"/>
      <c r="V491"/>
      <c r="W491"/>
    </row>
    <row r="492" spans="2:23" ht="15" x14ac:dyDescent="0.25">
      <c r="B492" s="2"/>
      <c r="I492" s="2" t="s">
        <v>29</v>
      </c>
      <c r="J492" s="2" t="s">
        <v>63</v>
      </c>
      <c r="K492" s="9">
        <v>-7</v>
      </c>
      <c r="L492" s="9">
        <v>-9</v>
      </c>
      <c r="M492" s="9">
        <v>-9</v>
      </c>
      <c r="N492"/>
      <c r="O492"/>
      <c r="P492"/>
      <c r="Q492"/>
      <c r="R492"/>
      <c r="S492"/>
      <c r="T492"/>
      <c r="U492"/>
      <c r="V492"/>
      <c r="W492"/>
    </row>
    <row r="493" spans="2:23" ht="15" x14ac:dyDescent="0.25">
      <c r="B493" s="2"/>
      <c r="K493" s="9"/>
      <c r="L493" s="9"/>
      <c r="M493" s="9"/>
      <c r="N493"/>
      <c r="O493"/>
      <c r="P493"/>
      <c r="Q493"/>
      <c r="R493"/>
      <c r="S493"/>
      <c r="T493"/>
      <c r="U493"/>
      <c r="V493"/>
      <c r="W493"/>
    </row>
    <row r="494" spans="2:23" ht="15" x14ac:dyDescent="0.25">
      <c r="B494" s="2"/>
      <c r="H494" s="2" t="s">
        <v>299</v>
      </c>
      <c r="K494" s="9"/>
      <c r="L494" s="9"/>
      <c r="M494" s="9"/>
      <c r="N494"/>
      <c r="O494"/>
      <c r="P494"/>
      <c r="Q494"/>
      <c r="R494"/>
      <c r="S494"/>
      <c r="T494"/>
      <c r="U494"/>
      <c r="V494"/>
      <c r="W494"/>
    </row>
    <row r="495" spans="2:23" ht="15" x14ac:dyDescent="0.25">
      <c r="B495" s="2"/>
      <c r="I495" s="2" t="s">
        <v>29</v>
      </c>
      <c r="J495" s="2" t="s">
        <v>63</v>
      </c>
      <c r="K495" s="9">
        <v>-251</v>
      </c>
      <c r="L495" s="9">
        <v>-320</v>
      </c>
      <c r="M495" s="9">
        <v>-310</v>
      </c>
      <c r="N495"/>
      <c r="O495"/>
      <c r="P495"/>
      <c r="Q495"/>
      <c r="R495"/>
      <c r="S495"/>
      <c r="T495"/>
      <c r="U495"/>
      <c r="V495"/>
      <c r="W495"/>
    </row>
    <row r="496" spans="2:23" ht="15" x14ac:dyDescent="0.25">
      <c r="B496" s="2"/>
      <c r="K496" s="9"/>
      <c r="L496" s="9"/>
      <c r="M496" s="9"/>
      <c r="N496"/>
      <c r="O496"/>
      <c r="P496"/>
      <c r="Q496"/>
      <c r="R496"/>
      <c r="S496"/>
      <c r="T496"/>
      <c r="U496"/>
      <c r="V496"/>
      <c r="W496"/>
    </row>
    <row r="497" spans="2:23" ht="15" x14ac:dyDescent="0.25">
      <c r="B497" s="2"/>
      <c r="H497" s="2" t="s">
        <v>300</v>
      </c>
      <c r="K497" s="9"/>
      <c r="L497" s="9"/>
      <c r="M497" s="9"/>
      <c r="N497"/>
      <c r="O497"/>
      <c r="P497"/>
      <c r="Q497"/>
      <c r="R497"/>
      <c r="S497"/>
      <c r="T497"/>
      <c r="U497"/>
      <c r="V497"/>
      <c r="W497"/>
    </row>
    <row r="498" spans="2:23" ht="15" x14ac:dyDescent="0.25">
      <c r="B498" s="2"/>
      <c r="I498" s="2" t="s">
        <v>29</v>
      </c>
      <c r="J498" s="2" t="s">
        <v>63</v>
      </c>
      <c r="K498" s="9">
        <v>0</v>
      </c>
      <c r="L498" s="9">
        <v>-1</v>
      </c>
      <c r="M498" s="9">
        <v>-1</v>
      </c>
      <c r="N498"/>
      <c r="O498"/>
      <c r="P498"/>
      <c r="Q498"/>
      <c r="R498"/>
      <c r="S498"/>
      <c r="T498"/>
      <c r="U498"/>
      <c r="V498"/>
      <c r="W498"/>
    </row>
    <row r="499" spans="2:23" ht="15" x14ac:dyDescent="0.25">
      <c r="B499" s="2"/>
      <c r="K499" s="9"/>
      <c r="L499" s="9"/>
      <c r="M499" s="9"/>
      <c r="N499"/>
      <c r="O499"/>
      <c r="P499"/>
      <c r="Q499"/>
      <c r="R499"/>
      <c r="S499"/>
      <c r="T499"/>
      <c r="U499"/>
      <c r="V499"/>
      <c r="W499"/>
    </row>
    <row r="500" spans="2:23" ht="15" x14ac:dyDescent="0.25">
      <c r="B500" s="2"/>
      <c r="F500" s="2" t="s">
        <v>129</v>
      </c>
      <c r="G500" s="2" t="s">
        <v>301</v>
      </c>
      <c r="K500" s="9"/>
      <c r="L500" s="9"/>
      <c r="M500" s="9"/>
      <c r="N500"/>
      <c r="O500"/>
      <c r="P500"/>
      <c r="Q500"/>
      <c r="R500"/>
      <c r="S500"/>
      <c r="T500"/>
      <c r="U500"/>
      <c r="V500"/>
      <c r="W500"/>
    </row>
    <row r="501" spans="2:23" ht="15" x14ac:dyDescent="0.25">
      <c r="B501" s="2"/>
      <c r="H501" s="2" t="s">
        <v>302</v>
      </c>
      <c r="K501" s="9"/>
      <c r="L501" s="9"/>
      <c r="M501" s="9"/>
      <c r="N501"/>
      <c r="O501"/>
      <c r="P501"/>
      <c r="Q501"/>
      <c r="R501"/>
      <c r="S501"/>
      <c r="T501"/>
      <c r="U501"/>
      <c r="V501"/>
      <c r="W501"/>
    </row>
    <row r="502" spans="2:23" ht="15" x14ac:dyDescent="0.25">
      <c r="B502" s="2"/>
      <c r="I502" s="2" t="s">
        <v>286</v>
      </c>
      <c r="J502" s="2" t="s">
        <v>63</v>
      </c>
      <c r="K502" s="9">
        <v>-31</v>
      </c>
      <c r="L502" s="9">
        <v>-48</v>
      </c>
      <c r="M502" s="9">
        <v>-48</v>
      </c>
      <c r="N502"/>
      <c r="O502"/>
      <c r="P502"/>
      <c r="Q502"/>
      <c r="R502"/>
      <c r="S502"/>
      <c r="T502"/>
      <c r="U502"/>
      <c r="V502"/>
      <c r="W502"/>
    </row>
    <row r="503" spans="2:23" ht="15" x14ac:dyDescent="0.25">
      <c r="B503" s="2"/>
      <c r="K503" s="9"/>
      <c r="L503" s="9"/>
      <c r="M503" s="9"/>
      <c r="N503"/>
      <c r="O503"/>
      <c r="P503"/>
      <c r="Q503"/>
      <c r="R503"/>
      <c r="S503"/>
      <c r="T503"/>
      <c r="U503"/>
      <c r="V503"/>
      <c r="W503"/>
    </row>
    <row r="504" spans="2:23" ht="15" x14ac:dyDescent="0.25">
      <c r="B504" s="2"/>
      <c r="H504" s="2" t="s">
        <v>303</v>
      </c>
      <c r="K504" s="9"/>
      <c r="L504" s="9"/>
      <c r="M504" s="9"/>
      <c r="N504"/>
      <c r="O504"/>
      <c r="P504"/>
      <c r="Q504"/>
      <c r="R504"/>
      <c r="S504"/>
      <c r="T504"/>
      <c r="U504"/>
      <c r="V504"/>
      <c r="W504"/>
    </row>
    <row r="505" spans="2:23" ht="15" x14ac:dyDescent="0.25">
      <c r="B505" s="2"/>
      <c r="I505" s="2" t="s">
        <v>286</v>
      </c>
      <c r="J505" s="2" t="s">
        <v>63</v>
      </c>
      <c r="K505" s="9">
        <v>-261</v>
      </c>
      <c r="L505" s="9">
        <v>-295</v>
      </c>
      <c r="M505" s="9">
        <v>-295</v>
      </c>
      <c r="N505"/>
      <c r="O505"/>
      <c r="P505"/>
      <c r="Q505"/>
      <c r="R505"/>
      <c r="S505"/>
      <c r="T505"/>
      <c r="U505"/>
      <c r="V505"/>
      <c r="W505"/>
    </row>
    <row r="506" spans="2:23" ht="15" x14ac:dyDescent="0.25">
      <c r="B506" s="2"/>
      <c r="K506" s="9"/>
      <c r="L506" s="9"/>
      <c r="M506" s="9"/>
      <c r="N506"/>
      <c r="O506"/>
      <c r="P506"/>
      <c r="Q506"/>
      <c r="R506"/>
      <c r="S506"/>
      <c r="T506"/>
      <c r="U506"/>
      <c r="V506"/>
      <c r="W506"/>
    </row>
    <row r="507" spans="2:23" ht="15" x14ac:dyDescent="0.25">
      <c r="B507" s="2"/>
      <c r="H507" s="2" t="s">
        <v>304</v>
      </c>
      <c r="K507" s="9"/>
      <c r="L507" s="9"/>
      <c r="M507" s="9"/>
      <c r="N507"/>
      <c r="O507"/>
      <c r="P507"/>
      <c r="Q507"/>
      <c r="R507"/>
      <c r="S507"/>
      <c r="T507"/>
      <c r="U507"/>
      <c r="V507"/>
      <c r="W507"/>
    </row>
    <row r="508" spans="2:23" ht="15" x14ac:dyDescent="0.25">
      <c r="B508" s="2"/>
      <c r="I508" s="2" t="s">
        <v>286</v>
      </c>
      <c r="J508" s="2" t="s">
        <v>63</v>
      </c>
      <c r="K508" s="9">
        <v>-3</v>
      </c>
      <c r="L508" s="9">
        <v>-2</v>
      </c>
      <c r="M508" s="9">
        <v>-2</v>
      </c>
      <c r="N508"/>
      <c r="O508"/>
      <c r="P508"/>
      <c r="Q508"/>
      <c r="R508"/>
      <c r="S508"/>
      <c r="T508"/>
      <c r="U508"/>
      <c r="V508"/>
      <c r="W508"/>
    </row>
    <row r="509" spans="2:23" ht="15" x14ac:dyDescent="0.25">
      <c r="B509" s="2"/>
      <c r="K509" s="9"/>
      <c r="L509" s="9"/>
      <c r="M509" s="9"/>
      <c r="N509"/>
      <c r="O509"/>
      <c r="P509"/>
      <c r="Q509"/>
      <c r="R509"/>
      <c r="S509"/>
      <c r="T509"/>
      <c r="U509"/>
      <c r="V509"/>
      <c r="W509"/>
    </row>
    <row r="510" spans="2:23" ht="15" x14ac:dyDescent="0.25">
      <c r="B510" s="2"/>
      <c r="D510" s="2" t="s">
        <v>305</v>
      </c>
      <c r="E510" s="2" t="s">
        <v>306</v>
      </c>
      <c r="K510" s="9"/>
      <c r="L510" s="9"/>
      <c r="M510" s="9"/>
      <c r="N510"/>
      <c r="O510"/>
      <c r="P510"/>
      <c r="Q510"/>
      <c r="R510"/>
      <c r="S510"/>
      <c r="T510"/>
      <c r="U510"/>
      <c r="V510"/>
      <c r="W510"/>
    </row>
    <row r="511" spans="2:23" ht="15" x14ac:dyDescent="0.25">
      <c r="B511" s="2"/>
      <c r="F511" s="2" t="s">
        <v>74</v>
      </c>
      <c r="G511" s="2" t="s">
        <v>307</v>
      </c>
      <c r="K511" s="9"/>
      <c r="L511" s="9"/>
      <c r="M511" s="9"/>
      <c r="N511"/>
      <c r="O511"/>
      <c r="P511"/>
      <c r="Q511"/>
      <c r="R511"/>
      <c r="S511"/>
      <c r="T511"/>
      <c r="U511"/>
      <c r="V511"/>
      <c r="W511"/>
    </row>
    <row r="512" spans="2:23" ht="15" x14ac:dyDescent="0.25">
      <c r="B512" s="2"/>
      <c r="H512" s="2" t="s">
        <v>308</v>
      </c>
      <c r="K512" s="9"/>
      <c r="L512" s="9"/>
      <c r="M512" s="9"/>
      <c r="N512"/>
      <c r="O512"/>
      <c r="P512"/>
      <c r="Q512"/>
      <c r="R512"/>
      <c r="S512"/>
      <c r="T512"/>
      <c r="U512"/>
      <c r="V512"/>
      <c r="W512"/>
    </row>
    <row r="513" spans="2:23" ht="15" x14ac:dyDescent="0.25">
      <c r="B513" s="2"/>
      <c r="I513" s="2" t="s">
        <v>309</v>
      </c>
      <c r="J513" s="2" t="s">
        <v>63</v>
      </c>
      <c r="K513" s="9">
        <v>0</v>
      </c>
      <c r="L513" s="9">
        <v>0</v>
      </c>
      <c r="M513" s="9">
        <v>-35</v>
      </c>
      <c r="N513"/>
      <c r="O513"/>
      <c r="P513"/>
      <c r="Q513"/>
      <c r="R513"/>
      <c r="S513"/>
      <c r="T513"/>
      <c r="U513"/>
      <c r="V513"/>
      <c r="W513"/>
    </row>
    <row r="514" spans="2:23" ht="15" x14ac:dyDescent="0.25">
      <c r="B514" s="2"/>
      <c r="K514" s="9"/>
      <c r="L514" s="9"/>
      <c r="M514" s="9"/>
      <c r="N514"/>
      <c r="O514"/>
      <c r="P514"/>
      <c r="Q514"/>
      <c r="R514"/>
      <c r="S514"/>
      <c r="T514"/>
      <c r="U514"/>
      <c r="V514"/>
      <c r="W514"/>
    </row>
    <row r="515" spans="2:23" ht="15" x14ac:dyDescent="0.25">
      <c r="B515" s="2"/>
      <c r="H515" s="2" t="s">
        <v>310</v>
      </c>
      <c r="K515" s="9"/>
      <c r="L515" s="9"/>
      <c r="M515" s="9"/>
      <c r="N515"/>
      <c r="O515"/>
      <c r="P515"/>
      <c r="Q515"/>
      <c r="R515"/>
      <c r="S515"/>
      <c r="T515"/>
      <c r="U515"/>
      <c r="V515"/>
      <c r="W515"/>
    </row>
    <row r="516" spans="2:23" ht="15" x14ac:dyDescent="0.25">
      <c r="B516" s="2"/>
      <c r="I516" s="2" t="s">
        <v>311</v>
      </c>
      <c r="J516" s="2" t="s">
        <v>63</v>
      </c>
      <c r="K516" s="9">
        <v>0</v>
      </c>
      <c r="L516" s="9">
        <v>0</v>
      </c>
      <c r="M516" s="9">
        <v>-34</v>
      </c>
      <c r="N516"/>
      <c r="O516"/>
      <c r="P516"/>
      <c r="Q516"/>
      <c r="R516"/>
      <c r="S516"/>
      <c r="T516"/>
      <c r="U516"/>
      <c r="V516"/>
      <c r="W516"/>
    </row>
    <row r="517" spans="2:23" ht="15" x14ac:dyDescent="0.25">
      <c r="B517" s="2"/>
      <c r="K517" s="9"/>
      <c r="L517" s="9"/>
      <c r="M517" s="9"/>
      <c r="N517"/>
      <c r="O517"/>
      <c r="P517"/>
      <c r="Q517"/>
      <c r="R517"/>
      <c r="S517"/>
      <c r="T517"/>
      <c r="U517"/>
      <c r="V517"/>
      <c r="W517"/>
    </row>
    <row r="518" spans="2:23" ht="15" x14ac:dyDescent="0.25">
      <c r="B518" s="2"/>
      <c r="H518" s="2" t="s">
        <v>312</v>
      </c>
      <c r="K518" s="9"/>
      <c r="L518" s="9"/>
      <c r="M518" s="9"/>
      <c r="N518"/>
      <c r="O518"/>
      <c r="P518"/>
      <c r="Q518"/>
      <c r="R518"/>
      <c r="S518"/>
      <c r="T518"/>
      <c r="U518"/>
      <c r="V518"/>
      <c r="W518"/>
    </row>
    <row r="519" spans="2:23" ht="15" x14ac:dyDescent="0.25">
      <c r="B519" s="2"/>
      <c r="I519" s="2" t="s">
        <v>309</v>
      </c>
      <c r="J519" s="2" t="s">
        <v>63</v>
      </c>
      <c r="K519" s="9">
        <v>0</v>
      </c>
      <c r="L519" s="9">
        <v>0</v>
      </c>
      <c r="M519" s="9">
        <v>-100</v>
      </c>
      <c r="N519"/>
      <c r="O519"/>
      <c r="P519"/>
      <c r="Q519"/>
      <c r="R519"/>
      <c r="S519"/>
      <c r="T519"/>
      <c r="U519"/>
      <c r="V519"/>
      <c r="W519"/>
    </row>
    <row r="520" spans="2:23" ht="15" x14ac:dyDescent="0.25">
      <c r="B520" s="2"/>
      <c r="K520" s="9"/>
      <c r="L520" s="9"/>
      <c r="M520" s="9"/>
      <c r="N520"/>
      <c r="O520"/>
      <c r="P520"/>
      <c r="Q520"/>
      <c r="R520"/>
      <c r="S520"/>
      <c r="T520"/>
      <c r="U520"/>
      <c r="V520"/>
      <c r="W520"/>
    </row>
    <row r="521" spans="2:23" ht="15" x14ac:dyDescent="0.25">
      <c r="B521" s="2"/>
      <c r="F521" s="2" t="s">
        <v>78</v>
      </c>
      <c r="G521" s="2" t="s">
        <v>313</v>
      </c>
      <c r="K521" s="9"/>
      <c r="L521" s="9"/>
      <c r="M521" s="9"/>
      <c r="N521"/>
      <c r="O521"/>
      <c r="P521"/>
      <c r="Q521"/>
      <c r="R521"/>
      <c r="S521"/>
      <c r="T521"/>
      <c r="U521"/>
      <c r="V521"/>
      <c r="W521"/>
    </row>
    <row r="522" spans="2:23" ht="15" x14ac:dyDescent="0.25">
      <c r="B522" s="2"/>
      <c r="H522" s="2" t="s">
        <v>314</v>
      </c>
      <c r="K522" s="9"/>
      <c r="L522" s="9"/>
      <c r="M522" s="9"/>
      <c r="N522"/>
      <c r="O522"/>
      <c r="P522"/>
      <c r="Q522"/>
      <c r="R522"/>
      <c r="S522"/>
      <c r="T522"/>
      <c r="U522"/>
      <c r="V522"/>
      <c r="W522"/>
    </row>
    <row r="523" spans="2:23" ht="15" x14ac:dyDescent="0.25">
      <c r="B523" s="2"/>
      <c r="I523" s="2" t="s">
        <v>107</v>
      </c>
      <c r="J523" s="2" t="s">
        <v>63</v>
      </c>
      <c r="K523" s="9">
        <v>-28</v>
      </c>
      <c r="L523" s="9">
        <v>-5</v>
      </c>
      <c r="M523" s="9">
        <v>0</v>
      </c>
      <c r="N523"/>
      <c r="O523"/>
      <c r="P523"/>
      <c r="Q523"/>
      <c r="R523"/>
      <c r="S523"/>
      <c r="T523"/>
      <c r="U523"/>
      <c r="V523"/>
      <c r="W523"/>
    </row>
    <row r="524" spans="2:23" ht="15" x14ac:dyDescent="0.25">
      <c r="B524" s="2"/>
      <c r="K524" s="9"/>
      <c r="L524" s="9"/>
      <c r="M524" s="9"/>
      <c r="N524"/>
      <c r="O524"/>
      <c r="P524"/>
      <c r="Q524"/>
      <c r="R524"/>
      <c r="S524"/>
      <c r="T524"/>
      <c r="U524"/>
      <c r="V524"/>
      <c r="W524"/>
    </row>
    <row r="525" spans="2:23" ht="15" x14ac:dyDescent="0.25">
      <c r="B525" s="2"/>
      <c r="H525" s="2" t="s">
        <v>315</v>
      </c>
      <c r="K525" s="9"/>
      <c r="L525" s="9"/>
      <c r="M525" s="9"/>
      <c r="N525"/>
      <c r="O525"/>
      <c r="P525"/>
      <c r="Q525"/>
      <c r="R525"/>
      <c r="S525"/>
      <c r="T525"/>
      <c r="U525"/>
      <c r="V525"/>
      <c r="W525"/>
    </row>
    <row r="526" spans="2:23" ht="15" x14ac:dyDescent="0.25">
      <c r="B526" s="2"/>
      <c r="I526" s="2" t="s">
        <v>107</v>
      </c>
      <c r="J526" s="2" t="s">
        <v>63</v>
      </c>
      <c r="K526" s="9">
        <v>-853</v>
      </c>
      <c r="L526" s="9">
        <v>-648</v>
      </c>
      <c r="M526" s="9">
        <v>-648</v>
      </c>
      <c r="N526"/>
      <c r="O526"/>
      <c r="P526"/>
      <c r="Q526"/>
      <c r="R526"/>
      <c r="S526"/>
      <c r="T526"/>
      <c r="U526"/>
      <c r="V526"/>
      <c r="W526"/>
    </row>
    <row r="527" spans="2:23" ht="15" x14ac:dyDescent="0.25">
      <c r="B527" s="2"/>
      <c r="K527" s="9"/>
      <c r="L527" s="9"/>
      <c r="M527" s="9"/>
      <c r="N527"/>
      <c r="O527"/>
      <c r="P527"/>
      <c r="Q527"/>
      <c r="R527"/>
      <c r="S527"/>
      <c r="T527"/>
      <c r="U527"/>
      <c r="V527"/>
      <c r="W527"/>
    </row>
    <row r="528" spans="2:23" ht="15" x14ac:dyDescent="0.25">
      <c r="B528" s="2"/>
      <c r="F528" s="2" t="s">
        <v>165</v>
      </c>
      <c r="G528" s="2" t="s">
        <v>316</v>
      </c>
      <c r="K528" s="9"/>
      <c r="L528" s="9"/>
      <c r="M528" s="9"/>
      <c r="N528"/>
      <c r="O528"/>
      <c r="P528"/>
      <c r="Q528"/>
      <c r="R528"/>
      <c r="S528"/>
      <c r="T528"/>
      <c r="U528"/>
      <c r="V528"/>
      <c r="W528"/>
    </row>
    <row r="529" spans="2:23" ht="15" x14ac:dyDescent="0.25">
      <c r="B529" s="2"/>
      <c r="H529" s="2" t="s">
        <v>317</v>
      </c>
      <c r="K529" s="9"/>
      <c r="L529" s="9"/>
      <c r="M529" s="9"/>
      <c r="N529"/>
      <c r="O529"/>
      <c r="P529"/>
      <c r="Q529"/>
      <c r="R529"/>
      <c r="S529"/>
      <c r="T529"/>
      <c r="U529"/>
      <c r="V529"/>
      <c r="W529"/>
    </row>
    <row r="530" spans="2:23" ht="15" x14ac:dyDescent="0.25">
      <c r="B530" s="2"/>
      <c r="I530" s="2" t="s">
        <v>309</v>
      </c>
      <c r="J530" s="2" t="s">
        <v>63</v>
      </c>
      <c r="K530" s="9">
        <v>-10</v>
      </c>
      <c r="L530" s="9">
        <v>-14</v>
      </c>
      <c r="M530" s="9">
        <v>0</v>
      </c>
      <c r="N530"/>
      <c r="O530"/>
      <c r="P530"/>
      <c r="Q530"/>
      <c r="R530"/>
      <c r="S530"/>
      <c r="T530"/>
      <c r="U530"/>
      <c r="V530"/>
      <c r="W530"/>
    </row>
    <row r="531" spans="2:23" ht="15" x14ac:dyDescent="0.25">
      <c r="B531" s="2"/>
      <c r="K531" s="9"/>
      <c r="L531" s="9"/>
      <c r="M531" s="9"/>
      <c r="N531"/>
      <c r="O531"/>
      <c r="P531"/>
      <c r="Q531"/>
      <c r="R531"/>
      <c r="S531"/>
      <c r="T531"/>
      <c r="U531"/>
      <c r="V531"/>
      <c r="W531"/>
    </row>
    <row r="532" spans="2:23" ht="15" x14ac:dyDescent="0.25">
      <c r="B532" s="2"/>
      <c r="F532" s="2" t="s">
        <v>168</v>
      </c>
      <c r="G532" s="2" t="s">
        <v>318</v>
      </c>
      <c r="K532" s="9"/>
      <c r="L532" s="9"/>
      <c r="M532" s="9"/>
      <c r="N532"/>
      <c r="O532"/>
      <c r="P532"/>
      <c r="Q532"/>
      <c r="R532"/>
      <c r="S532"/>
      <c r="T532"/>
      <c r="U532"/>
      <c r="V532"/>
      <c r="W532"/>
    </row>
    <row r="533" spans="2:23" ht="15" x14ac:dyDescent="0.25">
      <c r="B533" s="2"/>
      <c r="H533" s="2" t="s">
        <v>319</v>
      </c>
      <c r="K533" s="9"/>
      <c r="L533" s="9"/>
      <c r="M533" s="9"/>
      <c r="N533"/>
      <c r="O533"/>
      <c r="P533"/>
      <c r="Q533"/>
      <c r="R533"/>
      <c r="S533"/>
      <c r="T533"/>
      <c r="U533"/>
      <c r="V533"/>
      <c r="W533"/>
    </row>
    <row r="534" spans="2:23" ht="15" x14ac:dyDescent="0.25">
      <c r="B534" s="2"/>
      <c r="I534" s="2" t="s">
        <v>309</v>
      </c>
      <c r="J534" s="2" t="s">
        <v>63</v>
      </c>
      <c r="K534" s="9">
        <v>-316</v>
      </c>
      <c r="L534" s="9">
        <v>-317</v>
      </c>
      <c r="M534" s="9">
        <v>-310</v>
      </c>
      <c r="N534"/>
      <c r="O534"/>
      <c r="P534"/>
      <c r="Q534"/>
      <c r="R534"/>
      <c r="S534"/>
      <c r="T534"/>
      <c r="U534"/>
      <c r="V534"/>
      <c r="W534"/>
    </row>
    <row r="535" spans="2:23" ht="15" x14ac:dyDescent="0.25">
      <c r="B535" s="2"/>
      <c r="K535" s="9"/>
      <c r="L535" s="9"/>
      <c r="M535" s="9"/>
      <c r="N535"/>
      <c r="O535"/>
      <c r="P535"/>
      <c r="Q535"/>
      <c r="R535"/>
      <c r="S535"/>
      <c r="T535"/>
      <c r="U535"/>
      <c r="V535"/>
      <c r="W535"/>
    </row>
    <row r="536" spans="2:23" ht="15" x14ac:dyDescent="0.25">
      <c r="B536" s="2"/>
      <c r="H536" s="2" t="s">
        <v>320</v>
      </c>
      <c r="K536" s="9"/>
      <c r="L536" s="9"/>
      <c r="M536" s="9"/>
      <c r="N536"/>
      <c r="O536"/>
      <c r="P536"/>
      <c r="Q536"/>
      <c r="R536"/>
      <c r="S536"/>
      <c r="T536"/>
      <c r="U536"/>
      <c r="V536"/>
      <c r="W536"/>
    </row>
    <row r="537" spans="2:23" ht="15" x14ac:dyDescent="0.25">
      <c r="B537" s="2"/>
      <c r="I537" s="2" t="s">
        <v>309</v>
      </c>
      <c r="J537" s="2" t="s">
        <v>63</v>
      </c>
      <c r="K537" s="9">
        <v>-130</v>
      </c>
      <c r="L537" s="9">
        <v>-65</v>
      </c>
      <c r="M537" s="9">
        <v>-74</v>
      </c>
      <c r="N537"/>
      <c r="O537"/>
      <c r="P537"/>
      <c r="Q537"/>
      <c r="R537"/>
      <c r="S537"/>
      <c r="T537"/>
      <c r="U537"/>
      <c r="V537"/>
      <c r="W537"/>
    </row>
    <row r="538" spans="2:23" ht="15" x14ac:dyDescent="0.25">
      <c r="B538" s="2"/>
      <c r="K538" s="9"/>
      <c r="L538" s="9"/>
      <c r="M538" s="9"/>
      <c r="N538"/>
      <c r="O538"/>
      <c r="P538"/>
      <c r="Q538"/>
      <c r="R538"/>
      <c r="S538"/>
      <c r="T538"/>
      <c r="U538"/>
      <c r="V538"/>
      <c r="W538"/>
    </row>
    <row r="539" spans="2:23" ht="15" x14ac:dyDescent="0.25">
      <c r="B539" s="2"/>
      <c r="F539" s="2" t="s">
        <v>171</v>
      </c>
      <c r="G539" s="2" t="s">
        <v>321</v>
      </c>
      <c r="K539" s="9"/>
      <c r="L539" s="9"/>
      <c r="M539" s="9"/>
      <c r="N539"/>
      <c r="O539"/>
      <c r="P539"/>
      <c r="Q539"/>
      <c r="R539"/>
      <c r="S539"/>
      <c r="T539"/>
      <c r="U539"/>
      <c r="V539"/>
      <c r="W539"/>
    </row>
    <row r="540" spans="2:23" ht="15" x14ac:dyDescent="0.25">
      <c r="B540" s="2"/>
      <c r="H540" s="2" t="s">
        <v>322</v>
      </c>
      <c r="K540" s="9"/>
      <c r="L540" s="9"/>
      <c r="M540" s="9"/>
      <c r="N540"/>
      <c r="O540"/>
      <c r="P540"/>
      <c r="Q540"/>
      <c r="R540"/>
      <c r="S540"/>
      <c r="T540"/>
      <c r="U540"/>
      <c r="V540"/>
      <c r="W540"/>
    </row>
    <row r="541" spans="2:23" ht="15" x14ac:dyDescent="0.25">
      <c r="B541" s="2"/>
      <c r="I541" s="2" t="s">
        <v>309</v>
      </c>
      <c r="J541" s="2" t="s">
        <v>63</v>
      </c>
      <c r="K541" s="9">
        <v>-368</v>
      </c>
      <c r="L541" s="9">
        <v>-408</v>
      </c>
      <c r="M541" s="9">
        <v>-408</v>
      </c>
      <c r="N541"/>
      <c r="O541"/>
      <c r="P541"/>
      <c r="Q541"/>
      <c r="R541"/>
      <c r="S541"/>
      <c r="T541"/>
      <c r="U541"/>
      <c r="V541"/>
      <c r="W541"/>
    </row>
    <row r="542" spans="2:23" ht="15" x14ac:dyDescent="0.25">
      <c r="B542" s="2"/>
      <c r="K542" s="9"/>
      <c r="L542" s="9"/>
      <c r="M542" s="9"/>
      <c r="N542"/>
      <c r="O542"/>
      <c r="P542"/>
      <c r="Q542"/>
      <c r="R542"/>
      <c r="S542"/>
      <c r="T542"/>
      <c r="U542"/>
      <c r="V542"/>
      <c r="W542"/>
    </row>
    <row r="543" spans="2:23" ht="15" x14ac:dyDescent="0.25">
      <c r="B543" s="2"/>
      <c r="H543" s="2" t="s">
        <v>323</v>
      </c>
      <c r="K543" s="9"/>
      <c r="L543" s="9"/>
      <c r="M543" s="9"/>
      <c r="N543"/>
      <c r="O543"/>
      <c r="P543"/>
      <c r="Q543"/>
      <c r="R543"/>
      <c r="S543"/>
      <c r="T543"/>
      <c r="U543"/>
      <c r="V543"/>
      <c r="W543"/>
    </row>
    <row r="544" spans="2:23" ht="15" x14ac:dyDescent="0.25">
      <c r="B544" s="2"/>
      <c r="I544" s="2" t="s">
        <v>309</v>
      </c>
      <c r="J544" s="2" t="s">
        <v>63</v>
      </c>
      <c r="K544" s="9">
        <v>-3</v>
      </c>
      <c r="L544" s="9">
        <v>-4</v>
      </c>
      <c r="M544" s="9">
        <v>-15</v>
      </c>
      <c r="N544"/>
      <c r="O544"/>
      <c r="P544"/>
      <c r="Q544"/>
      <c r="R544"/>
      <c r="S544"/>
      <c r="T544"/>
      <c r="U544"/>
      <c r="V544"/>
      <c r="W544"/>
    </row>
    <row r="545" spans="2:23" ht="15" x14ac:dyDescent="0.25">
      <c r="B545" s="2"/>
      <c r="K545" s="9"/>
      <c r="L545" s="9"/>
      <c r="M545" s="9"/>
      <c r="N545"/>
      <c r="O545"/>
      <c r="P545"/>
      <c r="Q545"/>
      <c r="R545"/>
      <c r="S545"/>
      <c r="T545"/>
      <c r="U545"/>
      <c r="V545"/>
      <c r="W545"/>
    </row>
    <row r="546" spans="2:23" ht="15" x14ac:dyDescent="0.25">
      <c r="B546" s="2"/>
      <c r="H546" s="2" t="s">
        <v>324</v>
      </c>
      <c r="K546" s="9"/>
      <c r="L546" s="9"/>
      <c r="M546" s="9"/>
      <c r="N546"/>
      <c r="O546"/>
      <c r="P546"/>
      <c r="Q546"/>
      <c r="R546"/>
      <c r="S546"/>
      <c r="T546"/>
      <c r="U546"/>
      <c r="V546"/>
      <c r="W546"/>
    </row>
    <row r="547" spans="2:23" ht="15" x14ac:dyDescent="0.25">
      <c r="B547" s="2"/>
      <c r="I547" s="2" t="s">
        <v>309</v>
      </c>
      <c r="J547" s="2" t="s">
        <v>63</v>
      </c>
      <c r="K547" s="9">
        <v>-805</v>
      </c>
      <c r="L547" s="9">
        <v>-721</v>
      </c>
      <c r="M547" s="9">
        <v>-721</v>
      </c>
      <c r="N547"/>
      <c r="O547"/>
      <c r="P547"/>
      <c r="Q547"/>
      <c r="R547"/>
      <c r="S547"/>
      <c r="T547"/>
      <c r="U547"/>
      <c r="V547"/>
      <c r="W547"/>
    </row>
    <row r="548" spans="2:23" ht="15" x14ac:dyDescent="0.25">
      <c r="B548" s="2"/>
      <c r="K548" s="9"/>
      <c r="L548" s="9"/>
      <c r="M548" s="9"/>
      <c r="N548"/>
      <c r="O548"/>
      <c r="P548"/>
      <c r="Q548"/>
      <c r="R548"/>
      <c r="S548"/>
      <c r="T548"/>
      <c r="U548"/>
      <c r="V548"/>
      <c r="W548"/>
    </row>
    <row r="549" spans="2:23" ht="15" x14ac:dyDescent="0.25">
      <c r="B549" s="2"/>
      <c r="F549" s="2" t="s">
        <v>174</v>
      </c>
      <c r="G549" s="2" t="s">
        <v>325</v>
      </c>
      <c r="K549" s="9"/>
      <c r="L549" s="9"/>
      <c r="M549" s="9"/>
      <c r="N549"/>
      <c r="O549"/>
      <c r="P549"/>
      <c r="Q549"/>
      <c r="R549"/>
      <c r="S549"/>
      <c r="T549"/>
      <c r="U549"/>
      <c r="V549"/>
      <c r="W549"/>
    </row>
    <row r="550" spans="2:23" ht="15" x14ac:dyDescent="0.25">
      <c r="B550" s="2"/>
      <c r="H550" s="2" t="s">
        <v>326</v>
      </c>
      <c r="K550" s="9"/>
      <c r="L550" s="9"/>
      <c r="M550" s="9"/>
      <c r="N550"/>
      <c r="O550"/>
      <c r="P550"/>
      <c r="Q550"/>
      <c r="R550"/>
      <c r="S550"/>
      <c r="T550"/>
      <c r="U550"/>
      <c r="V550"/>
      <c r="W550"/>
    </row>
    <row r="551" spans="2:23" ht="15" x14ac:dyDescent="0.25">
      <c r="B551" s="2"/>
      <c r="I551" s="2" t="s">
        <v>311</v>
      </c>
      <c r="J551" s="2" t="s">
        <v>63</v>
      </c>
      <c r="K551" s="9">
        <v>-5549</v>
      </c>
      <c r="L551" s="9">
        <v>-5673</v>
      </c>
      <c r="M551" s="9">
        <v>-3682</v>
      </c>
      <c r="N551"/>
      <c r="O551"/>
      <c r="P551"/>
      <c r="Q551"/>
      <c r="R551"/>
      <c r="S551"/>
      <c r="T551"/>
      <c r="U551"/>
      <c r="V551"/>
      <c r="W551"/>
    </row>
    <row r="552" spans="2:23" ht="15" x14ac:dyDescent="0.25">
      <c r="B552" s="2"/>
      <c r="K552" s="9"/>
      <c r="L552" s="9"/>
      <c r="M552" s="9"/>
      <c r="N552"/>
      <c r="O552"/>
      <c r="P552"/>
      <c r="Q552"/>
      <c r="R552"/>
      <c r="S552"/>
      <c r="T552"/>
      <c r="U552"/>
      <c r="V552"/>
      <c r="W552"/>
    </row>
    <row r="553" spans="2:23" ht="15" x14ac:dyDescent="0.25">
      <c r="B553" s="2"/>
      <c r="H553" s="2" t="s">
        <v>327</v>
      </c>
      <c r="K553" s="9"/>
      <c r="L553" s="9"/>
      <c r="M553" s="9"/>
      <c r="N553"/>
      <c r="O553"/>
      <c r="P553"/>
      <c r="Q553"/>
      <c r="R553"/>
      <c r="S553"/>
      <c r="T553"/>
      <c r="U553"/>
      <c r="V553"/>
      <c r="W553"/>
    </row>
    <row r="554" spans="2:23" ht="15" x14ac:dyDescent="0.25">
      <c r="B554" s="2"/>
      <c r="I554" s="2" t="s">
        <v>311</v>
      </c>
      <c r="J554" s="2" t="s">
        <v>63</v>
      </c>
      <c r="K554" s="9">
        <v>-3</v>
      </c>
      <c r="L554" s="9">
        <v>-7</v>
      </c>
      <c r="M554" s="9">
        <v>0</v>
      </c>
      <c r="N554"/>
      <c r="O554"/>
      <c r="P554"/>
      <c r="Q554"/>
      <c r="R554"/>
      <c r="S554"/>
      <c r="T554"/>
      <c r="U554"/>
      <c r="V554"/>
      <c r="W554"/>
    </row>
    <row r="555" spans="2:23" ht="15" x14ac:dyDescent="0.25">
      <c r="B555" s="2"/>
      <c r="K555" s="9"/>
      <c r="L555" s="9"/>
      <c r="M555" s="9"/>
      <c r="N555"/>
      <c r="O555"/>
      <c r="P555"/>
      <c r="Q555"/>
      <c r="R555"/>
      <c r="S555"/>
      <c r="T555"/>
      <c r="U555"/>
      <c r="V555"/>
      <c r="W555"/>
    </row>
    <row r="556" spans="2:23" ht="15" x14ac:dyDescent="0.25">
      <c r="B556" s="2"/>
      <c r="F556" s="2" t="s">
        <v>82</v>
      </c>
      <c r="G556" s="2" t="s">
        <v>328</v>
      </c>
      <c r="K556" s="9"/>
      <c r="L556" s="9"/>
      <c r="M556" s="9"/>
      <c r="N556"/>
      <c r="O556"/>
      <c r="P556"/>
      <c r="Q556"/>
      <c r="R556"/>
      <c r="S556"/>
      <c r="T556"/>
      <c r="U556"/>
      <c r="V556"/>
      <c r="W556"/>
    </row>
    <row r="557" spans="2:23" ht="15" x14ac:dyDescent="0.25">
      <c r="B557" s="2"/>
      <c r="H557" s="2" t="s">
        <v>329</v>
      </c>
      <c r="K557" s="9"/>
      <c r="L557" s="9"/>
      <c r="M557" s="9"/>
      <c r="N557"/>
      <c r="O557"/>
      <c r="P557"/>
      <c r="Q557"/>
      <c r="R557"/>
      <c r="S557"/>
      <c r="T557"/>
      <c r="U557"/>
      <c r="V557"/>
      <c r="W557"/>
    </row>
    <row r="558" spans="2:23" ht="15" x14ac:dyDescent="0.25">
      <c r="B558" s="2"/>
      <c r="I558" s="2" t="s">
        <v>309</v>
      </c>
      <c r="J558" s="2" t="s">
        <v>63</v>
      </c>
      <c r="K558" s="9">
        <v>-75</v>
      </c>
      <c r="L558" s="9">
        <v>-201</v>
      </c>
      <c r="M558" s="9">
        <v>0</v>
      </c>
      <c r="N558"/>
      <c r="O558"/>
      <c r="P558"/>
      <c r="Q558"/>
      <c r="R558"/>
      <c r="S558"/>
      <c r="T558"/>
      <c r="U558"/>
      <c r="V558"/>
      <c r="W558"/>
    </row>
    <row r="559" spans="2:23" ht="15" x14ac:dyDescent="0.25">
      <c r="B559" s="2"/>
      <c r="K559" s="9"/>
      <c r="L559" s="9"/>
      <c r="M559" s="9"/>
      <c r="N559"/>
      <c r="O559"/>
      <c r="P559"/>
      <c r="Q559"/>
      <c r="R559"/>
      <c r="S559"/>
      <c r="T559"/>
      <c r="U559"/>
      <c r="V559"/>
      <c r="W559"/>
    </row>
    <row r="560" spans="2:23" ht="15" x14ac:dyDescent="0.25">
      <c r="B560" s="2"/>
      <c r="F560" s="2" t="s">
        <v>177</v>
      </c>
      <c r="G560" s="2" t="s">
        <v>330</v>
      </c>
      <c r="K560" s="9"/>
      <c r="L560" s="9"/>
      <c r="M560" s="9"/>
      <c r="N560"/>
      <c r="O560"/>
      <c r="P560"/>
      <c r="Q560"/>
      <c r="R560"/>
      <c r="S560"/>
      <c r="T560"/>
      <c r="U560"/>
      <c r="V560"/>
      <c r="W560"/>
    </row>
    <row r="561" spans="2:23" ht="15" x14ac:dyDescent="0.25">
      <c r="B561" s="2"/>
      <c r="H561" s="2" t="s">
        <v>331</v>
      </c>
      <c r="K561" s="9"/>
      <c r="L561" s="9"/>
      <c r="M561" s="9"/>
      <c r="N561"/>
      <c r="O561"/>
      <c r="P561"/>
      <c r="Q561"/>
      <c r="R561"/>
      <c r="S561"/>
      <c r="T561"/>
      <c r="U561"/>
      <c r="V561"/>
      <c r="W561"/>
    </row>
    <row r="562" spans="2:23" ht="15" x14ac:dyDescent="0.25">
      <c r="B562" s="2"/>
      <c r="I562" s="2" t="s">
        <v>311</v>
      </c>
      <c r="J562" s="2" t="s">
        <v>63</v>
      </c>
      <c r="K562" s="9">
        <v>-12</v>
      </c>
      <c r="L562" s="9">
        <v>-72</v>
      </c>
      <c r="M562" s="9">
        <v>0</v>
      </c>
      <c r="N562"/>
      <c r="O562"/>
      <c r="P562"/>
      <c r="Q562"/>
      <c r="R562"/>
      <c r="S562"/>
      <c r="T562"/>
      <c r="U562"/>
      <c r="V562"/>
      <c r="W562"/>
    </row>
    <row r="563" spans="2:23" ht="15" x14ac:dyDescent="0.25">
      <c r="B563" s="2"/>
      <c r="K563" s="9"/>
      <c r="L563" s="9"/>
      <c r="M563" s="9"/>
      <c r="N563"/>
      <c r="O563"/>
      <c r="P563"/>
      <c r="Q563"/>
      <c r="R563"/>
      <c r="S563"/>
      <c r="T563"/>
      <c r="U563"/>
      <c r="V563"/>
      <c r="W563"/>
    </row>
    <row r="564" spans="2:23" ht="15" x14ac:dyDescent="0.25">
      <c r="B564" s="2"/>
      <c r="F564" s="2" t="s">
        <v>181</v>
      </c>
      <c r="G564" s="2" t="s">
        <v>332</v>
      </c>
      <c r="K564" s="9"/>
      <c r="L564" s="9"/>
      <c r="M564" s="9"/>
      <c r="N564"/>
      <c r="O564"/>
      <c r="P564"/>
      <c r="Q564"/>
      <c r="R564"/>
      <c r="S564"/>
      <c r="T564"/>
      <c r="U564"/>
      <c r="V564"/>
      <c r="W564"/>
    </row>
    <row r="565" spans="2:23" ht="15" x14ac:dyDescent="0.25">
      <c r="B565" s="2"/>
      <c r="H565" s="2" t="s">
        <v>333</v>
      </c>
      <c r="K565" s="9"/>
      <c r="L565" s="9"/>
      <c r="M565" s="9"/>
      <c r="N565"/>
      <c r="O565"/>
      <c r="P565"/>
      <c r="Q565"/>
      <c r="R565"/>
      <c r="S565"/>
      <c r="T565"/>
      <c r="U565"/>
      <c r="V565"/>
      <c r="W565"/>
    </row>
    <row r="566" spans="2:23" ht="15" x14ac:dyDescent="0.25">
      <c r="B566" s="2"/>
      <c r="I566" s="2" t="s">
        <v>309</v>
      </c>
      <c r="J566" s="2" t="s">
        <v>63</v>
      </c>
      <c r="K566" s="9">
        <v>-4125</v>
      </c>
      <c r="L566" s="9">
        <v>-4125</v>
      </c>
      <c r="M566" s="9">
        <v>-3518</v>
      </c>
      <c r="N566"/>
      <c r="O566"/>
      <c r="P566"/>
      <c r="Q566"/>
      <c r="R566"/>
      <c r="S566"/>
      <c r="T566"/>
      <c r="U566"/>
      <c r="V566"/>
      <c r="W566"/>
    </row>
    <row r="567" spans="2:23" ht="15" x14ac:dyDescent="0.25">
      <c r="B567" s="2"/>
      <c r="K567" s="9"/>
      <c r="L567" s="9"/>
      <c r="M567" s="9"/>
      <c r="N567"/>
      <c r="O567"/>
      <c r="P567"/>
      <c r="Q567"/>
      <c r="R567"/>
      <c r="S567"/>
      <c r="T567"/>
      <c r="U567"/>
      <c r="V567"/>
      <c r="W567"/>
    </row>
    <row r="568" spans="2:23" ht="15" x14ac:dyDescent="0.25">
      <c r="B568" s="2"/>
      <c r="F568" s="2" t="s">
        <v>266</v>
      </c>
      <c r="G568" s="2" t="s">
        <v>334</v>
      </c>
      <c r="K568" s="9"/>
      <c r="L568" s="9"/>
      <c r="M568" s="9"/>
      <c r="N568"/>
      <c r="O568"/>
      <c r="P568"/>
      <c r="Q568"/>
      <c r="R568"/>
      <c r="S568"/>
      <c r="T568"/>
      <c r="U568"/>
      <c r="V568"/>
      <c r="W568"/>
    </row>
    <row r="569" spans="2:23" ht="15" x14ac:dyDescent="0.25">
      <c r="B569" s="2"/>
      <c r="H569" s="2" t="s">
        <v>335</v>
      </c>
      <c r="K569" s="9"/>
      <c r="L569" s="9"/>
      <c r="M569" s="9"/>
      <c r="N569"/>
      <c r="O569"/>
      <c r="P569"/>
      <c r="Q569"/>
      <c r="R569"/>
      <c r="S569"/>
      <c r="T569"/>
      <c r="U569"/>
      <c r="V569"/>
      <c r="W569"/>
    </row>
    <row r="570" spans="2:23" ht="15" x14ac:dyDescent="0.25">
      <c r="B570" s="2"/>
      <c r="I570" s="2" t="s">
        <v>50</v>
      </c>
      <c r="J570" s="2" t="s">
        <v>63</v>
      </c>
      <c r="K570" s="9">
        <v>0</v>
      </c>
      <c r="L570" s="9">
        <v>-22</v>
      </c>
      <c r="M570" s="9">
        <v>-20</v>
      </c>
      <c r="N570"/>
      <c r="O570"/>
      <c r="P570"/>
      <c r="Q570"/>
      <c r="R570"/>
      <c r="S570"/>
      <c r="T570"/>
      <c r="U570"/>
      <c r="V570"/>
      <c r="W570"/>
    </row>
    <row r="571" spans="2:23" ht="15" x14ac:dyDescent="0.25">
      <c r="B571" s="2"/>
      <c r="K571" s="9"/>
      <c r="L571" s="9"/>
      <c r="M571" s="9"/>
      <c r="N571"/>
      <c r="O571"/>
      <c r="P571"/>
      <c r="Q571"/>
      <c r="R571"/>
      <c r="S571"/>
      <c r="T571"/>
      <c r="U571"/>
      <c r="V571"/>
      <c r="W571"/>
    </row>
    <row r="572" spans="2:23" ht="15" x14ac:dyDescent="0.25">
      <c r="B572" s="2"/>
      <c r="F572" s="2" t="s">
        <v>336</v>
      </c>
      <c r="G572" s="2" t="s">
        <v>337</v>
      </c>
      <c r="K572" s="9"/>
      <c r="L572" s="9"/>
      <c r="M572" s="9"/>
      <c r="N572"/>
      <c r="O572"/>
      <c r="P572"/>
      <c r="Q572"/>
      <c r="R572"/>
      <c r="S572"/>
      <c r="T572"/>
      <c r="U572"/>
      <c r="V572"/>
      <c r="W572"/>
    </row>
    <row r="573" spans="2:23" ht="15" x14ac:dyDescent="0.25">
      <c r="B573" s="2"/>
      <c r="H573" s="2" t="s">
        <v>338</v>
      </c>
      <c r="K573" s="9"/>
      <c r="L573" s="9"/>
      <c r="M573" s="9"/>
      <c r="N573"/>
      <c r="O573"/>
      <c r="P573"/>
      <c r="Q573"/>
      <c r="R573"/>
      <c r="S573"/>
      <c r="T573"/>
      <c r="U573"/>
      <c r="V573"/>
      <c r="W573"/>
    </row>
    <row r="574" spans="2:23" ht="15" x14ac:dyDescent="0.25">
      <c r="B574" s="2"/>
      <c r="I574" s="2" t="s">
        <v>50</v>
      </c>
      <c r="J574" s="2" t="s">
        <v>63</v>
      </c>
      <c r="K574" s="9">
        <v>-217</v>
      </c>
      <c r="L574" s="9">
        <v>-92</v>
      </c>
      <c r="M574" s="9">
        <v>0</v>
      </c>
      <c r="N574"/>
      <c r="O574"/>
      <c r="P574"/>
      <c r="Q574"/>
      <c r="R574"/>
      <c r="S574"/>
      <c r="T574"/>
      <c r="U574"/>
      <c r="V574"/>
      <c r="W574"/>
    </row>
    <row r="575" spans="2:23" ht="15" x14ac:dyDescent="0.25">
      <c r="B575" s="2"/>
      <c r="K575" s="9"/>
      <c r="L575" s="9"/>
      <c r="M575" s="9"/>
      <c r="N575"/>
      <c r="O575"/>
      <c r="P575"/>
      <c r="Q575"/>
      <c r="R575"/>
      <c r="S575"/>
      <c r="T575"/>
      <c r="U575"/>
      <c r="V575"/>
      <c r="W575"/>
    </row>
    <row r="576" spans="2:23" ht="15" x14ac:dyDescent="0.25">
      <c r="B576" s="2"/>
      <c r="F576" s="2" t="s">
        <v>85</v>
      </c>
      <c r="G576" s="2" t="s">
        <v>339</v>
      </c>
      <c r="K576" s="9"/>
      <c r="L576" s="9"/>
      <c r="M576" s="9"/>
      <c r="N576"/>
      <c r="O576"/>
      <c r="P576"/>
      <c r="Q576"/>
      <c r="R576"/>
      <c r="S576"/>
      <c r="T576"/>
      <c r="U576"/>
      <c r="V576"/>
      <c r="W576"/>
    </row>
    <row r="577" spans="2:23" ht="15" x14ac:dyDescent="0.25">
      <c r="B577" s="2"/>
      <c r="H577" s="2" t="s">
        <v>340</v>
      </c>
      <c r="K577" s="9"/>
      <c r="L577" s="9"/>
      <c r="M577" s="9"/>
      <c r="N577"/>
      <c r="O577"/>
      <c r="P577"/>
      <c r="Q577"/>
      <c r="R577"/>
      <c r="S577"/>
      <c r="T577"/>
      <c r="U577"/>
      <c r="V577"/>
      <c r="W577"/>
    </row>
    <row r="578" spans="2:23" ht="15" x14ac:dyDescent="0.25">
      <c r="B578" s="2"/>
      <c r="I578" s="2" t="s">
        <v>309</v>
      </c>
      <c r="J578" s="2" t="s">
        <v>63</v>
      </c>
      <c r="K578" s="9">
        <v>-2</v>
      </c>
      <c r="L578" s="9">
        <v>-45</v>
      </c>
      <c r="M578" s="9">
        <v>0</v>
      </c>
      <c r="N578"/>
      <c r="O578"/>
      <c r="P578"/>
      <c r="Q578"/>
      <c r="R578"/>
      <c r="S578"/>
      <c r="T578"/>
      <c r="U578"/>
      <c r="V578"/>
      <c r="W578"/>
    </row>
    <row r="579" spans="2:23" ht="15" x14ac:dyDescent="0.25">
      <c r="B579" s="2"/>
      <c r="K579" s="9"/>
      <c r="L579" s="9"/>
      <c r="M579" s="9"/>
      <c r="N579"/>
      <c r="O579"/>
      <c r="P579"/>
      <c r="Q579"/>
      <c r="R579"/>
      <c r="S579"/>
      <c r="T579"/>
      <c r="U579"/>
      <c r="V579"/>
      <c r="W579"/>
    </row>
    <row r="580" spans="2:23" ht="15" x14ac:dyDescent="0.25">
      <c r="B580" s="2"/>
      <c r="F580" s="2" t="s">
        <v>223</v>
      </c>
      <c r="G580" s="2" t="s">
        <v>153</v>
      </c>
      <c r="K580" s="9"/>
      <c r="L580" s="9"/>
      <c r="M580" s="9"/>
      <c r="N580"/>
      <c r="O580"/>
      <c r="P580"/>
      <c r="Q580"/>
      <c r="R580"/>
      <c r="S580"/>
      <c r="T580"/>
      <c r="U580"/>
      <c r="V580"/>
      <c r="W580"/>
    </row>
    <row r="581" spans="2:23" ht="15" x14ac:dyDescent="0.25">
      <c r="B581" s="2"/>
      <c r="H581" s="2" t="s">
        <v>341</v>
      </c>
      <c r="K581" s="9"/>
      <c r="L581" s="9"/>
      <c r="M581" s="9"/>
      <c r="N581"/>
      <c r="O581"/>
      <c r="P581"/>
      <c r="Q581"/>
      <c r="R581"/>
      <c r="S581"/>
      <c r="T581"/>
      <c r="U581"/>
      <c r="V581"/>
      <c r="W581"/>
    </row>
    <row r="582" spans="2:23" ht="15" x14ac:dyDescent="0.25">
      <c r="B582" s="2"/>
      <c r="I582" s="2" t="s">
        <v>309</v>
      </c>
      <c r="J582" s="2" t="s">
        <v>63</v>
      </c>
      <c r="K582" s="9">
        <v>-121</v>
      </c>
      <c r="L582" s="9">
        <v>-96</v>
      </c>
      <c r="M582" s="9">
        <v>0</v>
      </c>
      <c r="N582"/>
      <c r="O582"/>
      <c r="P582"/>
      <c r="Q582"/>
      <c r="R582"/>
      <c r="S582"/>
      <c r="T582"/>
      <c r="U582"/>
      <c r="V582"/>
      <c r="W582"/>
    </row>
    <row r="583" spans="2:23" ht="15" x14ac:dyDescent="0.25">
      <c r="B583" s="2"/>
      <c r="K583" s="9"/>
      <c r="L583" s="9"/>
      <c r="M583" s="9"/>
      <c r="N583"/>
      <c r="O583"/>
      <c r="P583"/>
      <c r="Q583"/>
      <c r="R583"/>
      <c r="S583"/>
      <c r="T583"/>
      <c r="U583"/>
      <c r="V583"/>
      <c r="W583"/>
    </row>
    <row r="584" spans="2:23" ht="15" x14ac:dyDescent="0.25">
      <c r="B584" s="2"/>
      <c r="H584" s="2" t="s">
        <v>342</v>
      </c>
      <c r="K584" s="9"/>
      <c r="L584" s="9"/>
      <c r="M584" s="9"/>
      <c r="N584"/>
      <c r="O584"/>
      <c r="P584"/>
      <c r="Q584"/>
      <c r="R584"/>
      <c r="S584"/>
      <c r="T584"/>
      <c r="U584"/>
      <c r="V584"/>
      <c r="W584"/>
    </row>
    <row r="585" spans="2:23" ht="15" x14ac:dyDescent="0.25">
      <c r="B585" s="2"/>
      <c r="I585" s="2" t="s">
        <v>309</v>
      </c>
      <c r="J585" s="2" t="s">
        <v>63</v>
      </c>
      <c r="K585" s="9">
        <v>-29</v>
      </c>
      <c r="L585" s="9">
        <v>0</v>
      </c>
      <c r="M585" s="9">
        <v>0</v>
      </c>
      <c r="N585"/>
      <c r="O585"/>
      <c r="P585"/>
      <c r="Q585"/>
      <c r="R585"/>
      <c r="S585"/>
      <c r="T585"/>
      <c r="U585"/>
      <c r="V585"/>
      <c r="W585"/>
    </row>
    <row r="586" spans="2:23" ht="15" x14ac:dyDescent="0.25">
      <c r="B586" s="2"/>
      <c r="K586" s="9"/>
      <c r="L586" s="9"/>
      <c r="M586" s="9"/>
      <c r="N586"/>
      <c r="O586"/>
      <c r="P586"/>
      <c r="Q586"/>
      <c r="R586"/>
      <c r="S586"/>
      <c r="T586"/>
      <c r="U586"/>
      <c r="V586"/>
      <c r="W586"/>
    </row>
    <row r="587" spans="2:23" ht="15" x14ac:dyDescent="0.25">
      <c r="B587" s="2"/>
      <c r="H587" s="2" t="s">
        <v>343</v>
      </c>
      <c r="K587" s="9"/>
      <c r="L587" s="9"/>
      <c r="M587" s="9"/>
      <c r="N587"/>
      <c r="O587"/>
      <c r="P587"/>
      <c r="Q587"/>
      <c r="R587"/>
      <c r="S587"/>
      <c r="T587"/>
      <c r="U587"/>
      <c r="V587"/>
      <c r="W587"/>
    </row>
    <row r="588" spans="2:23" ht="15" x14ac:dyDescent="0.25">
      <c r="B588" s="2"/>
      <c r="I588" s="2" t="s">
        <v>311</v>
      </c>
      <c r="J588" s="2" t="s">
        <v>63</v>
      </c>
      <c r="K588" s="9">
        <v>-563</v>
      </c>
      <c r="L588" s="9">
        <v>-694</v>
      </c>
      <c r="M588" s="9">
        <v>-569</v>
      </c>
      <c r="N588"/>
      <c r="O588"/>
      <c r="P588"/>
      <c r="Q588"/>
      <c r="R588"/>
      <c r="S588"/>
      <c r="T588"/>
      <c r="U588"/>
      <c r="V588"/>
      <c r="W588"/>
    </row>
    <row r="589" spans="2:23" ht="15" x14ac:dyDescent="0.25">
      <c r="B589" s="2"/>
      <c r="K589" s="9"/>
      <c r="L589" s="9"/>
      <c r="M589" s="9"/>
      <c r="N589"/>
      <c r="O589"/>
      <c r="P589"/>
      <c r="Q589"/>
      <c r="R589"/>
      <c r="S589"/>
      <c r="T589"/>
      <c r="U589"/>
      <c r="V589"/>
      <c r="W589"/>
    </row>
    <row r="590" spans="2:23" ht="15" x14ac:dyDescent="0.25">
      <c r="B590" s="2"/>
      <c r="H590" s="2" t="s">
        <v>344</v>
      </c>
      <c r="K590" s="9"/>
      <c r="L590" s="9"/>
      <c r="M590" s="9"/>
      <c r="N590"/>
      <c r="O590"/>
      <c r="P590"/>
      <c r="Q590"/>
      <c r="R590"/>
      <c r="S590"/>
      <c r="T590"/>
      <c r="U590"/>
      <c r="V590"/>
      <c r="W590"/>
    </row>
    <row r="591" spans="2:23" ht="15" x14ac:dyDescent="0.25">
      <c r="B591" s="2"/>
      <c r="I591" s="2" t="s">
        <v>309</v>
      </c>
      <c r="J591" s="2" t="s">
        <v>63</v>
      </c>
      <c r="K591" s="9">
        <v>-208</v>
      </c>
      <c r="L591" s="9">
        <v>-311</v>
      </c>
      <c r="M591" s="9">
        <v>-153</v>
      </c>
      <c r="N591"/>
      <c r="O591"/>
      <c r="P591"/>
      <c r="Q591"/>
      <c r="R591"/>
      <c r="S591"/>
      <c r="T591"/>
      <c r="U591"/>
      <c r="V591"/>
      <c r="W591"/>
    </row>
    <row r="592" spans="2:23" ht="15" x14ac:dyDescent="0.25">
      <c r="B592" s="2"/>
      <c r="K592" s="9"/>
      <c r="L592" s="9"/>
      <c r="M592" s="9"/>
      <c r="N592"/>
      <c r="O592"/>
      <c r="P592"/>
      <c r="Q592"/>
      <c r="R592"/>
      <c r="S592"/>
      <c r="T592"/>
      <c r="U592"/>
      <c r="V592"/>
      <c r="W592"/>
    </row>
    <row r="593" spans="2:23" ht="15" x14ac:dyDescent="0.25">
      <c r="B593" s="2"/>
      <c r="H593" s="2" t="s">
        <v>345</v>
      </c>
      <c r="K593" s="9"/>
      <c r="L593" s="9"/>
      <c r="M593" s="9"/>
      <c r="N593"/>
      <c r="O593"/>
      <c r="P593"/>
      <c r="Q593"/>
      <c r="R593"/>
      <c r="S593"/>
      <c r="T593"/>
      <c r="U593"/>
      <c r="V593"/>
      <c r="W593"/>
    </row>
    <row r="594" spans="2:23" ht="15" x14ac:dyDescent="0.25">
      <c r="B594" s="2"/>
      <c r="I594" s="2" t="s">
        <v>309</v>
      </c>
      <c r="J594" s="2" t="s">
        <v>63</v>
      </c>
      <c r="K594" s="9">
        <v>-226</v>
      </c>
      <c r="L594" s="9">
        <v>-196</v>
      </c>
      <c r="M594" s="9">
        <v>0</v>
      </c>
      <c r="N594"/>
      <c r="O594"/>
      <c r="P594"/>
      <c r="Q594"/>
      <c r="R594"/>
      <c r="S594"/>
      <c r="T594"/>
      <c r="U594"/>
      <c r="V594"/>
      <c r="W594"/>
    </row>
    <row r="595" spans="2:23" ht="15" x14ac:dyDescent="0.25">
      <c r="B595" s="2"/>
      <c r="K595" s="9"/>
      <c r="L595" s="9"/>
      <c r="M595" s="9"/>
      <c r="N595"/>
      <c r="O595"/>
      <c r="P595"/>
      <c r="Q595"/>
      <c r="R595"/>
      <c r="S595"/>
      <c r="T595"/>
      <c r="U595"/>
      <c r="V595"/>
      <c r="W595"/>
    </row>
    <row r="596" spans="2:23" ht="15" x14ac:dyDescent="0.25">
      <c r="B596" s="2"/>
      <c r="H596" s="2" t="s">
        <v>346</v>
      </c>
      <c r="K596" s="9"/>
      <c r="L596" s="9"/>
      <c r="M596" s="9"/>
      <c r="N596"/>
      <c r="O596"/>
      <c r="P596"/>
      <c r="Q596"/>
      <c r="R596"/>
      <c r="S596"/>
      <c r="T596"/>
      <c r="U596"/>
      <c r="V596"/>
      <c r="W596"/>
    </row>
    <row r="597" spans="2:23" ht="15" x14ac:dyDescent="0.25">
      <c r="B597" s="2"/>
      <c r="I597" s="2" t="s">
        <v>311</v>
      </c>
      <c r="J597" s="2" t="s">
        <v>63</v>
      </c>
      <c r="K597" s="9">
        <v>0</v>
      </c>
      <c r="L597" s="9">
        <v>0</v>
      </c>
      <c r="M597" s="9">
        <v>-218</v>
      </c>
      <c r="N597"/>
      <c r="O597"/>
      <c r="P597"/>
      <c r="Q597"/>
      <c r="R597"/>
      <c r="S597"/>
      <c r="T597"/>
      <c r="U597"/>
      <c r="V597"/>
      <c r="W597"/>
    </row>
    <row r="598" spans="2:23" ht="15" x14ac:dyDescent="0.25">
      <c r="B598" s="2"/>
      <c r="K598" s="9"/>
      <c r="L598" s="9"/>
      <c r="M598" s="9"/>
      <c r="N598"/>
      <c r="O598"/>
      <c r="P598"/>
      <c r="Q598"/>
      <c r="R598"/>
      <c r="S598"/>
      <c r="T598"/>
      <c r="U598"/>
      <c r="V598"/>
      <c r="W598"/>
    </row>
    <row r="599" spans="2:23" ht="15" x14ac:dyDescent="0.25">
      <c r="B599" s="2"/>
      <c r="H599" s="2" t="s">
        <v>347</v>
      </c>
      <c r="K599" s="9"/>
      <c r="L599" s="9"/>
      <c r="M599" s="9"/>
      <c r="N599"/>
      <c r="O599"/>
      <c r="P599"/>
      <c r="Q599"/>
      <c r="R599"/>
      <c r="S599"/>
      <c r="T599"/>
      <c r="U599"/>
      <c r="V599"/>
      <c r="W599"/>
    </row>
    <row r="600" spans="2:23" ht="15" x14ac:dyDescent="0.25">
      <c r="B600" s="2"/>
      <c r="I600" s="2" t="s">
        <v>309</v>
      </c>
      <c r="J600" s="2" t="s">
        <v>63</v>
      </c>
      <c r="K600" s="9">
        <v>0</v>
      </c>
      <c r="L600" s="9">
        <v>0</v>
      </c>
      <c r="M600" s="9">
        <v>-180</v>
      </c>
      <c r="N600"/>
      <c r="O600"/>
      <c r="P600"/>
      <c r="Q600"/>
      <c r="R600"/>
      <c r="S600"/>
      <c r="T600"/>
      <c r="U600"/>
      <c r="V600"/>
      <c r="W600"/>
    </row>
    <row r="601" spans="2:23" ht="15" x14ac:dyDescent="0.25">
      <c r="B601" s="2"/>
      <c r="K601" s="9"/>
      <c r="L601" s="9"/>
      <c r="M601" s="9"/>
      <c r="N601"/>
      <c r="O601"/>
      <c r="P601"/>
      <c r="Q601"/>
      <c r="R601"/>
      <c r="S601"/>
      <c r="T601"/>
      <c r="U601"/>
      <c r="V601"/>
      <c r="W601"/>
    </row>
    <row r="602" spans="2:23" ht="15" x14ac:dyDescent="0.25">
      <c r="B602" s="2"/>
      <c r="F602" s="2" t="s">
        <v>88</v>
      </c>
      <c r="G602" s="2" t="s">
        <v>348</v>
      </c>
      <c r="K602" s="9"/>
      <c r="L602" s="9"/>
      <c r="M602" s="9"/>
      <c r="N602"/>
      <c r="O602"/>
      <c r="P602"/>
      <c r="Q602"/>
      <c r="R602"/>
      <c r="S602"/>
      <c r="T602"/>
      <c r="U602"/>
      <c r="V602"/>
      <c r="W602"/>
    </row>
    <row r="603" spans="2:23" ht="15" x14ac:dyDescent="0.25">
      <c r="B603" s="2"/>
      <c r="H603" s="2" t="s">
        <v>349</v>
      </c>
      <c r="K603" s="9"/>
      <c r="L603" s="9"/>
      <c r="M603" s="9"/>
      <c r="N603"/>
      <c r="O603"/>
      <c r="P603"/>
      <c r="Q603"/>
      <c r="R603"/>
      <c r="S603"/>
      <c r="T603"/>
      <c r="U603"/>
      <c r="V603"/>
      <c r="W603"/>
    </row>
    <row r="604" spans="2:23" ht="15" x14ac:dyDescent="0.25">
      <c r="B604" s="2"/>
      <c r="I604" s="2" t="s">
        <v>309</v>
      </c>
      <c r="J604" s="2" t="s">
        <v>63</v>
      </c>
      <c r="K604" s="9">
        <v>-1168</v>
      </c>
      <c r="L604" s="9">
        <v>-1435</v>
      </c>
      <c r="M604" s="9">
        <v>-1992</v>
      </c>
      <c r="N604"/>
      <c r="O604"/>
      <c r="P604"/>
      <c r="Q604"/>
      <c r="R604"/>
      <c r="S604"/>
      <c r="T604"/>
      <c r="U604"/>
      <c r="V604"/>
      <c r="W604"/>
    </row>
    <row r="605" spans="2:23" ht="15" x14ac:dyDescent="0.25">
      <c r="B605" s="2"/>
      <c r="K605" s="9"/>
      <c r="L605" s="9"/>
      <c r="M605" s="9"/>
      <c r="N605"/>
      <c r="O605"/>
      <c r="P605"/>
      <c r="Q605"/>
      <c r="R605"/>
      <c r="S605"/>
      <c r="T605"/>
      <c r="U605"/>
      <c r="V605"/>
      <c r="W605"/>
    </row>
    <row r="606" spans="2:23" ht="15" x14ac:dyDescent="0.25">
      <c r="B606" s="2"/>
      <c r="H606" s="2" t="s">
        <v>350</v>
      </c>
      <c r="K606" s="9"/>
      <c r="L606" s="9"/>
      <c r="M606" s="9"/>
      <c r="N606"/>
      <c r="O606"/>
      <c r="P606"/>
      <c r="Q606"/>
      <c r="R606"/>
      <c r="S606"/>
      <c r="T606"/>
      <c r="U606"/>
      <c r="V606"/>
      <c r="W606"/>
    </row>
    <row r="607" spans="2:23" ht="15" x14ac:dyDescent="0.25">
      <c r="B607" s="2"/>
      <c r="I607" s="2" t="s">
        <v>309</v>
      </c>
      <c r="J607" s="2" t="s">
        <v>63</v>
      </c>
      <c r="K607" s="9">
        <v>-10</v>
      </c>
      <c r="L607" s="9">
        <v>-10</v>
      </c>
      <c r="M607" s="9">
        <v>-10</v>
      </c>
      <c r="N607"/>
      <c r="O607"/>
      <c r="P607"/>
      <c r="Q607"/>
      <c r="R607"/>
      <c r="S607"/>
      <c r="T607"/>
      <c r="U607"/>
      <c r="V607"/>
      <c r="W607"/>
    </row>
    <row r="608" spans="2:23" ht="15" x14ac:dyDescent="0.25">
      <c r="B608" s="2"/>
      <c r="K608" s="9"/>
      <c r="L608" s="9"/>
      <c r="M608" s="9"/>
      <c r="N608"/>
      <c r="O608"/>
      <c r="P608"/>
      <c r="Q608"/>
      <c r="R608"/>
      <c r="S608"/>
      <c r="T608"/>
      <c r="U608"/>
      <c r="V608"/>
      <c r="W608"/>
    </row>
    <row r="609" spans="2:23" ht="15" x14ac:dyDescent="0.25">
      <c r="B609" s="2"/>
      <c r="F609" s="2" t="s">
        <v>91</v>
      </c>
      <c r="G609" s="2" t="s">
        <v>351</v>
      </c>
      <c r="K609" s="9"/>
      <c r="L609" s="9"/>
      <c r="M609" s="9"/>
      <c r="N609"/>
      <c r="O609"/>
      <c r="P609"/>
      <c r="Q609"/>
      <c r="R609"/>
      <c r="S609"/>
      <c r="T609"/>
      <c r="U609"/>
      <c r="V609"/>
      <c r="W609"/>
    </row>
    <row r="610" spans="2:23" ht="15" x14ac:dyDescent="0.25">
      <c r="B610" s="2"/>
      <c r="H610" s="2" t="s">
        <v>352</v>
      </c>
      <c r="K610" s="9"/>
      <c r="L610" s="9"/>
      <c r="M610" s="9"/>
      <c r="N610"/>
      <c r="O610"/>
      <c r="P610"/>
      <c r="Q610"/>
      <c r="R610"/>
      <c r="S610"/>
      <c r="T610"/>
      <c r="U610"/>
      <c r="V610"/>
      <c r="W610"/>
    </row>
    <row r="611" spans="2:23" ht="15" x14ac:dyDescent="0.25">
      <c r="B611" s="2"/>
      <c r="I611" s="2" t="s">
        <v>309</v>
      </c>
      <c r="J611" s="2" t="s">
        <v>63</v>
      </c>
      <c r="K611" s="9">
        <v>-122</v>
      </c>
      <c r="L611" s="9">
        <v>-127</v>
      </c>
      <c r="M611" s="9">
        <v>-106</v>
      </c>
      <c r="N611"/>
      <c r="O611"/>
      <c r="P611"/>
      <c r="Q611"/>
      <c r="R611"/>
      <c r="S611"/>
      <c r="T611"/>
      <c r="U611"/>
      <c r="V611"/>
      <c r="W611"/>
    </row>
    <row r="612" spans="2:23" ht="15" x14ac:dyDescent="0.25">
      <c r="B612" s="2"/>
      <c r="K612" s="9"/>
      <c r="L612" s="9"/>
      <c r="M612" s="9"/>
      <c r="N612"/>
      <c r="O612"/>
      <c r="P612"/>
      <c r="Q612"/>
      <c r="R612"/>
      <c r="S612"/>
      <c r="T612"/>
      <c r="U612"/>
      <c r="V612"/>
      <c r="W612"/>
    </row>
    <row r="613" spans="2:23" ht="15" x14ac:dyDescent="0.25">
      <c r="B613" s="2"/>
      <c r="D613" s="2" t="s">
        <v>353</v>
      </c>
      <c r="E613" s="2" t="s">
        <v>354</v>
      </c>
      <c r="K613" s="9"/>
      <c r="L613" s="9"/>
      <c r="M613" s="9"/>
      <c r="N613"/>
      <c r="O613"/>
      <c r="P613"/>
      <c r="Q613"/>
      <c r="R613"/>
      <c r="S613"/>
      <c r="T613"/>
      <c r="U613"/>
      <c r="V613"/>
      <c r="W613"/>
    </row>
    <row r="614" spans="2:23" ht="15" x14ac:dyDescent="0.25">
      <c r="B614" s="2"/>
      <c r="F614" s="2" t="s">
        <v>165</v>
      </c>
      <c r="G614" s="2" t="s">
        <v>355</v>
      </c>
      <c r="K614" s="9"/>
      <c r="L614" s="9"/>
      <c r="M614" s="9"/>
      <c r="N614"/>
      <c r="O614"/>
      <c r="P614"/>
      <c r="Q614"/>
      <c r="R614"/>
      <c r="S614"/>
      <c r="T614"/>
      <c r="U614"/>
      <c r="V614"/>
      <c r="W614"/>
    </row>
    <row r="615" spans="2:23" ht="15" x14ac:dyDescent="0.25">
      <c r="B615" s="2"/>
      <c r="H615" s="2" t="s">
        <v>356</v>
      </c>
      <c r="K615" s="9"/>
      <c r="L615" s="9"/>
      <c r="M615" s="9"/>
      <c r="N615"/>
      <c r="O615"/>
      <c r="P615"/>
      <c r="Q615"/>
      <c r="R615"/>
      <c r="S615"/>
      <c r="T615"/>
      <c r="U615"/>
      <c r="V615"/>
      <c r="W615"/>
    </row>
    <row r="616" spans="2:23" ht="15" x14ac:dyDescent="0.25">
      <c r="B616" s="2"/>
      <c r="I616" s="2" t="s">
        <v>357</v>
      </c>
      <c r="J616" s="2" t="s">
        <v>63</v>
      </c>
      <c r="K616" s="9">
        <v>-24</v>
      </c>
      <c r="L616" s="9">
        <v>-4</v>
      </c>
      <c r="M616" s="9">
        <v>-21</v>
      </c>
      <c r="N616"/>
      <c r="O616"/>
      <c r="P616"/>
      <c r="Q616"/>
      <c r="R616"/>
      <c r="S616"/>
      <c r="T616"/>
      <c r="U616"/>
      <c r="V616"/>
      <c r="W616"/>
    </row>
    <row r="617" spans="2:23" ht="15" x14ac:dyDescent="0.25">
      <c r="B617" s="2"/>
      <c r="K617" s="9"/>
      <c r="L617" s="9"/>
      <c r="M617" s="9"/>
      <c r="N617"/>
      <c r="O617"/>
      <c r="P617"/>
      <c r="Q617"/>
      <c r="R617"/>
      <c r="S617"/>
      <c r="T617"/>
      <c r="U617"/>
      <c r="V617"/>
      <c r="W617"/>
    </row>
    <row r="618" spans="2:23" ht="15" x14ac:dyDescent="0.25">
      <c r="B618" s="2"/>
      <c r="F618" s="2" t="s">
        <v>168</v>
      </c>
      <c r="G618" s="2" t="s">
        <v>358</v>
      </c>
      <c r="K618" s="9"/>
      <c r="L618" s="9"/>
      <c r="M618" s="9"/>
      <c r="N618"/>
      <c r="O618"/>
      <c r="P618"/>
      <c r="Q618"/>
      <c r="R618"/>
      <c r="S618"/>
      <c r="T618"/>
      <c r="U618"/>
      <c r="V618"/>
      <c r="W618"/>
    </row>
    <row r="619" spans="2:23" ht="15" x14ac:dyDescent="0.25">
      <c r="B619" s="2"/>
      <c r="H619" s="2" t="s">
        <v>359</v>
      </c>
      <c r="K619" s="9"/>
      <c r="L619" s="9"/>
      <c r="M619" s="9"/>
      <c r="N619"/>
      <c r="O619"/>
      <c r="P619"/>
      <c r="Q619"/>
      <c r="R619"/>
      <c r="S619"/>
      <c r="T619"/>
      <c r="U619"/>
      <c r="V619"/>
      <c r="W619"/>
    </row>
    <row r="620" spans="2:23" ht="15" x14ac:dyDescent="0.25">
      <c r="B620" s="2"/>
      <c r="I620" s="2" t="s">
        <v>357</v>
      </c>
      <c r="J620" s="2" t="s">
        <v>63</v>
      </c>
      <c r="K620" s="9">
        <v>-254</v>
      </c>
      <c r="L620" s="9">
        <v>-4</v>
      </c>
      <c r="M620" s="9">
        <v>-4</v>
      </c>
      <c r="N620"/>
      <c r="O620"/>
      <c r="P620"/>
      <c r="Q620"/>
      <c r="R620"/>
      <c r="S620"/>
      <c r="T620"/>
      <c r="U620"/>
      <c r="V620"/>
      <c r="W620"/>
    </row>
    <row r="621" spans="2:23" ht="15" x14ac:dyDescent="0.25">
      <c r="B621" s="2"/>
      <c r="K621" s="9"/>
      <c r="L621" s="9"/>
      <c r="M621" s="9"/>
      <c r="N621"/>
      <c r="O621"/>
      <c r="P621"/>
      <c r="Q621"/>
      <c r="R621"/>
      <c r="S621"/>
      <c r="T621"/>
      <c r="U621"/>
      <c r="V621"/>
      <c r="W621"/>
    </row>
    <row r="622" spans="2:23" ht="15" x14ac:dyDescent="0.25">
      <c r="B622" s="2"/>
      <c r="H622" s="2" t="s">
        <v>360</v>
      </c>
      <c r="K622" s="9"/>
      <c r="L622" s="9"/>
      <c r="M622" s="9"/>
      <c r="N622"/>
      <c r="O622"/>
      <c r="P622"/>
      <c r="Q622"/>
      <c r="R622"/>
      <c r="S622"/>
      <c r="T622"/>
      <c r="U622"/>
      <c r="V622"/>
      <c r="W622"/>
    </row>
    <row r="623" spans="2:23" ht="15" x14ac:dyDescent="0.25">
      <c r="B623" s="2"/>
      <c r="I623" s="2" t="s">
        <v>357</v>
      </c>
      <c r="J623" s="2" t="s">
        <v>63</v>
      </c>
      <c r="K623" s="9">
        <v>-1</v>
      </c>
      <c r="L623" s="9">
        <v>0</v>
      </c>
      <c r="M623" s="9">
        <v>0</v>
      </c>
      <c r="N623"/>
      <c r="O623"/>
      <c r="P623"/>
      <c r="Q623"/>
      <c r="R623"/>
      <c r="S623"/>
      <c r="T623"/>
      <c r="U623"/>
      <c r="V623"/>
      <c r="W623"/>
    </row>
    <row r="624" spans="2:23" ht="15" x14ac:dyDescent="0.25">
      <c r="B624" s="2"/>
      <c r="K624" s="9"/>
      <c r="L624" s="9"/>
      <c r="M624" s="9"/>
      <c r="N624"/>
      <c r="O624"/>
      <c r="P624"/>
      <c r="Q624"/>
      <c r="R624"/>
      <c r="S624"/>
      <c r="T624"/>
      <c r="U624"/>
      <c r="V624"/>
      <c r="W624"/>
    </row>
    <row r="625" spans="2:23" ht="15" x14ac:dyDescent="0.25">
      <c r="B625" s="2"/>
      <c r="H625" s="2" t="s">
        <v>361</v>
      </c>
      <c r="K625" s="9"/>
      <c r="L625" s="9"/>
      <c r="M625" s="9"/>
      <c r="N625"/>
      <c r="O625"/>
      <c r="P625"/>
      <c r="Q625"/>
      <c r="R625"/>
      <c r="S625"/>
      <c r="T625"/>
      <c r="U625"/>
      <c r="V625"/>
      <c r="W625"/>
    </row>
    <row r="626" spans="2:23" ht="15" x14ac:dyDescent="0.25">
      <c r="B626" s="2"/>
      <c r="I626" s="2" t="s">
        <v>357</v>
      </c>
      <c r="J626" s="2" t="s">
        <v>63</v>
      </c>
      <c r="K626" s="9">
        <v>-1</v>
      </c>
      <c r="L626" s="9">
        <v>0</v>
      </c>
      <c r="M626" s="9">
        <v>0</v>
      </c>
      <c r="N626"/>
      <c r="O626"/>
      <c r="P626"/>
      <c r="Q626"/>
      <c r="R626"/>
      <c r="S626"/>
      <c r="T626"/>
      <c r="U626"/>
      <c r="V626"/>
      <c r="W626"/>
    </row>
    <row r="627" spans="2:23" ht="15" x14ac:dyDescent="0.25">
      <c r="B627" s="2"/>
      <c r="K627" s="9"/>
      <c r="L627" s="9"/>
      <c r="M627" s="9"/>
      <c r="N627"/>
      <c r="O627"/>
      <c r="P627"/>
      <c r="Q627"/>
      <c r="R627"/>
      <c r="S627"/>
      <c r="T627"/>
      <c r="U627"/>
      <c r="V627"/>
      <c r="W627"/>
    </row>
    <row r="628" spans="2:23" ht="15" x14ac:dyDescent="0.25">
      <c r="B628" s="2"/>
      <c r="H628" s="2" t="s">
        <v>362</v>
      </c>
      <c r="K628" s="9"/>
      <c r="L628" s="9"/>
      <c r="M628" s="9"/>
      <c r="N628"/>
      <c r="O628"/>
      <c r="P628"/>
      <c r="Q628"/>
      <c r="R628"/>
      <c r="S628"/>
      <c r="T628"/>
      <c r="U628"/>
      <c r="V628"/>
      <c r="W628"/>
    </row>
    <row r="629" spans="2:23" ht="15" x14ac:dyDescent="0.25">
      <c r="B629" s="2"/>
      <c r="I629" s="2" t="s">
        <v>363</v>
      </c>
      <c r="J629" s="2" t="s">
        <v>63</v>
      </c>
      <c r="K629" s="9">
        <v>-2013</v>
      </c>
      <c r="L629" s="9">
        <v>-2069</v>
      </c>
      <c r="M629" s="9">
        <v>-2069</v>
      </c>
      <c r="N629"/>
      <c r="O629"/>
      <c r="P629"/>
      <c r="Q629"/>
      <c r="R629"/>
      <c r="S629"/>
      <c r="T629"/>
      <c r="U629"/>
      <c r="V629"/>
      <c r="W629"/>
    </row>
    <row r="630" spans="2:23" ht="15" x14ac:dyDescent="0.25">
      <c r="B630" s="2"/>
      <c r="K630" s="9"/>
      <c r="L630" s="9"/>
      <c r="M630" s="9"/>
      <c r="N630"/>
      <c r="O630"/>
      <c r="P630"/>
      <c r="Q630"/>
      <c r="R630"/>
      <c r="S630"/>
      <c r="T630"/>
      <c r="U630"/>
      <c r="V630"/>
      <c r="W630"/>
    </row>
    <row r="631" spans="2:23" ht="15" x14ac:dyDescent="0.25">
      <c r="B631" s="2"/>
      <c r="F631" s="2" t="s">
        <v>171</v>
      </c>
      <c r="G631" s="2" t="s">
        <v>364</v>
      </c>
      <c r="K631" s="9"/>
      <c r="L631" s="9"/>
      <c r="M631" s="9"/>
      <c r="N631"/>
      <c r="O631"/>
      <c r="P631"/>
      <c r="Q631"/>
      <c r="R631"/>
      <c r="S631"/>
      <c r="T631"/>
      <c r="U631"/>
      <c r="V631"/>
      <c r="W631"/>
    </row>
    <row r="632" spans="2:23" ht="15" x14ac:dyDescent="0.25">
      <c r="B632" s="2"/>
      <c r="H632" s="2" t="s">
        <v>365</v>
      </c>
      <c r="K632" s="9"/>
      <c r="L632" s="9"/>
      <c r="M632" s="9"/>
      <c r="N632"/>
      <c r="O632"/>
      <c r="P632"/>
      <c r="Q632"/>
      <c r="R632"/>
      <c r="S632"/>
      <c r="T632"/>
      <c r="U632"/>
      <c r="V632"/>
      <c r="W632"/>
    </row>
    <row r="633" spans="2:23" ht="15" x14ac:dyDescent="0.25">
      <c r="B633" s="2"/>
      <c r="I633" s="2" t="s">
        <v>357</v>
      </c>
      <c r="J633" s="2" t="s">
        <v>63</v>
      </c>
      <c r="K633" s="9">
        <v>-23</v>
      </c>
      <c r="L633" s="9">
        <v>-41</v>
      </c>
      <c r="M633" s="9">
        <v>-41</v>
      </c>
      <c r="N633"/>
      <c r="O633"/>
      <c r="P633"/>
      <c r="Q633"/>
      <c r="R633"/>
      <c r="S633"/>
      <c r="T633"/>
      <c r="U633"/>
      <c r="V633"/>
      <c r="W633"/>
    </row>
    <row r="634" spans="2:23" ht="15" x14ac:dyDescent="0.25">
      <c r="B634" s="2"/>
      <c r="K634" s="9"/>
      <c r="L634" s="9"/>
      <c r="M634" s="9"/>
      <c r="N634"/>
      <c r="O634"/>
      <c r="P634"/>
      <c r="Q634"/>
      <c r="R634"/>
      <c r="S634"/>
      <c r="T634"/>
      <c r="U634"/>
      <c r="V634"/>
      <c r="W634"/>
    </row>
    <row r="635" spans="2:23" ht="15" x14ac:dyDescent="0.25">
      <c r="B635" s="2"/>
      <c r="F635" s="2" t="s">
        <v>174</v>
      </c>
      <c r="G635" s="2" t="s">
        <v>351</v>
      </c>
      <c r="K635" s="9"/>
      <c r="L635" s="9"/>
      <c r="M635" s="9"/>
      <c r="N635"/>
      <c r="O635"/>
      <c r="P635"/>
      <c r="Q635"/>
      <c r="R635"/>
      <c r="S635"/>
      <c r="T635"/>
      <c r="U635"/>
      <c r="V635"/>
      <c r="W635"/>
    </row>
    <row r="636" spans="2:23" ht="15" x14ac:dyDescent="0.25">
      <c r="B636" s="2"/>
      <c r="H636" s="2" t="s">
        <v>366</v>
      </c>
      <c r="K636" s="9"/>
      <c r="L636" s="9"/>
      <c r="M636" s="9"/>
      <c r="N636"/>
      <c r="O636"/>
      <c r="P636"/>
      <c r="Q636"/>
      <c r="R636"/>
      <c r="S636"/>
      <c r="T636"/>
      <c r="U636"/>
      <c r="V636"/>
      <c r="W636"/>
    </row>
    <row r="637" spans="2:23" ht="15" x14ac:dyDescent="0.25">
      <c r="B637" s="2"/>
      <c r="I637" s="2" t="s">
        <v>357</v>
      </c>
      <c r="J637" s="2" t="s">
        <v>63</v>
      </c>
      <c r="K637" s="9">
        <v>-13</v>
      </c>
      <c r="L637" s="9">
        <v>-18</v>
      </c>
      <c r="M637" s="9">
        <v>-19</v>
      </c>
      <c r="N637"/>
      <c r="O637"/>
      <c r="P637"/>
      <c r="Q637"/>
      <c r="R637"/>
      <c r="S637"/>
      <c r="T637"/>
      <c r="U637"/>
      <c r="V637"/>
      <c r="W637"/>
    </row>
    <row r="638" spans="2:23" ht="15" x14ac:dyDescent="0.25">
      <c r="B638" s="2"/>
      <c r="K638" s="9"/>
      <c r="L638" s="9"/>
      <c r="M638" s="9"/>
      <c r="N638"/>
      <c r="O638"/>
      <c r="P638"/>
      <c r="Q638"/>
      <c r="R638"/>
      <c r="S638"/>
      <c r="T638"/>
      <c r="U638"/>
      <c r="V638"/>
      <c r="W638"/>
    </row>
    <row r="639" spans="2:23" ht="15" x14ac:dyDescent="0.25">
      <c r="B639" s="2"/>
      <c r="F639" s="2" t="s">
        <v>82</v>
      </c>
      <c r="G639" s="2" t="s">
        <v>367</v>
      </c>
      <c r="K639" s="9"/>
      <c r="L639" s="9"/>
      <c r="M639" s="9"/>
      <c r="N639"/>
      <c r="O639"/>
      <c r="P639"/>
      <c r="Q639"/>
      <c r="R639"/>
      <c r="S639"/>
      <c r="T639"/>
      <c r="U639"/>
      <c r="V639"/>
      <c r="W639"/>
    </row>
    <row r="640" spans="2:23" ht="15" x14ac:dyDescent="0.25">
      <c r="B640" s="2"/>
      <c r="H640" s="2" t="s">
        <v>368</v>
      </c>
      <c r="K640" s="9"/>
      <c r="L640" s="9"/>
      <c r="M640" s="9"/>
      <c r="N640"/>
      <c r="O640"/>
      <c r="P640"/>
      <c r="Q640"/>
      <c r="R640"/>
      <c r="S640"/>
      <c r="T640"/>
      <c r="U640"/>
      <c r="V640"/>
      <c r="W640"/>
    </row>
    <row r="641" spans="2:23" ht="15" x14ac:dyDescent="0.25">
      <c r="B641" s="2"/>
      <c r="I641" s="2" t="s">
        <v>357</v>
      </c>
      <c r="J641" s="2" t="s">
        <v>63</v>
      </c>
      <c r="K641" s="9">
        <v>-2651</v>
      </c>
      <c r="L641" s="9">
        <v>-2845</v>
      </c>
      <c r="M641" s="9">
        <v>-2910</v>
      </c>
      <c r="N641"/>
      <c r="O641"/>
      <c r="P641"/>
      <c r="Q641"/>
      <c r="R641"/>
      <c r="S641"/>
      <c r="T641"/>
      <c r="U641"/>
      <c r="V641"/>
      <c r="W641"/>
    </row>
    <row r="642" spans="2:23" ht="15" x14ac:dyDescent="0.25">
      <c r="B642" s="2"/>
      <c r="K642" s="9"/>
      <c r="L642" s="9"/>
      <c r="M642" s="9"/>
      <c r="N642"/>
      <c r="O642"/>
      <c r="P642"/>
      <c r="Q642"/>
      <c r="R642"/>
      <c r="S642"/>
      <c r="T642"/>
      <c r="U642"/>
      <c r="V642"/>
      <c r="W642"/>
    </row>
    <row r="643" spans="2:23" ht="15" x14ac:dyDescent="0.25">
      <c r="B643" s="2"/>
      <c r="H643" s="2" t="s">
        <v>369</v>
      </c>
      <c r="K643" s="9"/>
      <c r="L643" s="9"/>
      <c r="M643" s="9"/>
      <c r="N643"/>
      <c r="O643"/>
      <c r="P643"/>
      <c r="Q643"/>
      <c r="R643"/>
      <c r="S643"/>
      <c r="T643"/>
      <c r="U643"/>
      <c r="V643"/>
      <c r="W643"/>
    </row>
    <row r="644" spans="2:23" ht="15" x14ac:dyDescent="0.25">
      <c r="B644" s="2"/>
      <c r="I644" s="2" t="s">
        <v>357</v>
      </c>
      <c r="J644" s="2" t="s">
        <v>63</v>
      </c>
      <c r="K644" s="9">
        <v>-17</v>
      </c>
      <c r="L644" s="9">
        <v>-15</v>
      </c>
      <c r="M644" s="9">
        <v>-15</v>
      </c>
      <c r="N644"/>
      <c r="O644"/>
      <c r="P644"/>
      <c r="Q644"/>
      <c r="R644"/>
      <c r="S644"/>
      <c r="T644"/>
      <c r="U644"/>
      <c r="V644"/>
      <c r="W644"/>
    </row>
    <row r="645" spans="2:23" ht="15" x14ac:dyDescent="0.25">
      <c r="B645" s="2"/>
      <c r="K645" s="9"/>
      <c r="L645" s="9"/>
      <c r="M645" s="9"/>
      <c r="N645"/>
      <c r="O645"/>
      <c r="P645"/>
      <c r="Q645"/>
      <c r="R645"/>
      <c r="S645"/>
      <c r="T645"/>
      <c r="U645"/>
      <c r="V645"/>
      <c r="W645"/>
    </row>
    <row r="646" spans="2:23" ht="15" x14ac:dyDescent="0.25">
      <c r="B646" s="2"/>
      <c r="F646" s="2" t="s">
        <v>177</v>
      </c>
      <c r="G646" s="2" t="s">
        <v>370</v>
      </c>
      <c r="K646" s="9"/>
      <c r="L646" s="9"/>
      <c r="M646" s="9"/>
      <c r="N646"/>
      <c r="O646"/>
      <c r="P646"/>
      <c r="Q646"/>
      <c r="R646"/>
      <c r="S646"/>
      <c r="T646"/>
      <c r="U646"/>
      <c r="V646"/>
      <c r="W646"/>
    </row>
    <row r="647" spans="2:23" ht="15" x14ac:dyDescent="0.25">
      <c r="B647" s="2"/>
      <c r="H647" s="2" t="s">
        <v>371</v>
      </c>
      <c r="K647" s="9"/>
      <c r="L647" s="9"/>
      <c r="M647" s="9"/>
      <c r="N647"/>
      <c r="O647"/>
      <c r="P647"/>
      <c r="Q647"/>
      <c r="R647"/>
      <c r="S647"/>
      <c r="T647"/>
      <c r="U647"/>
      <c r="V647"/>
      <c r="W647"/>
    </row>
    <row r="648" spans="2:23" ht="15" x14ac:dyDescent="0.25">
      <c r="B648" s="2"/>
      <c r="I648" s="2" t="s">
        <v>357</v>
      </c>
      <c r="J648" s="2" t="s">
        <v>63</v>
      </c>
      <c r="K648" s="9">
        <v>-227</v>
      </c>
      <c r="L648" s="9">
        <v>-227</v>
      </c>
      <c r="M648" s="9">
        <v>-220</v>
      </c>
      <c r="N648"/>
      <c r="O648"/>
      <c r="P648"/>
      <c r="Q648"/>
      <c r="R648"/>
      <c r="S648"/>
      <c r="T648"/>
      <c r="U648"/>
      <c r="V648"/>
      <c r="W648"/>
    </row>
    <row r="649" spans="2:23" ht="15" x14ac:dyDescent="0.25">
      <c r="B649" s="2"/>
      <c r="K649" s="9"/>
      <c r="L649" s="9"/>
      <c r="M649" s="9"/>
      <c r="N649"/>
      <c r="O649"/>
      <c r="P649"/>
      <c r="Q649"/>
      <c r="R649"/>
      <c r="S649"/>
      <c r="T649"/>
      <c r="U649"/>
      <c r="V649"/>
      <c r="W649"/>
    </row>
    <row r="650" spans="2:23" ht="15" x14ac:dyDescent="0.25">
      <c r="B650" s="2"/>
      <c r="H650" s="2" t="s">
        <v>372</v>
      </c>
      <c r="K650" s="9"/>
      <c r="L650" s="9"/>
      <c r="M650" s="9"/>
      <c r="N650"/>
      <c r="O650"/>
      <c r="P650"/>
      <c r="Q650"/>
      <c r="R650"/>
      <c r="S650"/>
      <c r="T650"/>
      <c r="U650"/>
      <c r="V650"/>
      <c r="W650"/>
    </row>
    <row r="651" spans="2:23" ht="15" x14ac:dyDescent="0.25">
      <c r="B651" s="2"/>
      <c r="I651" s="2" t="s">
        <v>357</v>
      </c>
      <c r="J651" s="2" t="s">
        <v>63</v>
      </c>
      <c r="K651" s="9">
        <v>-9</v>
      </c>
      <c r="L651" s="9">
        <v>-17</v>
      </c>
      <c r="M651" s="9">
        <v>0</v>
      </c>
      <c r="N651"/>
      <c r="O651"/>
      <c r="P651"/>
      <c r="Q651"/>
      <c r="R651"/>
      <c r="S651"/>
      <c r="T651"/>
      <c r="U651"/>
      <c r="V651"/>
      <c r="W651"/>
    </row>
    <row r="652" spans="2:23" ht="15" x14ac:dyDescent="0.25">
      <c r="B652" s="2"/>
      <c r="K652" s="9"/>
      <c r="L652" s="9"/>
      <c r="M652" s="9"/>
      <c r="N652"/>
      <c r="O652"/>
      <c r="P652"/>
      <c r="Q652"/>
      <c r="R652"/>
      <c r="S652"/>
      <c r="T652"/>
      <c r="U652"/>
      <c r="V652"/>
      <c r="W652"/>
    </row>
    <row r="653" spans="2:23" ht="15" x14ac:dyDescent="0.25">
      <c r="B653" s="2"/>
      <c r="F653" s="2" t="s">
        <v>181</v>
      </c>
      <c r="G653" s="2" t="s">
        <v>373</v>
      </c>
      <c r="K653" s="9"/>
      <c r="L653" s="9"/>
      <c r="M653" s="9"/>
      <c r="N653"/>
      <c r="O653"/>
      <c r="P653"/>
      <c r="Q653"/>
      <c r="R653"/>
      <c r="S653"/>
      <c r="T653"/>
      <c r="U653"/>
      <c r="V653"/>
      <c r="W653"/>
    </row>
    <row r="654" spans="2:23" ht="15" x14ac:dyDescent="0.25">
      <c r="B654" s="2"/>
      <c r="H654" s="2" t="s">
        <v>374</v>
      </c>
      <c r="K654" s="9"/>
      <c r="L654" s="9"/>
      <c r="M654" s="9"/>
      <c r="N654"/>
      <c r="O654"/>
      <c r="P654"/>
      <c r="Q654"/>
      <c r="R654"/>
      <c r="S654"/>
      <c r="T654"/>
      <c r="U654"/>
      <c r="V654"/>
      <c r="W654"/>
    </row>
    <row r="655" spans="2:23" ht="15" x14ac:dyDescent="0.25">
      <c r="B655" s="2"/>
      <c r="I655" s="2" t="s">
        <v>375</v>
      </c>
      <c r="J655" s="2" t="s">
        <v>63</v>
      </c>
      <c r="K655" s="9">
        <v>-54</v>
      </c>
      <c r="L655" s="9">
        <v>-9</v>
      </c>
      <c r="M655" s="9">
        <v>-9</v>
      </c>
      <c r="N655"/>
      <c r="O655"/>
      <c r="P655"/>
      <c r="Q655"/>
      <c r="R655"/>
      <c r="S655"/>
      <c r="T655"/>
      <c r="U655"/>
      <c r="V655"/>
      <c r="W655"/>
    </row>
    <row r="656" spans="2:23" ht="15" x14ac:dyDescent="0.25">
      <c r="B656" s="2"/>
      <c r="K656" s="9"/>
      <c r="L656" s="9"/>
      <c r="M656" s="9"/>
      <c r="N656"/>
      <c r="O656"/>
      <c r="P656"/>
      <c r="Q656"/>
      <c r="R656"/>
      <c r="S656"/>
      <c r="T656"/>
      <c r="U656"/>
      <c r="V656"/>
      <c r="W656"/>
    </row>
    <row r="657" spans="2:23" ht="15" x14ac:dyDescent="0.25">
      <c r="B657" s="2"/>
      <c r="F657" s="2" t="s">
        <v>266</v>
      </c>
      <c r="G657" s="2" t="s">
        <v>376</v>
      </c>
      <c r="K657" s="9"/>
      <c r="L657" s="9"/>
      <c r="M657" s="9"/>
      <c r="N657"/>
      <c r="O657"/>
      <c r="P657"/>
      <c r="Q657"/>
      <c r="R657"/>
      <c r="S657"/>
      <c r="T657"/>
      <c r="U657"/>
      <c r="V657"/>
      <c r="W657"/>
    </row>
    <row r="658" spans="2:23" ht="15" x14ac:dyDescent="0.25">
      <c r="B658" s="2"/>
      <c r="H658" s="2" t="s">
        <v>377</v>
      </c>
      <c r="K658" s="9"/>
      <c r="L658" s="9"/>
      <c r="M658" s="9"/>
      <c r="N658"/>
      <c r="O658"/>
      <c r="P658"/>
      <c r="Q658"/>
      <c r="R658"/>
      <c r="S658"/>
      <c r="T658"/>
      <c r="U658"/>
      <c r="V658"/>
      <c r="W658"/>
    </row>
    <row r="659" spans="2:23" ht="15" x14ac:dyDescent="0.25">
      <c r="B659" s="2"/>
      <c r="I659" s="2" t="s">
        <v>378</v>
      </c>
      <c r="J659" s="2" t="s">
        <v>63</v>
      </c>
      <c r="K659" s="9">
        <v>-311</v>
      </c>
      <c r="L659" s="9">
        <v>-25</v>
      </c>
      <c r="M659" s="9">
        <v>-25</v>
      </c>
      <c r="N659"/>
      <c r="O659"/>
      <c r="P659"/>
      <c r="Q659"/>
      <c r="R659"/>
      <c r="S659"/>
      <c r="T659"/>
      <c r="U659"/>
      <c r="V659"/>
      <c r="W659"/>
    </row>
    <row r="660" spans="2:23" ht="15" x14ac:dyDescent="0.25">
      <c r="B660" s="2"/>
      <c r="K660" s="9"/>
      <c r="L660" s="9"/>
      <c r="M660" s="9"/>
      <c r="N660"/>
      <c r="O660"/>
      <c r="P660"/>
      <c r="Q660"/>
      <c r="R660"/>
      <c r="S660"/>
      <c r="T660"/>
      <c r="U660"/>
      <c r="V660"/>
      <c r="W660"/>
    </row>
    <row r="661" spans="2:23" ht="15" x14ac:dyDescent="0.25">
      <c r="B661" s="2"/>
      <c r="H661" s="2" t="s">
        <v>379</v>
      </c>
      <c r="K661" s="9"/>
      <c r="L661" s="9"/>
      <c r="M661" s="9"/>
      <c r="N661"/>
      <c r="O661"/>
      <c r="P661"/>
      <c r="Q661"/>
      <c r="R661"/>
      <c r="S661"/>
      <c r="T661"/>
      <c r="U661"/>
      <c r="V661"/>
      <c r="W661"/>
    </row>
    <row r="662" spans="2:23" ht="15" x14ac:dyDescent="0.25">
      <c r="B662" s="2"/>
      <c r="I662" s="2" t="s">
        <v>378</v>
      </c>
      <c r="J662" s="2" t="s">
        <v>63</v>
      </c>
      <c r="K662" s="9">
        <v>-49</v>
      </c>
      <c r="L662" s="9">
        <v>-20</v>
      </c>
      <c r="M662" s="9">
        <v>-20</v>
      </c>
      <c r="N662"/>
      <c r="O662"/>
      <c r="P662"/>
      <c r="Q662"/>
      <c r="R662"/>
      <c r="S662"/>
      <c r="T662"/>
      <c r="U662"/>
      <c r="V662"/>
      <c r="W662"/>
    </row>
    <row r="663" spans="2:23" ht="15" x14ac:dyDescent="0.25">
      <c r="B663" s="2"/>
      <c r="K663" s="9"/>
      <c r="L663" s="9"/>
      <c r="M663" s="9"/>
      <c r="N663"/>
      <c r="O663"/>
      <c r="P663"/>
      <c r="Q663"/>
      <c r="R663"/>
      <c r="S663"/>
      <c r="T663"/>
      <c r="U663"/>
      <c r="V663"/>
      <c r="W663"/>
    </row>
    <row r="664" spans="2:23" ht="15" x14ac:dyDescent="0.25">
      <c r="B664" s="2"/>
      <c r="H664" s="2" t="s">
        <v>380</v>
      </c>
      <c r="K664" s="9"/>
      <c r="L664" s="9"/>
      <c r="M664" s="9"/>
      <c r="N664"/>
      <c r="O664"/>
      <c r="P664"/>
      <c r="Q664"/>
      <c r="R664"/>
      <c r="S664"/>
      <c r="T664"/>
      <c r="U664"/>
      <c r="V664"/>
      <c r="W664"/>
    </row>
    <row r="665" spans="2:23" ht="15" x14ac:dyDescent="0.25">
      <c r="B665" s="2"/>
      <c r="I665" s="2" t="s">
        <v>378</v>
      </c>
      <c r="J665" s="2" t="s">
        <v>63</v>
      </c>
      <c r="K665" s="9">
        <v>-3</v>
      </c>
      <c r="L665" s="9">
        <v>-3</v>
      </c>
      <c r="M665" s="9">
        <v>-3</v>
      </c>
      <c r="N665"/>
      <c r="O665"/>
      <c r="P665"/>
      <c r="Q665"/>
      <c r="R665"/>
      <c r="S665"/>
      <c r="T665"/>
      <c r="U665"/>
      <c r="V665"/>
      <c r="W665"/>
    </row>
    <row r="666" spans="2:23" ht="15" x14ac:dyDescent="0.25">
      <c r="B666" s="2"/>
      <c r="K666" s="9"/>
      <c r="L666" s="9"/>
      <c r="M666" s="9"/>
      <c r="N666"/>
      <c r="O666"/>
      <c r="P666"/>
      <c r="Q666"/>
      <c r="R666"/>
      <c r="S666"/>
      <c r="T666"/>
      <c r="U666"/>
      <c r="V666"/>
      <c r="W666"/>
    </row>
    <row r="667" spans="2:23" ht="15" x14ac:dyDescent="0.25">
      <c r="B667" s="2"/>
      <c r="H667" s="2" t="s">
        <v>381</v>
      </c>
      <c r="K667" s="9"/>
      <c r="L667" s="9"/>
      <c r="M667" s="9"/>
      <c r="N667"/>
      <c r="O667"/>
      <c r="P667"/>
      <c r="Q667"/>
      <c r="R667"/>
      <c r="S667"/>
      <c r="T667"/>
      <c r="U667"/>
      <c r="V667"/>
      <c r="W667"/>
    </row>
    <row r="668" spans="2:23" ht="15" x14ac:dyDescent="0.25">
      <c r="B668" s="2"/>
      <c r="I668" s="2" t="s">
        <v>378</v>
      </c>
      <c r="J668" s="2" t="s">
        <v>63</v>
      </c>
      <c r="K668" s="9">
        <v>-60</v>
      </c>
      <c r="L668" s="9">
        <v>-123</v>
      </c>
      <c r="M668" s="9">
        <v>-61</v>
      </c>
      <c r="N668"/>
      <c r="O668"/>
      <c r="P668"/>
      <c r="Q668"/>
      <c r="R668"/>
      <c r="S668"/>
      <c r="T668"/>
      <c r="U668"/>
      <c r="V668"/>
      <c r="W668"/>
    </row>
    <row r="669" spans="2:23" ht="15" x14ac:dyDescent="0.25">
      <c r="B669" s="2"/>
      <c r="K669" s="9"/>
      <c r="L669" s="9"/>
      <c r="M669" s="9"/>
      <c r="N669"/>
      <c r="O669"/>
      <c r="P669"/>
      <c r="Q669"/>
      <c r="R669"/>
      <c r="S669"/>
      <c r="T669"/>
      <c r="U669"/>
      <c r="V669"/>
      <c r="W669"/>
    </row>
    <row r="670" spans="2:23" ht="15" x14ac:dyDescent="0.25">
      <c r="B670" s="2"/>
      <c r="H670" s="2" t="s">
        <v>382</v>
      </c>
      <c r="K670" s="9"/>
      <c r="L670" s="9"/>
      <c r="M670" s="9"/>
      <c r="N670"/>
      <c r="O670"/>
      <c r="P670"/>
      <c r="Q670"/>
      <c r="R670"/>
      <c r="S670"/>
      <c r="T670"/>
      <c r="U670"/>
      <c r="V670"/>
      <c r="W670"/>
    </row>
    <row r="671" spans="2:23" ht="15" x14ac:dyDescent="0.25">
      <c r="B671" s="2"/>
      <c r="I671" s="2" t="s">
        <v>378</v>
      </c>
      <c r="J671" s="2" t="s">
        <v>63</v>
      </c>
      <c r="K671" s="9">
        <v>-118</v>
      </c>
      <c r="L671" s="9">
        <v>-225</v>
      </c>
      <c r="M671" s="9">
        <v>-170</v>
      </c>
      <c r="N671"/>
      <c r="O671"/>
      <c r="P671"/>
      <c r="Q671"/>
      <c r="R671"/>
      <c r="S671"/>
      <c r="T671"/>
      <c r="U671"/>
      <c r="V671"/>
      <c r="W671"/>
    </row>
    <row r="672" spans="2:23" ht="15" x14ac:dyDescent="0.25">
      <c r="B672" s="2"/>
      <c r="K672" s="9"/>
      <c r="L672" s="9"/>
      <c r="M672" s="9"/>
      <c r="N672"/>
      <c r="O672"/>
      <c r="P672"/>
      <c r="Q672"/>
      <c r="R672"/>
      <c r="S672"/>
      <c r="T672"/>
      <c r="U672"/>
      <c r="V672"/>
      <c r="W672"/>
    </row>
    <row r="673" spans="2:23" ht="15" x14ac:dyDescent="0.25">
      <c r="B673" s="2"/>
      <c r="F673" s="2" t="s">
        <v>336</v>
      </c>
      <c r="G673" s="2" t="s">
        <v>383</v>
      </c>
      <c r="K673" s="9"/>
      <c r="L673" s="9"/>
      <c r="M673" s="9"/>
      <c r="N673"/>
      <c r="O673"/>
      <c r="P673"/>
      <c r="Q673"/>
      <c r="R673"/>
      <c r="S673"/>
      <c r="T673"/>
      <c r="U673"/>
      <c r="V673"/>
      <c r="W673"/>
    </row>
    <row r="674" spans="2:23" ht="15" x14ac:dyDescent="0.25">
      <c r="B674" s="2"/>
      <c r="H674" s="2" t="s">
        <v>384</v>
      </c>
      <c r="K674" s="9"/>
      <c r="L674" s="9"/>
      <c r="M674" s="9"/>
      <c r="N674"/>
      <c r="O674"/>
      <c r="P674"/>
      <c r="Q674"/>
      <c r="R674"/>
      <c r="S674"/>
      <c r="T674"/>
      <c r="U674"/>
      <c r="V674"/>
      <c r="W674"/>
    </row>
    <row r="675" spans="2:23" ht="15" x14ac:dyDescent="0.25">
      <c r="B675" s="2"/>
      <c r="I675" s="2" t="s">
        <v>357</v>
      </c>
      <c r="J675" s="2" t="s">
        <v>63</v>
      </c>
      <c r="K675" s="9">
        <v>-364</v>
      </c>
      <c r="L675" s="9">
        <v>-27</v>
      </c>
      <c r="M675" s="9">
        <v>-27</v>
      </c>
      <c r="N675"/>
      <c r="O675"/>
      <c r="P675"/>
      <c r="Q675"/>
      <c r="R675"/>
      <c r="S675"/>
      <c r="T675"/>
      <c r="U675"/>
      <c r="V675"/>
      <c r="W675"/>
    </row>
    <row r="676" spans="2:23" ht="15" x14ac:dyDescent="0.25">
      <c r="B676" s="2"/>
      <c r="K676" s="9"/>
      <c r="L676" s="9"/>
      <c r="M676" s="9"/>
      <c r="N676"/>
      <c r="O676"/>
      <c r="P676"/>
      <c r="Q676"/>
      <c r="R676"/>
      <c r="S676"/>
      <c r="T676"/>
      <c r="U676"/>
      <c r="V676"/>
      <c r="W676"/>
    </row>
    <row r="677" spans="2:23" ht="15" x14ac:dyDescent="0.25">
      <c r="B677" s="2"/>
      <c r="H677" s="2" t="s">
        <v>385</v>
      </c>
      <c r="K677" s="9"/>
      <c r="L677" s="9"/>
      <c r="M677" s="9"/>
      <c r="N677"/>
      <c r="O677"/>
      <c r="P677"/>
      <c r="Q677"/>
      <c r="R677"/>
      <c r="S677"/>
      <c r="T677"/>
      <c r="U677"/>
      <c r="V677"/>
      <c r="W677"/>
    </row>
    <row r="678" spans="2:23" ht="15" x14ac:dyDescent="0.25">
      <c r="B678" s="2"/>
      <c r="I678" s="2" t="s">
        <v>357</v>
      </c>
      <c r="J678" s="2" t="s">
        <v>63</v>
      </c>
      <c r="K678" s="9">
        <v>-8</v>
      </c>
      <c r="L678" s="9">
        <v>-4</v>
      </c>
      <c r="M678" s="9">
        <v>0</v>
      </c>
      <c r="N678"/>
      <c r="O678"/>
      <c r="P678"/>
      <c r="Q678"/>
      <c r="R678"/>
      <c r="S678"/>
      <c r="T678"/>
      <c r="U678"/>
      <c r="V678"/>
      <c r="W678"/>
    </row>
    <row r="679" spans="2:23" ht="15" x14ac:dyDescent="0.25">
      <c r="B679" s="2"/>
      <c r="K679" s="9"/>
      <c r="L679" s="9"/>
      <c r="M679" s="9"/>
      <c r="N679"/>
      <c r="O679"/>
      <c r="P679"/>
      <c r="Q679"/>
      <c r="R679"/>
      <c r="S679"/>
      <c r="T679"/>
      <c r="U679"/>
      <c r="V679"/>
      <c r="W679"/>
    </row>
    <row r="680" spans="2:23" ht="15" x14ac:dyDescent="0.25">
      <c r="B680" s="2"/>
      <c r="F680" s="2" t="s">
        <v>85</v>
      </c>
      <c r="G680" s="2" t="s">
        <v>386</v>
      </c>
      <c r="K680" s="9"/>
      <c r="L680" s="9"/>
      <c r="M680" s="9"/>
      <c r="N680"/>
      <c r="O680"/>
      <c r="P680"/>
      <c r="Q680"/>
      <c r="R680"/>
      <c r="S680"/>
      <c r="T680"/>
      <c r="U680"/>
      <c r="V680"/>
      <c r="W680"/>
    </row>
    <row r="681" spans="2:23" ht="15" x14ac:dyDescent="0.25">
      <c r="B681" s="2"/>
      <c r="H681" s="2" t="s">
        <v>387</v>
      </c>
      <c r="K681" s="9"/>
      <c r="L681" s="9"/>
      <c r="M681" s="9"/>
      <c r="N681"/>
      <c r="O681"/>
      <c r="P681"/>
      <c r="Q681"/>
      <c r="R681"/>
      <c r="S681"/>
      <c r="T681"/>
      <c r="U681"/>
      <c r="V681"/>
      <c r="W681"/>
    </row>
    <row r="682" spans="2:23" ht="15" x14ac:dyDescent="0.25">
      <c r="B682" s="2"/>
      <c r="I682" s="2" t="s">
        <v>388</v>
      </c>
      <c r="J682" s="2" t="s">
        <v>63</v>
      </c>
      <c r="K682" s="9">
        <v>-4</v>
      </c>
      <c r="L682" s="9">
        <v>-4</v>
      </c>
      <c r="M682" s="9">
        <v>0</v>
      </c>
      <c r="N682"/>
      <c r="O682"/>
      <c r="P682"/>
      <c r="Q682"/>
      <c r="R682"/>
      <c r="S682"/>
      <c r="T682"/>
      <c r="U682"/>
      <c r="V682"/>
      <c r="W682"/>
    </row>
    <row r="683" spans="2:23" ht="15" x14ac:dyDescent="0.25">
      <c r="B683" s="2"/>
      <c r="K683" s="9"/>
      <c r="L683" s="9"/>
      <c r="M683" s="9"/>
      <c r="N683"/>
      <c r="O683"/>
      <c r="P683"/>
      <c r="Q683"/>
      <c r="R683"/>
      <c r="S683"/>
      <c r="T683"/>
      <c r="U683"/>
      <c r="V683"/>
      <c r="W683"/>
    </row>
    <row r="684" spans="2:23" ht="15" x14ac:dyDescent="0.25">
      <c r="B684" s="2"/>
      <c r="F684" s="2" t="s">
        <v>88</v>
      </c>
      <c r="G684" s="2" t="s">
        <v>389</v>
      </c>
      <c r="K684" s="9"/>
      <c r="L684" s="9"/>
      <c r="M684" s="9"/>
      <c r="N684"/>
      <c r="O684"/>
      <c r="P684"/>
      <c r="Q684"/>
      <c r="R684"/>
      <c r="S684"/>
      <c r="T684"/>
      <c r="U684"/>
      <c r="V684"/>
      <c r="W684"/>
    </row>
    <row r="685" spans="2:23" ht="15" x14ac:dyDescent="0.25">
      <c r="B685" s="2"/>
      <c r="H685" s="2" t="s">
        <v>390</v>
      </c>
      <c r="K685" s="9"/>
      <c r="L685" s="9"/>
      <c r="M685" s="9"/>
      <c r="N685"/>
      <c r="O685"/>
      <c r="P685"/>
      <c r="Q685"/>
      <c r="R685"/>
      <c r="S685"/>
      <c r="T685"/>
      <c r="U685"/>
      <c r="V685"/>
      <c r="W685"/>
    </row>
    <row r="686" spans="2:23" ht="15" x14ac:dyDescent="0.25">
      <c r="B686" s="2"/>
      <c r="I686" s="2" t="s">
        <v>388</v>
      </c>
      <c r="J686" s="2" t="s">
        <v>63</v>
      </c>
      <c r="K686" s="9">
        <v>-37</v>
      </c>
      <c r="L686" s="9">
        <v>-30</v>
      </c>
      <c r="M686" s="9">
        <v>-30</v>
      </c>
      <c r="N686"/>
      <c r="O686"/>
      <c r="P686"/>
      <c r="Q686"/>
      <c r="R686"/>
      <c r="S686"/>
      <c r="T686"/>
      <c r="U686"/>
      <c r="V686"/>
      <c r="W686"/>
    </row>
    <row r="687" spans="2:23" ht="15" x14ac:dyDescent="0.25">
      <c r="B687" s="2"/>
      <c r="K687" s="9"/>
      <c r="L687" s="9"/>
      <c r="M687" s="9"/>
      <c r="N687"/>
      <c r="O687"/>
      <c r="P687"/>
      <c r="Q687"/>
      <c r="R687"/>
      <c r="S687"/>
      <c r="T687"/>
      <c r="U687"/>
      <c r="V687"/>
      <c r="W687"/>
    </row>
    <row r="688" spans="2:23" ht="15" x14ac:dyDescent="0.25">
      <c r="B688" s="2"/>
      <c r="H688" s="2" t="s">
        <v>391</v>
      </c>
      <c r="K688" s="9"/>
      <c r="L688" s="9"/>
      <c r="M688" s="9"/>
      <c r="N688"/>
      <c r="O688"/>
      <c r="P688"/>
      <c r="Q688"/>
      <c r="R688"/>
      <c r="S688"/>
      <c r="T688"/>
      <c r="U688"/>
      <c r="V688"/>
      <c r="W688"/>
    </row>
    <row r="689" spans="2:23" ht="15" x14ac:dyDescent="0.25">
      <c r="B689" s="2"/>
      <c r="I689" s="2" t="s">
        <v>388</v>
      </c>
      <c r="J689" s="2" t="s">
        <v>63</v>
      </c>
      <c r="K689" s="9">
        <v>-22</v>
      </c>
      <c r="L689" s="9">
        <v>-1</v>
      </c>
      <c r="M689" s="9">
        <v>-1</v>
      </c>
      <c r="N689"/>
      <c r="O689"/>
      <c r="P689"/>
      <c r="Q689"/>
      <c r="R689"/>
      <c r="S689"/>
      <c r="T689"/>
      <c r="U689"/>
      <c r="V689"/>
      <c r="W689"/>
    </row>
    <row r="690" spans="2:23" ht="15" x14ac:dyDescent="0.25">
      <c r="B690" s="2"/>
      <c r="K690" s="9"/>
      <c r="L690" s="9"/>
      <c r="M690" s="9"/>
      <c r="N690"/>
      <c r="O690"/>
      <c r="P690"/>
      <c r="Q690"/>
      <c r="R690"/>
      <c r="S690"/>
      <c r="T690"/>
      <c r="U690"/>
      <c r="V690"/>
      <c r="W690"/>
    </row>
    <row r="691" spans="2:23" ht="15" x14ac:dyDescent="0.25">
      <c r="B691" s="2"/>
      <c r="H691" s="2" t="s">
        <v>392</v>
      </c>
      <c r="K691" s="9"/>
      <c r="L691" s="9"/>
      <c r="M691" s="9"/>
      <c r="N691"/>
      <c r="O691"/>
      <c r="P691"/>
      <c r="Q691"/>
      <c r="R691"/>
      <c r="S691"/>
      <c r="T691"/>
      <c r="U691"/>
      <c r="V691"/>
      <c r="W691"/>
    </row>
    <row r="692" spans="2:23" ht="15" x14ac:dyDescent="0.25">
      <c r="B692" s="2"/>
      <c r="I692" s="2" t="s">
        <v>388</v>
      </c>
      <c r="J692" s="2" t="s">
        <v>63</v>
      </c>
      <c r="K692" s="9">
        <v>-2</v>
      </c>
      <c r="L692" s="9">
        <v>-2</v>
      </c>
      <c r="M692" s="9">
        <v>-2</v>
      </c>
      <c r="N692"/>
      <c r="O692"/>
      <c r="P692"/>
      <c r="Q692"/>
      <c r="R692"/>
      <c r="S692"/>
      <c r="T692"/>
      <c r="U692"/>
      <c r="V692"/>
      <c r="W692"/>
    </row>
    <row r="693" spans="2:23" ht="15" x14ac:dyDescent="0.25">
      <c r="B693" s="2"/>
      <c r="K693" s="9"/>
      <c r="L693" s="9"/>
      <c r="M693" s="9"/>
      <c r="N693"/>
      <c r="O693"/>
      <c r="P693"/>
      <c r="Q693"/>
      <c r="R693"/>
      <c r="S693"/>
      <c r="T693"/>
      <c r="U693"/>
      <c r="V693"/>
      <c r="W693"/>
    </row>
    <row r="694" spans="2:23" ht="15" x14ac:dyDescent="0.25">
      <c r="B694" s="2"/>
      <c r="H694" s="2" t="s">
        <v>393</v>
      </c>
      <c r="K694" s="9"/>
      <c r="L694" s="9"/>
      <c r="M694" s="9"/>
      <c r="N694"/>
      <c r="O694"/>
      <c r="P694"/>
      <c r="Q694"/>
      <c r="R694"/>
      <c r="S694"/>
      <c r="T694"/>
      <c r="U694"/>
      <c r="V694"/>
      <c r="W694"/>
    </row>
    <row r="695" spans="2:23" ht="15" x14ac:dyDescent="0.25">
      <c r="B695" s="2"/>
      <c r="I695" s="2" t="s">
        <v>388</v>
      </c>
      <c r="J695" s="2" t="s">
        <v>63</v>
      </c>
      <c r="K695" s="9">
        <v>-1</v>
      </c>
      <c r="L695" s="9">
        <v>-1</v>
      </c>
      <c r="M695" s="9">
        <v>0</v>
      </c>
      <c r="N695"/>
      <c r="O695"/>
      <c r="P695"/>
      <c r="Q695"/>
      <c r="R695"/>
      <c r="S695"/>
      <c r="T695"/>
      <c r="U695"/>
      <c r="V695"/>
      <c r="W695"/>
    </row>
    <row r="696" spans="2:23" ht="15" x14ac:dyDescent="0.25">
      <c r="B696" s="2"/>
      <c r="K696" s="9"/>
      <c r="L696" s="9"/>
      <c r="M696" s="9"/>
      <c r="N696"/>
      <c r="O696"/>
      <c r="P696"/>
      <c r="Q696"/>
      <c r="R696"/>
      <c r="S696"/>
      <c r="T696"/>
      <c r="U696"/>
      <c r="V696"/>
      <c r="W696"/>
    </row>
    <row r="697" spans="2:23" ht="15" x14ac:dyDescent="0.25">
      <c r="B697" s="2"/>
      <c r="H697" s="2" t="s">
        <v>394</v>
      </c>
      <c r="K697" s="9"/>
      <c r="L697" s="9"/>
      <c r="M697" s="9"/>
      <c r="N697"/>
      <c r="O697"/>
      <c r="P697"/>
      <c r="Q697"/>
      <c r="R697"/>
      <c r="S697"/>
      <c r="T697"/>
      <c r="U697"/>
      <c r="V697"/>
      <c r="W697"/>
    </row>
    <row r="698" spans="2:23" ht="15" x14ac:dyDescent="0.25">
      <c r="B698" s="2"/>
      <c r="I698" s="2" t="s">
        <v>388</v>
      </c>
      <c r="J698" s="2" t="s">
        <v>63</v>
      </c>
      <c r="K698" s="9">
        <v>-14</v>
      </c>
      <c r="L698" s="9">
        <v>-17</v>
      </c>
      <c r="M698" s="9">
        <v>0</v>
      </c>
      <c r="N698"/>
      <c r="O698"/>
      <c r="P698"/>
      <c r="Q698"/>
      <c r="R698"/>
      <c r="S698"/>
      <c r="T698"/>
      <c r="U698"/>
      <c r="V698"/>
      <c r="W698"/>
    </row>
    <row r="699" spans="2:23" ht="15" x14ac:dyDescent="0.25">
      <c r="B699" s="2"/>
      <c r="K699" s="9"/>
      <c r="L699" s="9"/>
      <c r="M699" s="9"/>
      <c r="N699"/>
      <c r="O699"/>
      <c r="P699"/>
      <c r="Q699"/>
      <c r="R699"/>
      <c r="S699"/>
      <c r="T699"/>
      <c r="U699"/>
      <c r="V699"/>
      <c r="W699"/>
    </row>
    <row r="700" spans="2:23" ht="15" x14ac:dyDescent="0.25">
      <c r="B700" s="2"/>
      <c r="F700" s="2" t="s">
        <v>94</v>
      </c>
      <c r="G700" s="2" t="s">
        <v>395</v>
      </c>
      <c r="K700" s="9"/>
      <c r="L700" s="9"/>
      <c r="M700" s="9"/>
      <c r="N700"/>
      <c r="O700"/>
      <c r="P700"/>
      <c r="Q700"/>
      <c r="R700"/>
      <c r="S700"/>
      <c r="T700"/>
      <c r="U700"/>
      <c r="V700"/>
      <c r="W700"/>
    </row>
    <row r="701" spans="2:23" ht="15" x14ac:dyDescent="0.25">
      <c r="B701" s="2"/>
      <c r="H701" s="2" t="s">
        <v>396</v>
      </c>
      <c r="K701" s="9"/>
      <c r="L701" s="9"/>
      <c r="M701" s="9"/>
      <c r="N701"/>
      <c r="O701"/>
      <c r="P701"/>
      <c r="Q701"/>
      <c r="R701"/>
      <c r="S701"/>
      <c r="T701"/>
      <c r="U701"/>
      <c r="V701"/>
      <c r="W701"/>
    </row>
    <row r="702" spans="2:23" ht="15" x14ac:dyDescent="0.25">
      <c r="B702" s="2"/>
      <c r="I702" s="2" t="s">
        <v>357</v>
      </c>
      <c r="J702" s="2" t="s">
        <v>63</v>
      </c>
      <c r="K702" s="9">
        <v>-131</v>
      </c>
      <c r="L702" s="9">
        <v>-205</v>
      </c>
      <c r="M702" s="9">
        <v>-210</v>
      </c>
      <c r="N702"/>
      <c r="O702"/>
      <c r="P702"/>
      <c r="Q702"/>
      <c r="R702"/>
      <c r="S702"/>
      <c r="T702"/>
      <c r="U702"/>
      <c r="V702"/>
      <c r="W702"/>
    </row>
    <row r="703" spans="2:23" ht="15" x14ac:dyDescent="0.25">
      <c r="B703" s="2"/>
      <c r="K703" s="9"/>
      <c r="L703" s="9"/>
      <c r="M703" s="9"/>
      <c r="N703"/>
      <c r="O703"/>
      <c r="P703"/>
      <c r="Q703"/>
      <c r="R703"/>
      <c r="S703"/>
      <c r="T703"/>
      <c r="U703"/>
      <c r="V703"/>
      <c r="W703"/>
    </row>
    <row r="704" spans="2:23" ht="15" x14ac:dyDescent="0.25">
      <c r="B704" s="2"/>
      <c r="H704" s="2" t="s">
        <v>397</v>
      </c>
      <c r="K704" s="9"/>
      <c r="L704" s="9"/>
      <c r="M704" s="9"/>
      <c r="N704"/>
      <c r="O704"/>
      <c r="P704"/>
      <c r="Q704"/>
      <c r="R704"/>
      <c r="S704"/>
      <c r="T704"/>
      <c r="U704"/>
      <c r="V704"/>
      <c r="W704"/>
    </row>
    <row r="705" spans="2:23" ht="15" x14ac:dyDescent="0.25">
      <c r="B705" s="2"/>
      <c r="I705" s="2" t="s">
        <v>357</v>
      </c>
      <c r="J705" s="2" t="s">
        <v>63</v>
      </c>
      <c r="K705" s="9">
        <v>0</v>
      </c>
      <c r="L705" s="9">
        <v>-32</v>
      </c>
      <c r="M705" s="9">
        <v>-32</v>
      </c>
      <c r="N705"/>
      <c r="O705"/>
      <c r="P705"/>
      <c r="Q705"/>
      <c r="R705"/>
      <c r="S705"/>
      <c r="T705"/>
      <c r="U705"/>
      <c r="V705"/>
      <c r="W705"/>
    </row>
    <row r="706" spans="2:23" ht="15" x14ac:dyDescent="0.25">
      <c r="B706" s="2"/>
      <c r="K706" s="9"/>
      <c r="L706" s="9"/>
      <c r="M706" s="9"/>
      <c r="N706"/>
      <c r="O706"/>
      <c r="P706"/>
      <c r="Q706"/>
      <c r="R706"/>
      <c r="S706"/>
      <c r="T706"/>
      <c r="U706"/>
      <c r="V706"/>
      <c r="W706"/>
    </row>
    <row r="707" spans="2:23" ht="15" x14ac:dyDescent="0.25">
      <c r="B707" s="2"/>
      <c r="F707" s="2" t="s">
        <v>275</v>
      </c>
      <c r="G707" s="2" t="s">
        <v>398</v>
      </c>
      <c r="K707" s="9"/>
      <c r="L707" s="9"/>
      <c r="M707" s="9"/>
      <c r="N707"/>
      <c r="O707"/>
      <c r="P707"/>
      <c r="Q707"/>
      <c r="R707"/>
      <c r="S707"/>
      <c r="T707"/>
      <c r="U707"/>
      <c r="V707"/>
      <c r="W707"/>
    </row>
    <row r="708" spans="2:23" ht="15" x14ac:dyDescent="0.25">
      <c r="B708" s="2"/>
      <c r="H708" s="2" t="s">
        <v>399</v>
      </c>
      <c r="K708" s="9"/>
      <c r="L708" s="9"/>
      <c r="M708" s="9"/>
      <c r="N708"/>
      <c r="O708"/>
      <c r="P708"/>
      <c r="Q708"/>
      <c r="R708"/>
      <c r="S708"/>
      <c r="T708"/>
      <c r="U708"/>
      <c r="V708"/>
      <c r="W708"/>
    </row>
    <row r="709" spans="2:23" ht="15" x14ac:dyDescent="0.25">
      <c r="B709" s="2"/>
      <c r="I709" s="2" t="s">
        <v>357</v>
      </c>
      <c r="J709" s="2" t="s">
        <v>63</v>
      </c>
      <c r="K709" s="9">
        <v>-71</v>
      </c>
      <c r="L709" s="9">
        <v>-31</v>
      </c>
      <c r="M709" s="9">
        <v>-33</v>
      </c>
      <c r="N709"/>
      <c r="O709"/>
      <c r="P709"/>
      <c r="Q709"/>
      <c r="R709"/>
      <c r="S709"/>
      <c r="T709"/>
      <c r="U709"/>
      <c r="V709"/>
      <c r="W709"/>
    </row>
    <row r="710" spans="2:23" ht="15" x14ac:dyDescent="0.25">
      <c r="B710" s="2"/>
      <c r="K710" s="9"/>
      <c r="L710" s="9"/>
      <c r="M710" s="9"/>
      <c r="N710"/>
      <c r="O710"/>
      <c r="P710"/>
      <c r="Q710"/>
      <c r="R710"/>
      <c r="S710"/>
      <c r="T710"/>
      <c r="U710"/>
      <c r="V710"/>
      <c r="W710"/>
    </row>
    <row r="711" spans="2:23" ht="15" x14ac:dyDescent="0.25">
      <c r="B711" s="2"/>
      <c r="H711" s="2" t="s">
        <v>400</v>
      </c>
      <c r="K711" s="9"/>
      <c r="L711" s="9"/>
      <c r="M711" s="9"/>
      <c r="N711"/>
      <c r="O711"/>
      <c r="P711"/>
      <c r="Q711"/>
      <c r="R711"/>
      <c r="S711"/>
      <c r="T711"/>
      <c r="U711"/>
      <c r="V711"/>
      <c r="W711"/>
    </row>
    <row r="712" spans="2:23" ht="15" x14ac:dyDescent="0.25">
      <c r="B712" s="2"/>
      <c r="I712" s="2" t="s">
        <v>357</v>
      </c>
      <c r="J712" s="2" t="s">
        <v>63</v>
      </c>
      <c r="K712" s="9">
        <v>-19</v>
      </c>
      <c r="L712" s="9">
        <v>-20</v>
      </c>
      <c r="M712" s="9">
        <v>-20</v>
      </c>
      <c r="N712"/>
      <c r="O712"/>
      <c r="P712"/>
      <c r="Q712"/>
      <c r="R712"/>
      <c r="S712"/>
      <c r="T712"/>
      <c r="U712"/>
      <c r="V712"/>
      <c r="W712"/>
    </row>
    <row r="713" spans="2:23" ht="15" x14ac:dyDescent="0.25">
      <c r="B713" s="2"/>
      <c r="K713" s="9"/>
      <c r="L713" s="9"/>
      <c r="M713" s="9"/>
      <c r="N713"/>
      <c r="O713"/>
      <c r="P713"/>
      <c r="Q713"/>
      <c r="R713"/>
      <c r="S713"/>
      <c r="T713"/>
      <c r="U713"/>
      <c r="V713"/>
      <c r="W713"/>
    </row>
    <row r="714" spans="2:23" ht="15" x14ac:dyDescent="0.25">
      <c r="B714" s="2"/>
      <c r="H714" s="2" t="s">
        <v>401</v>
      </c>
      <c r="K714" s="9"/>
      <c r="L714" s="9"/>
      <c r="M714" s="9"/>
      <c r="N714"/>
      <c r="O714"/>
      <c r="P714"/>
      <c r="Q714"/>
      <c r="R714"/>
      <c r="S714"/>
      <c r="T714"/>
      <c r="U714"/>
      <c r="V714"/>
      <c r="W714"/>
    </row>
    <row r="715" spans="2:23" ht="15" x14ac:dyDescent="0.25">
      <c r="B715" s="2"/>
      <c r="I715" s="2" t="s">
        <v>357</v>
      </c>
      <c r="J715" s="2" t="s">
        <v>63</v>
      </c>
      <c r="K715" s="9">
        <v>0</v>
      </c>
      <c r="L715" s="9">
        <v>-21</v>
      </c>
      <c r="M715" s="9">
        <v>0</v>
      </c>
      <c r="N715"/>
      <c r="O715"/>
      <c r="P715"/>
      <c r="Q715"/>
      <c r="R715"/>
      <c r="S715"/>
      <c r="T715"/>
      <c r="U715"/>
      <c r="V715"/>
      <c r="W715"/>
    </row>
    <row r="716" spans="2:23" ht="15" x14ac:dyDescent="0.25">
      <c r="B716" s="2"/>
      <c r="K716" s="9"/>
      <c r="L716" s="9"/>
      <c r="M716" s="9"/>
      <c r="N716"/>
      <c r="O716"/>
      <c r="P716"/>
      <c r="Q716"/>
      <c r="R716"/>
      <c r="S716"/>
      <c r="T716"/>
      <c r="U716"/>
      <c r="V716"/>
      <c r="W716"/>
    </row>
    <row r="717" spans="2:23" ht="15" x14ac:dyDescent="0.25">
      <c r="B717" s="2"/>
      <c r="D717" s="2" t="s">
        <v>402</v>
      </c>
      <c r="E717" s="2" t="s">
        <v>403</v>
      </c>
      <c r="K717" s="9"/>
      <c r="L717" s="9"/>
      <c r="M717" s="9"/>
      <c r="N717"/>
      <c r="O717"/>
      <c r="P717"/>
      <c r="Q717"/>
      <c r="R717"/>
      <c r="S717"/>
      <c r="T717"/>
      <c r="U717"/>
      <c r="V717"/>
      <c r="W717"/>
    </row>
    <row r="718" spans="2:23" ht="15" x14ac:dyDescent="0.25">
      <c r="B718" s="2"/>
      <c r="F718" s="2" t="s">
        <v>165</v>
      </c>
      <c r="G718" s="2" t="s">
        <v>404</v>
      </c>
      <c r="K718" s="9"/>
      <c r="L718" s="9"/>
      <c r="M718" s="9"/>
      <c r="N718"/>
      <c r="O718"/>
      <c r="P718"/>
      <c r="Q718"/>
      <c r="R718"/>
      <c r="S718"/>
      <c r="T718"/>
      <c r="U718"/>
      <c r="V718"/>
      <c r="W718"/>
    </row>
    <row r="719" spans="2:23" ht="15" x14ac:dyDescent="0.25">
      <c r="B719" s="2"/>
      <c r="H719" s="2" t="s">
        <v>405</v>
      </c>
      <c r="K719" s="9"/>
      <c r="L719" s="9"/>
      <c r="M719" s="9"/>
      <c r="N719"/>
      <c r="O719"/>
      <c r="P719"/>
      <c r="Q719"/>
      <c r="R719"/>
      <c r="S719"/>
      <c r="T719"/>
      <c r="U719"/>
      <c r="V719"/>
      <c r="W719"/>
    </row>
    <row r="720" spans="2:23" ht="15" x14ac:dyDescent="0.25">
      <c r="B720" s="2"/>
      <c r="I720" s="2" t="s">
        <v>406</v>
      </c>
      <c r="J720" s="2" t="s">
        <v>63</v>
      </c>
      <c r="K720" s="9">
        <v>-3440</v>
      </c>
      <c r="L720" s="9">
        <v>-5850</v>
      </c>
      <c r="M720" s="9">
        <v>-8243</v>
      </c>
      <c r="N720"/>
      <c r="O720"/>
      <c r="P720"/>
      <c r="Q720"/>
      <c r="R720"/>
      <c r="S720"/>
      <c r="T720"/>
      <c r="U720"/>
      <c r="V720"/>
      <c r="W720"/>
    </row>
    <row r="721" spans="2:23" ht="15" x14ac:dyDescent="0.25">
      <c r="B721" s="2"/>
      <c r="K721" s="9"/>
      <c r="L721" s="9"/>
      <c r="M721" s="9"/>
      <c r="N721"/>
      <c r="O721"/>
      <c r="P721"/>
      <c r="Q721"/>
      <c r="R721"/>
      <c r="S721"/>
      <c r="T721"/>
      <c r="U721"/>
      <c r="V721"/>
      <c r="W721"/>
    </row>
    <row r="722" spans="2:23" ht="15" x14ac:dyDescent="0.25">
      <c r="B722" s="2"/>
      <c r="F722" s="2" t="s">
        <v>171</v>
      </c>
      <c r="G722" s="2" t="s">
        <v>407</v>
      </c>
      <c r="K722" s="9"/>
      <c r="L722" s="9"/>
      <c r="M722" s="9"/>
      <c r="N722"/>
      <c r="O722"/>
      <c r="P722"/>
      <c r="Q722"/>
      <c r="R722"/>
      <c r="S722"/>
      <c r="T722"/>
      <c r="U722"/>
      <c r="V722"/>
      <c r="W722"/>
    </row>
    <row r="723" spans="2:23" ht="15" x14ac:dyDescent="0.25">
      <c r="B723" s="2"/>
      <c r="H723" s="2" t="s">
        <v>408</v>
      </c>
      <c r="K723" s="9"/>
      <c r="L723" s="9"/>
      <c r="M723" s="9"/>
      <c r="N723"/>
      <c r="O723"/>
      <c r="P723"/>
      <c r="Q723"/>
      <c r="R723"/>
      <c r="S723"/>
      <c r="T723"/>
      <c r="U723"/>
      <c r="V723"/>
      <c r="W723"/>
    </row>
    <row r="724" spans="2:23" ht="15" x14ac:dyDescent="0.25">
      <c r="B724" s="2"/>
      <c r="I724" s="2" t="s">
        <v>406</v>
      </c>
      <c r="J724" s="2" t="s">
        <v>63</v>
      </c>
      <c r="K724" s="9">
        <v>-1342</v>
      </c>
      <c r="L724" s="9">
        <v>-1515</v>
      </c>
      <c r="M724" s="9">
        <v>-1401</v>
      </c>
      <c r="N724"/>
      <c r="O724"/>
      <c r="P724"/>
      <c r="Q724"/>
      <c r="R724"/>
      <c r="S724"/>
      <c r="T724"/>
      <c r="U724"/>
      <c r="V724"/>
      <c r="W724"/>
    </row>
    <row r="725" spans="2:23" ht="15" x14ac:dyDescent="0.25">
      <c r="B725" s="2"/>
      <c r="K725" s="9"/>
      <c r="L725" s="9"/>
      <c r="M725" s="9"/>
      <c r="N725"/>
      <c r="O725"/>
      <c r="P725"/>
      <c r="Q725"/>
      <c r="R725"/>
      <c r="S725"/>
      <c r="T725"/>
      <c r="U725"/>
      <c r="V725"/>
      <c r="W725"/>
    </row>
    <row r="726" spans="2:23" ht="15" x14ac:dyDescent="0.25">
      <c r="B726" s="2"/>
      <c r="F726" s="2" t="s">
        <v>409</v>
      </c>
      <c r="G726" s="2" t="s">
        <v>410</v>
      </c>
      <c r="K726" s="9"/>
      <c r="L726" s="9"/>
      <c r="M726" s="9"/>
      <c r="N726"/>
      <c r="O726"/>
      <c r="P726"/>
      <c r="Q726"/>
      <c r="R726"/>
      <c r="S726"/>
      <c r="T726"/>
      <c r="U726"/>
      <c r="V726"/>
      <c r="W726"/>
    </row>
    <row r="727" spans="2:23" ht="15" x14ac:dyDescent="0.25">
      <c r="B727" s="2"/>
      <c r="H727" s="2" t="s">
        <v>411</v>
      </c>
      <c r="K727" s="9"/>
      <c r="L727" s="9"/>
      <c r="M727" s="9"/>
      <c r="N727"/>
      <c r="O727"/>
      <c r="P727"/>
      <c r="Q727"/>
      <c r="R727"/>
      <c r="S727"/>
      <c r="T727"/>
      <c r="U727"/>
      <c r="V727"/>
      <c r="W727"/>
    </row>
    <row r="728" spans="2:23" ht="15" x14ac:dyDescent="0.25">
      <c r="B728" s="2"/>
      <c r="I728" s="2" t="s">
        <v>412</v>
      </c>
      <c r="J728" s="2" t="s">
        <v>63</v>
      </c>
      <c r="K728" s="9">
        <v>-3</v>
      </c>
      <c r="L728" s="9">
        <v>0</v>
      </c>
      <c r="M728" s="9">
        <v>0</v>
      </c>
      <c r="N728"/>
      <c r="O728"/>
      <c r="P728"/>
      <c r="Q728"/>
      <c r="R728"/>
      <c r="S728"/>
      <c r="T728"/>
      <c r="U728"/>
      <c r="V728"/>
      <c r="W728"/>
    </row>
    <row r="729" spans="2:23" ht="15" x14ac:dyDescent="0.25">
      <c r="B729" s="2"/>
      <c r="K729" s="9"/>
      <c r="L729" s="9"/>
      <c r="M729" s="9"/>
      <c r="N729"/>
      <c r="O729"/>
      <c r="P729"/>
      <c r="Q729"/>
      <c r="R729"/>
      <c r="S729"/>
      <c r="T729"/>
      <c r="U729"/>
      <c r="V729"/>
      <c r="W729"/>
    </row>
    <row r="730" spans="2:23" ht="15" x14ac:dyDescent="0.25">
      <c r="B730" s="2"/>
      <c r="H730" s="2" t="s">
        <v>413</v>
      </c>
      <c r="K730" s="9"/>
      <c r="L730" s="9"/>
      <c r="M730" s="9"/>
      <c r="N730"/>
      <c r="O730"/>
      <c r="P730"/>
      <c r="Q730"/>
      <c r="R730"/>
      <c r="S730"/>
      <c r="T730"/>
      <c r="U730"/>
      <c r="V730"/>
      <c r="W730"/>
    </row>
    <row r="731" spans="2:23" ht="15" x14ac:dyDescent="0.25">
      <c r="B731" s="2"/>
      <c r="I731" s="2" t="s">
        <v>412</v>
      </c>
      <c r="J731" s="2" t="s">
        <v>63</v>
      </c>
      <c r="K731" s="9">
        <v>-70</v>
      </c>
      <c r="L731" s="9">
        <v>-70</v>
      </c>
      <c r="M731" s="9">
        <v>-70</v>
      </c>
      <c r="N731"/>
      <c r="O731"/>
      <c r="P731"/>
      <c r="Q731"/>
      <c r="R731"/>
      <c r="S731"/>
      <c r="T731"/>
      <c r="U731"/>
      <c r="V731"/>
      <c r="W731"/>
    </row>
    <row r="732" spans="2:23" ht="15" x14ac:dyDescent="0.25">
      <c r="B732" s="2"/>
      <c r="K732" s="9"/>
      <c r="L732" s="9"/>
      <c r="M732" s="9"/>
      <c r="N732"/>
      <c r="O732"/>
      <c r="P732"/>
      <c r="Q732"/>
      <c r="R732"/>
      <c r="S732"/>
      <c r="T732"/>
      <c r="U732"/>
      <c r="V732"/>
      <c r="W732"/>
    </row>
    <row r="733" spans="2:23" ht="15" x14ac:dyDescent="0.25">
      <c r="B733" s="2"/>
      <c r="H733" s="2" t="s">
        <v>414</v>
      </c>
      <c r="K733" s="9"/>
      <c r="L733" s="9"/>
      <c r="M733" s="9"/>
      <c r="N733"/>
      <c r="O733"/>
      <c r="P733"/>
      <c r="Q733"/>
      <c r="R733"/>
      <c r="S733"/>
      <c r="T733"/>
      <c r="U733"/>
      <c r="V733"/>
      <c r="W733"/>
    </row>
    <row r="734" spans="2:23" ht="15" x14ac:dyDescent="0.25">
      <c r="B734" s="2"/>
      <c r="I734" s="2" t="s">
        <v>415</v>
      </c>
      <c r="J734" s="2" t="s">
        <v>63</v>
      </c>
      <c r="K734" s="9">
        <v>-1</v>
      </c>
      <c r="L734" s="9">
        <v>0</v>
      </c>
      <c r="M734" s="9">
        <v>0</v>
      </c>
      <c r="N734"/>
      <c r="O734"/>
      <c r="P734"/>
      <c r="Q734"/>
      <c r="R734"/>
      <c r="S734"/>
      <c r="T734"/>
      <c r="U734"/>
      <c r="V734"/>
      <c r="W734"/>
    </row>
    <row r="735" spans="2:23" ht="15" x14ac:dyDescent="0.25">
      <c r="B735" s="2"/>
      <c r="K735" s="9"/>
      <c r="L735" s="9"/>
      <c r="M735" s="9"/>
      <c r="N735"/>
      <c r="O735"/>
      <c r="P735"/>
      <c r="Q735"/>
      <c r="R735"/>
      <c r="S735"/>
      <c r="T735"/>
      <c r="U735"/>
      <c r="V735"/>
      <c r="W735"/>
    </row>
    <row r="736" spans="2:23" ht="15" x14ac:dyDescent="0.25">
      <c r="B736" s="2"/>
      <c r="D736" s="2" t="s">
        <v>416</v>
      </c>
      <c r="E736" s="2" t="s">
        <v>417</v>
      </c>
      <c r="K736" s="9"/>
      <c r="L736" s="9"/>
      <c r="M736" s="9"/>
      <c r="N736"/>
      <c r="O736"/>
      <c r="P736"/>
      <c r="Q736"/>
      <c r="R736"/>
      <c r="S736"/>
      <c r="T736"/>
      <c r="U736"/>
      <c r="V736"/>
      <c r="W736"/>
    </row>
    <row r="737" spans="2:23" ht="15" x14ac:dyDescent="0.25">
      <c r="B737" s="2"/>
      <c r="F737" s="2" t="s">
        <v>74</v>
      </c>
      <c r="G737" s="2" t="s">
        <v>418</v>
      </c>
      <c r="K737" s="9"/>
      <c r="L737" s="9"/>
      <c r="M737" s="9"/>
      <c r="N737"/>
      <c r="O737"/>
      <c r="P737"/>
      <c r="Q737"/>
      <c r="R737"/>
      <c r="S737"/>
      <c r="T737"/>
      <c r="U737"/>
      <c r="V737"/>
      <c r="W737"/>
    </row>
    <row r="738" spans="2:23" ht="15" x14ac:dyDescent="0.25">
      <c r="B738" s="2"/>
      <c r="H738" s="2" t="s">
        <v>419</v>
      </c>
      <c r="K738" s="9"/>
      <c r="L738" s="9"/>
      <c r="M738" s="9"/>
      <c r="N738"/>
      <c r="O738"/>
      <c r="P738"/>
      <c r="Q738"/>
      <c r="R738"/>
      <c r="S738"/>
      <c r="T738"/>
      <c r="U738"/>
      <c r="V738"/>
      <c r="W738"/>
    </row>
    <row r="739" spans="2:23" ht="15" x14ac:dyDescent="0.25">
      <c r="B739" s="2"/>
      <c r="I739" s="2" t="s">
        <v>122</v>
      </c>
      <c r="J739" s="2" t="s">
        <v>63</v>
      </c>
      <c r="K739" s="9">
        <v>-29</v>
      </c>
      <c r="L739" s="9">
        <v>-32</v>
      </c>
      <c r="M739" s="9">
        <v>-32</v>
      </c>
      <c r="N739"/>
      <c r="O739"/>
      <c r="P739"/>
      <c r="Q739"/>
      <c r="R739"/>
      <c r="S739"/>
      <c r="T739"/>
      <c r="U739"/>
      <c r="V739"/>
      <c r="W739"/>
    </row>
    <row r="740" spans="2:23" ht="15" x14ac:dyDescent="0.25">
      <c r="B740" s="2"/>
      <c r="K740" s="9"/>
      <c r="L740" s="9"/>
      <c r="M740" s="9"/>
      <c r="N740"/>
      <c r="O740"/>
      <c r="P740"/>
      <c r="Q740"/>
      <c r="R740"/>
      <c r="S740"/>
      <c r="T740"/>
      <c r="U740"/>
      <c r="V740"/>
      <c r="W740"/>
    </row>
    <row r="741" spans="2:23" ht="15" x14ac:dyDescent="0.25">
      <c r="B741" s="2"/>
      <c r="H741" s="2" t="s">
        <v>420</v>
      </c>
      <c r="K741" s="9"/>
      <c r="L741" s="9"/>
      <c r="M741" s="9"/>
      <c r="N741"/>
      <c r="O741"/>
      <c r="P741"/>
      <c r="Q741"/>
      <c r="R741"/>
      <c r="S741"/>
      <c r="T741"/>
      <c r="U741"/>
      <c r="V741"/>
      <c r="W741"/>
    </row>
    <row r="742" spans="2:23" ht="15" x14ac:dyDescent="0.25">
      <c r="B742" s="2"/>
      <c r="I742" s="2" t="s">
        <v>122</v>
      </c>
      <c r="J742" s="2" t="s">
        <v>63</v>
      </c>
      <c r="K742" s="9">
        <v>-333</v>
      </c>
      <c r="L742" s="9">
        <v>-269</v>
      </c>
      <c r="M742" s="9">
        <v>-275</v>
      </c>
      <c r="N742"/>
      <c r="O742"/>
      <c r="P742"/>
      <c r="Q742"/>
      <c r="R742"/>
      <c r="S742"/>
      <c r="T742"/>
      <c r="U742"/>
      <c r="V742"/>
      <c r="W742"/>
    </row>
    <row r="743" spans="2:23" ht="15" x14ac:dyDescent="0.25">
      <c r="B743" s="2"/>
      <c r="K743" s="9"/>
      <c r="L743" s="9"/>
      <c r="M743" s="9"/>
      <c r="N743"/>
      <c r="O743"/>
      <c r="P743"/>
      <c r="Q743"/>
      <c r="R743"/>
      <c r="S743"/>
      <c r="T743"/>
      <c r="U743"/>
      <c r="V743"/>
      <c r="W743"/>
    </row>
    <row r="744" spans="2:23" ht="15" x14ac:dyDescent="0.25">
      <c r="B744" s="2"/>
      <c r="F744" s="2" t="s">
        <v>78</v>
      </c>
      <c r="G744" s="2" t="s">
        <v>421</v>
      </c>
      <c r="K744" s="9"/>
      <c r="L744" s="9"/>
      <c r="M744" s="9"/>
      <c r="N744"/>
      <c r="O744"/>
      <c r="P744"/>
      <c r="Q744"/>
      <c r="R744"/>
      <c r="S744"/>
      <c r="T744"/>
      <c r="U744"/>
      <c r="V744"/>
      <c r="W744"/>
    </row>
    <row r="745" spans="2:23" ht="15" x14ac:dyDescent="0.25">
      <c r="B745" s="2"/>
      <c r="H745" s="2" t="s">
        <v>422</v>
      </c>
      <c r="K745" s="9"/>
      <c r="L745" s="9"/>
      <c r="M745" s="9"/>
      <c r="N745"/>
      <c r="O745"/>
      <c r="P745"/>
      <c r="Q745"/>
      <c r="R745"/>
      <c r="S745"/>
      <c r="T745"/>
      <c r="U745"/>
      <c r="V745"/>
      <c r="W745"/>
    </row>
    <row r="746" spans="2:23" ht="15" x14ac:dyDescent="0.25">
      <c r="B746" s="2"/>
      <c r="I746" s="2" t="s">
        <v>122</v>
      </c>
      <c r="J746" s="2" t="s">
        <v>63</v>
      </c>
      <c r="K746" s="9">
        <v>-1</v>
      </c>
      <c r="L746" s="9">
        <v>-2</v>
      </c>
      <c r="M746" s="9">
        <v>-2</v>
      </c>
      <c r="N746"/>
      <c r="O746"/>
      <c r="P746"/>
      <c r="Q746"/>
      <c r="R746"/>
      <c r="S746"/>
      <c r="T746"/>
      <c r="U746"/>
      <c r="V746"/>
      <c r="W746"/>
    </row>
    <row r="747" spans="2:23" ht="15" x14ac:dyDescent="0.25">
      <c r="B747" s="2"/>
      <c r="K747" s="9"/>
      <c r="L747" s="9"/>
      <c r="M747" s="9"/>
      <c r="N747"/>
      <c r="O747"/>
      <c r="P747"/>
      <c r="Q747"/>
      <c r="R747"/>
      <c r="S747"/>
      <c r="T747"/>
      <c r="U747"/>
      <c r="V747"/>
      <c r="W747"/>
    </row>
    <row r="748" spans="2:23" ht="15" x14ac:dyDescent="0.25">
      <c r="B748" s="2"/>
      <c r="F748" s="2" t="s">
        <v>165</v>
      </c>
      <c r="G748" s="2" t="s">
        <v>423</v>
      </c>
      <c r="K748" s="9"/>
      <c r="L748" s="9"/>
      <c r="M748" s="9"/>
      <c r="N748"/>
      <c r="O748"/>
      <c r="P748"/>
      <c r="Q748"/>
      <c r="R748"/>
      <c r="S748"/>
      <c r="T748"/>
      <c r="U748"/>
      <c r="V748"/>
      <c r="W748"/>
    </row>
    <row r="749" spans="2:23" ht="15" x14ac:dyDescent="0.25">
      <c r="B749" s="2"/>
      <c r="H749" s="2" t="s">
        <v>424</v>
      </c>
      <c r="K749" s="9"/>
      <c r="L749" s="9"/>
      <c r="M749" s="9"/>
      <c r="N749"/>
      <c r="O749"/>
      <c r="P749"/>
      <c r="Q749"/>
      <c r="R749"/>
      <c r="S749"/>
      <c r="T749"/>
      <c r="U749"/>
      <c r="V749"/>
      <c r="W749"/>
    </row>
    <row r="750" spans="2:23" ht="15" x14ac:dyDescent="0.25">
      <c r="B750" s="2"/>
      <c r="I750" s="2" t="s">
        <v>122</v>
      </c>
      <c r="J750" s="2" t="s">
        <v>63</v>
      </c>
      <c r="K750" s="9">
        <v>-62</v>
      </c>
      <c r="L750" s="9">
        <v>-52</v>
      </c>
      <c r="M750" s="9">
        <v>0</v>
      </c>
      <c r="N750"/>
      <c r="O750"/>
      <c r="P750"/>
      <c r="Q750"/>
      <c r="R750"/>
      <c r="S750"/>
      <c r="T750"/>
      <c r="U750"/>
      <c r="V750"/>
      <c r="W750"/>
    </row>
    <row r="751" spans="2:23" ht="15" x14ac:dyDescent="0.25">
      <c r="B751" s="2"/>
      <c r="K751" s="9"/>
      <c r="L751" s="9"/>
      <c r="M751" s="9"/>
      <c r="N751"/>
      <c r="O751"/>
      <c r="P751"/>
      <c r="Q751"/>
      <c r="R751"/>
      <c r="S751"/>
      <c r="T751"/>
      <c r="U751"/>
      <c r="V751"/>
      <c r="W751"/>
    </row>
    <row r="752" spans="2:23" ht="15" x14ac:dyDescent="0.25">
      <c r="B752" s="2"/>
      <c r="F752" s="2" t="s">
        <v>171</v>
      </c>
      <c r="G752" s="2" t="s">
        <v>425</v>
      </c>
      <c r="K752" s="9"/>
      <c r="L752" s="9"/>
      <c r="M752" s="9"/>
      <c r="N752"/>
      <c r="O752"/>
      <c r="P752"/>
      <c r="Q752"/>
      <c r="R752"/>
      <c r="S752"/>
      <c r="T752"/>
      <c r="U752"/>
      <c r="V752"/>
      <c r="W752"/>
    </row>
    <row r="753" spans="2:23" ht="15" x14ac:dyDescent="0.25">
      <c r="B753" s="2"/>
      <c r="H753" s="2" t="s">
        <v>426</v>
      </c>
      <c r="K753" s="9"/>
      <c r="L753" s="9"/>
      <c r="M753" s="9"/>
      <c r="N753"/>
      <c r="O753"/>
      <c r="P753"/>
      <c r="Q753"/>
      <c r="R753"/>
      <c r="S753"/>
      <c r="T753"/>
      <c r="U753"/>
      <c r="V753"/>
      <c r="W753"/>
    </row>
    <row r="754" spans="2:23" ht="15" x14ac:dyDescent="0.25">
      <c r="B754" s="2"/>
      <c r="I754" s="2" t="s">
        <v>124</v>
      </c>
      <c r="J754" s="2" t="s">
        <v>63</v>
      </c>
      <c r="K754" s="9">
        <v>-246</v>
      </c>
      <c r="L754" s="9">
        <v>-206</v>
      </c>
      <c r="M754" s="9">
        <v>-226</v>
      </c>
      <c r="N754"/>
      <c r="O754"/>
      <c r="P754"/>
      <c r="Q754"/>
      <c r="R754"/>
      <c r="S754"/>
      <c r="T754"/>
      <c r="U754"/>
      <c r="V754"/>
      <c r="W754"/>
    </row>
    <row r="755" spans="2:23" ht="15" x14ac:dyDescent="0.25">
      <c r="B755" s="2"/>
      <c r="K755" s="9"/>
      <c r="L755" s="9"/>
      <c r="M755" s="9"/>
      <c r="N755"/>
      <c r="O755"/>
      <c r="P755"/>
      <c r="Q755"/>
      <c r="R755"/>
      <c r="S755"/>
      <c r="T755"/>
      <c r="U755"/>
      <c r="V755"/>
      <c r="W755"/>
    </row>
    <row r="756" spans="2:23" ht="15" x14ac:dyDescent="0.25">
      <c r="B756" s="2"/>
      <c r="H756" s="2" t="s">
        <v>427</v>
      </c>
      <c r="K756" s="9"/>
      <c r="L756" s="9"/>
      <c r="M756" s="9"/>
      <c r="N756"/>
      <c r="O756"/>
      <c r="P756"/>
      <c r="Q756"/>
      <c r="R756"/>
      <c r="S756"/>
      <c r="T756"/>
      <c r="U756"/>
      <c r="V756"/>
      <c r="W756"/>
    </row>
    <row r="757" spans="2:23" ht="15" x14ac:dyDescent="0.25">
      <c r="B757" s="2"/>
      <c r="I757" s="2" t="s">
        <v>124</v>
      </c>
      <c r="J757" s="2" t="s">
        <v>63</v>
      </c>
      <c r="K757" s="9">
        <v>-662</v>
      </c>
      <c r="L757" s="9">
        <v>-701</v>
      </c>
      <c r="M757" s="9">
        <v>-711</v>
      </c>
      <c r="N757"/>
      <c r="O757"/>
      <c r="P757"/>
      <c r="Q757"/>
      <c r="R757"/>
      <c r="S757"/>
      <c r="T757"/>
      <c r="U757"/>
      <c r="V757"/>
      <c r="W757"/>
    </row>
    <row r="758" spans="2:23" ht="15" x14ac:dyDescent="0.25">
      <c r="B758" s="2"/>
      <c r="K758" s="9"/>
      <c r="L758" s="9"/>
      <c r="M758" s="9"/>
      <c r="N758"/>
      <c r="O758"/>
      <c r="P758"/>
      <c r="Q758"/>
      <c r="R758"/>
      <c r="S758"/>
      <c r="T758"/>
      <c r="U758"/>
      <c r="V758"/>
      <c r="W758"/>
    </row>
    <row r="759" spans="2:23" ht="15" x14ac:dyDescent="0.25">
      <c r="B759" s="2"/>
      <c r="F759" s="2" t="s">
        <v>82</v>
      </c>
      <c r="G759" s="2" t="s">
        <v>428</v>
      </c>
      <c r="K759" s="9"/>
      <c r="L759" s="9"/>
      <c r="M759" s="9"/>
      <c r="N759"/>
      <c r="O759"/>
      <c r="P759"/>
      <c r="Q759"/>
      <c r="R759"/>
      <c r="S759"/>
      <c r="T759"/>
      <c r="U759"/>
      <c r="V759"/>
      <c r="W759"/>
    </row>
    <row r="760" spans="2:23" ht="15" x14ac:dyDescent="0.25">
      <c r="B760" s="2"/>
      <c r="H760" s="2" t="s">
        <v>429</v>
      </c>
      <c r="K760" s="9"/>
      <c r="L760" s="9"/>
      <c r="M760" s="9"/>
      <c r="N760"/>
      <c r="O760"/>
      <c r="P760"/>
      <c r="Q760"/>
      <c r="R760"/>
      <c r="S760"/>
      <c r="T760"/>
      <c r="U760"/>
      <c r="V760"/>
      <c r="W760"/>
    </row>
    <row r="761" spans="2:23" ht="15" x14ac:dyDescent="0.25">
      <c r="B761" s="2"/>
      <c r="I761" s="2" t="s">
        <v>180</v>
      </c>
      <c r="J761" s="2" t="s">
        <v>63</v>
      </c>
      <c r="K761" s="9">
        <v>-387</v>
      </c>
      <c r="L761" s="9">
        <v>-378</v>
      </c>
      <c r="M761" s="9">
        <v>-302</v>
      </c>
      <c r="N761"/>
      <c r="O761"/>
      <c r="P761"/>
      <c r="Q761"/>
      <c r="R761"/>
      <c r="S761"/>
      <c r="T761"/>
      <c r="U761"/>
      <c r="V761"/>
      <c r="W761"/>
    </row>
    <row r="762" spans="2:23" ht="15" x14ac:dyDescent="0.25">
      <c r="B762" s="2"/>
      <c r="K762" s="9"/>
      <c r="L762" s="9"/>
      <c r="M762" s="9"/>
      <c r="N762"/>
      <c r="O762"/>
      <c r="P762"/>
      <c r="Q762"/>
      <c r="R762"/>
      <c r="S762"/>
      <c r="T762"/>
      <c r="U762"/>
      <c r="V762"/>
      <c r="W762"/>
    </row>
    <row r="763" spans="2:23" ht="15" x14ac:dyDescent="0.25">
      <c r="B763" s="2"/>
      <c r="H763" s="2" t="s">
        <v>430</v>
      </c>
      <c r="K763" s="9"/>
      <c r="L763" s="9"/>
      <c r="M763" s="9"/>
      <c r="N763"/>
      <c r="O763"/>
      <c r="P763"/>
      <c r="Q763"/>
      <c r="R763"/>
      <c r="S763"/>
      <c r="T763"/>
      <c r="U763"/>
      <c r="V763"/>
      <c r="W763"/>
    </row>
    <row r="764" spans="2:23" ht="15" x14ac:dyDescent="0.25">
      <c r="B764" s="2"/>
      <c r="I764" s="2" t="s">
        <v>180</v>
      </c>
      <c r="J764" s="2" t="s">
        <v>63</v>
      </c>
      <c r="K764" s="9">
        <v>-103</v>
      </c>
      <c r="L764" s="9">
        <v>-90</v>
      </c>
      <c r="M764" s="9">
        <v>-90</v>
      </c>
      <c r="N764"/>
      <c r="O764"/>
      <c r="P764"/>
      <c r="Q764"/>
      <c r="R764"/>
      <c r="S764"/>
      <c r="T764"/>
      <c r="U764"/>
      <c r="V764"/>
      <c r="W764"/>
    </row>
    <row r="765" spans="2:23" ht="15" x14ac:dyDescent="0.25">
      <c r="B765" s="2"/>
      <c r="K765" s="9"/>
      <c r="L765" s="9"/>
      <c r="M765" s="9"/>
      <c r="N765"/>
      <c r="O765"/>
      <c r="P765"/>
      <c r="Q765"/>
      <c r="R765"/>
      <c r="S765"/>
      <c r="T765"/>
      <c r="U765"/>
      <c r="V765"/>
      <c r="W765"/>
    </row>
    <row r="766" spans="2:23" ht="15" x14ac:dyDescent="0.25">
      <c r="B766" s="2"/>
      <c r="F766" s="2" t="s">
        <v>181</v>
      </c>
      <c r="G766" s="2" t="s">
        <v>431</v>
      </c>
      <c r="K766" s="9"/>
      <c r="L766" s="9"/>
      <c r="M766" s="9"/>
      <c r="N766"/>
      <c r="O766"/>
      <c r="P766"/>
      <c r="Q766"/>
      <c r="R766"/>
      <c r="S766"/>
      <c r="T766"/>
      <c r="U766"/>
      <c r="V766"/>
      <c r="W766"/>
    </row>
    <row r="767" spans="2:23" ht="15" x14ac:dyDescent="0.25">
      <c r="B767" s="2"/>
      <c r="H767" s="2" t="s">
        <v>432</v>
      </c>
      <c r="K767" s="9"/>
      <c r="L767" s="9"/>
      <c r="M767" s="9"/>
      <c r="N767"/>
      <c r="O767"/>
      <c r="P767"/>
      <c r="Q767"/>
      <c r="R767"/>
      <c r="S767"/>
      <c r="T767"/>
      <c r="U767"/>
      <c r="V767"/>
      <c r="W767"/>
    </row>
    <row r="768" spans="2:23" ht="15" x14ac:dyDescent="0.25">
      <c r="B768" s="2"/>
      <c r="I768" s="2" t="s">
        <v>122</v>
      </c>
      <c r="J768" s="2" t="s">
        <v>63</v>
      </c>
      <c r="K768" s="9">
        <v>-311</v>
      </c>
      <c r="L768" s="9">
        <v>-253</v>
      </c>
      <c r="M768" s="9">
        <v>-253</v>
      </c>
      <c r="N768"/>
      <c r="O768"/>
      <c r="P768"/>
      <c r="Q768"/>
      <c r="R768"/>
      <c r="S768"/>
      <c r="T768"/>
      <c r="U768"/>
      <c r="V768"/>
      <c r="W768"/>
    </row>
    <row r="769" spans="2:23" ht="15" x14ac:dyDescent="0.25">
      <c r="B769" s="2"/>
      <c r="K769" s="9"/>
      <c r="L769" s="9"/>
      <c r="M769" s="9"/>
      <c r="N769"/>
      <c r="O769"/>
      <c r="P769"/>
      <c r="Q769"/>
      <c r="R769"/>
      <c r="S769"/>
      <c r="T769"/>
      <c r="U769"/>
      <c r="V769"/>
      <c r="W769"/>
    </row>
    <row r="770" spans="2:23" ht="15" x14ac:dyDescent="0.25">
      <c r="B770" s="2"/>
      <c r="H770" s="2" t="s">
        <v>433</v>
      </c>
      <c r="K770" s="9"/>
      <c r="L770" s="9"/>
      <c r="M770" s="9"/>
      <c r="N770"/>
      <c r="O770"/>
      <c r="P770"/>
      <c r="Q770"/>
      <c r="R770"/>
      <c r="S770"/>
      <c r="T770"/>
      <c r="U770"/>
      <c r="V770"/>
      <c r="W770"/>
    </row>
    <row r="771" spans="2:23" ht="15" x14ac:dyDescent="0.25">
      <c r="B771" s="2"/>
      <c r="I771" s="2" t="s">
        <v>122</v>
      </c>
      <c r="J771" s="2" t="s">
        <v>63</v>
      </c>
      <c r="K771" s="9">
        <v>0</v>
      </c>
      <c r="L771" s="9">
        <v>-1</v>
      </c>
      <c r="M771" s="9">
        <v>-1</v>
      </c>
      <c r="N771"/>
      <c r="O771"/>
      <c r="P771"/>
      <c r="Q771"/>
      <c r="R771"/>
      <c r="S771"/>
      <c r="T771"/>
      <c r="U771"/>
      <c r="V771"/>
      <c r="W771"/>
    </row>
    <row r="772" spans="2:23" ht="15" x14ac:dyDescent="0.25">
      <c r="B772" s="2"/>
      <c r="K772" s="9"/>
      <c r="L772" s="9"/>
      <c r="M772" s="9"/>
      <c r="N772"/>
      <c r="O772"/>
      <c r="P772"/>
      <c r="Q772"/>
      <c r="R772"/>
      <c r="S772"/>
      <c r="T772"/>
      <c r="U772"/>
      <c r="V772"/>
      <c r="W772"/>
    </row>
    <row r="773" spans="2:23" ht="15" x14ac:dyDescent="0.25">
      <c r="B773" s="2"/>
      <c r="H773" s="2" t="s">
        <v>434</v>
      </c>
      <c r="K773" s="9"/>
      <c r="L773" s="9"/>
      <c r="M773" s="9"/>
      <c r="N773"/>
      <c r="O773"/>
      <c r="P773"/>
      <c r="Q773"/>
      <c r="R773"/>
      <c r="S773"/>
      <c r="T773"/>
      <c r="U773"/>
      <c r="V773"/>
      <c r="W773"/>
    </row>
    <row r="774" spans="2:23" ht="15" x14ac:dyDescent="0.25">
      <c r="B774" s="2"/>
      <c r="I774" s="2" t="s">
        <v>122</v>
      </c>
      <c r="J774" s="2" t="s">
        <v>63</v>
      </c>
      <c r="K774" s="9">
        <v>0</v>
      </c>
      <c r="L774" s="9">
        <v>-1</v>
      </c>
      <c r="M774" s="9">
        <v>-1</v>
      </c>
      <c r="N774"/>
      <c r="O774"/>
      <c r="P774"/>
      <c r="Q774"/>
      <c r="R774"/>
      <c r="S774"/>
      <c r="T774"/>
      <c r="U774"/>
      <c r="V774"/>
      <c r="W774"/>
    </row>
    <row r="775" spans="2:23" ht="15" x14ac:dyDescent="0.25">
      <c r="B775" s="2"/>
      <c r="K775" s="9"/>
      <c r="L775" s="9"/>
      <c r="M775" s="9"/>
      <c r="N775"/>
      <c r="O775"/>
      <c r="P775"/>
      <c r="Q775"/>
      <c r="R775"/>
      <c r="S775"/>
      <c r="T775"/>
      <c r="U775"/>
      <c r="V775"/>
      <c r="W775"/>
    </row>
    <row r="776" spans="2:23" ht="15" x14ac:dyDescent="0.25">
      <c r="B776" s="2"/>
      <c r="F776" s="2" t="s">
        <v>266</v>
      </c>
      <c r="G776" s="2" t="s">
        <v>435</v>
      </c>
      <c r="K776" s="9"/>
      <c r="L776" s="9"/>
      <c r="M776" s="9"/>
      <c r="N776"/>
      <c r="O776"/>
      <c r="P776"/>
      <c r="Q776"/>
      <c r="R776"/>
      <c r="S776"/>
      <c r="T776"/>
      <c r="U776"/>
      <c r="V776"/>
      <c r="W776"/>
    </row>
    <row r="777" spans="2:23" ht="15" x14ac:dyDescent="0.25">
      <c r="B777" s="2"/>
      <c r="H777" s="2" t="s">
        <v>436</v>
      </c>
      <c r="K777" s="9"/>
      <c r="L777" s="9"/>
      <c r="M777" s="9"/>
      <c r="N777"/>
      <c r="O777"/>
      <c r="P777"/>
      <c r="Q777"/>
      <c r="R777"/>
      <c r="S777"/>
      <c r="T777"/>
      <c r="U777"/>
      <c r="V777"/>
      <c r="W777"/>
    </row>
    <row r="778" spans="2:23" ht="15" x14ac:dyDescent="0.25">
      <c r="B778" s="2"/>
      <c r="I778" s="2" t="s">
        <v>437</v>
      </c>
      <c r="J778" s="2" t="s">
        <v>63</v>
      </c>
      <c r="K778" s="9">
        <v>-25</v>
      </c>
      <c r="L778" s="9">
        <v>-20</v>
      </c>
      <c r="M778" s="9">
        <v>-20</v>
      </c>
      <c r="N778"/>
      <c r="O778"/>
      <c r="P778"/>
      <c r="Q778"/>
      <c r="R778"/>
      <c r="S778"/>
      <c r="T778"/>
      <c r="U778"/>
      <c r="V778"/>
      <c r="W778"/>
    </row>
    <row r="779" spans="2:23" ht="15" x14ac:dyDescent="0.25">
      <c r="B779" s="2"/>
      <c r="K779" s="9"/>
      <c r="L779" s="9"/>
      <c r="M779" s="9"/>
      <c r="N779"/>
      <c r="O779"/>
      <c r="P779"/>
      <c r="Q779"/>
      <c r="R779"/>
      <c r="S779"/>
      <c r="T779"/>
      <c r="U779"/>
      <c r="V779"/>
      <c r="W779"/>
    </row>
    <row r="780" spans="2:23" ht="15" x14ac:dyDescent="0.25">
      <c r="B780" s="2"/>
      <c r="H780" s="2" t="s">
        <v>438</v>
      </c>
      <c r="K780" s="9"/>
      <c r="L780" s="9"/>
      <c r="M780" s="9"/>
      <c r="N780"/>
      <c r="O780"/>
      <c r="P780"/>
      <c r="Q780"/>
      <c r="R780"/>
      <c r="S780"/>
      <c r="T780"/>
      <c r="U780"/>
      <c r="V780"/>
      <c r="W780"/>
    </row>
    <row r="781" spans="2:23" ht="15" x14ac:dyDescent="0.25">
      <c r="B781" s="2"/>
      <c r="I781" s="2" t="s">
        <v>437</v>
      </c>
      <c r="J781" s="2" t="s">
        <v>63</v>
      </c>
      <c r="K781" s="9">
        <v>-71</v>
      </c>
      <c r="L781" s="9">
        <v>-40</v>
      </c>
      <c r="M781" s="9">
        <v>-20</v>
      </c>
      <c r="N781"/>
      <c r="O781"/>
      <c r="P781"/>
      <c r="Q781"/>
      <c r="R781"/>
      <c r="S781"/>
      <c r="T781"/>
      <c r="U781"/>
      <c r="V781"/>
      <c r="W781"/>
    </row>
    <row r="782" spans="2:23" ht="15" x14ac:dyDescent="0.25">
      <c r="B782" s="2"/>
      <c r="K782" s="9"/>
      <c r="L782" s="9"/>
      <c r="M782" s="9"/>
      <c r="N782"/>
      <c r="O782"/>
      <c r="P782"/>
      <c r="Q782"/>
      <c r="R782"/>
      <c r="S782"/>
      <c r="T782"/>
      <c r="U782"/>
      <c r="V782"/>
      <c r="W782"/>
    </row>
    <row r="783" spans="2:23" ht="15" x14ac:dyDescent="0.25">
      <c r="B783" s="2"/>
      <c r="F783" s="2" t="s">
        <v>336</v>
      </c>
      <c r="G783" s="2" t="s">
        <v>439</v>
      </c>
      <c r="K783" s="9"/>
      <c r="L783" s="9"/>
      <c r="M783" s="9"/>
      <c r="N783"/>
      <c r="O783"/>
      <c r="P783"/>
      <c r="Q783"/>
      <c r="R783"/>
      <c r="S783"/>
      <c r="T783"/>
      <c r="U783"/>
      <c r="V783"/>
      <c r="W783"/>
    </row>
    <row r="784" spans="2:23" ht="15" x14ac:dyDescent="0.25">
      <c r="B784" s="2"/>
      <c r="H784" s="2" t="s">
        <v>440</v>
      </c>
      <c r="K784" s="9"/>
      <c r="L784" s="9"/>
      <c r="M784" s="9"/>
      <c r="N784"/>
      <c r="O784"/>
      <c r="P784"/>
      <c r="Q784"/>
      <c r="R784"/>
      <c r="S784"/>
      <c r="T784"/>
      <c r="U784"/>
      <c r="V784"/>
      <c r="W784"/>
    </row>
    <row r="785" spans="2:23" ht="15" x14ac:dyDescent="0.25">
      <c r="B785" s="2"/>
      <c r="I785" s="2" t="s">
        <v>122</v>
      </c>
      <c r="J785" s="2" t="s">
        <v>63</v>
      </c>
      <c r="K785" s="9">
        <v>-6</v>
      </c>
      <c r="L785" s="9">
        <v>-6</v>
      </c>
      <c r="M785" s="9">
        <v>-5</v>
      </c>
      <c r="N785"/>
      <c r="O785"/>
      <c r="P785"/>
      <c r="Q785"/>
      <c r="R785"/>
      <c r="S785"/>
      <c r="T785"/>
      <c r="U785"/>
      <c r="V785"/>
      <c r="W785"/>
    </row>
    <row r="786" spans="2:23" ht="15" x14ac:dyDescent="0.25">
      <c r="B786" s="2"/>
      <c r="I786" s="2" t="s">
        <v>128</v>
      </c>
      <c r="J786" s="2" t="s">
        <v>63</v>
      </c>
      <c r="K786" s="9">
        <v>-30</v>
      </c>
      <c r="L786" s="9">
        <v>-33</v>
      </c>
      <c r="M786" s="9">
        <v>-31</v>
      </c>
      <c r="N786"/>
      <c r="O786"/>
      <c r="P786"/>
      <c r="Q786"/>
      <c r="R786"/>
      <c r="S786"/>
      <c r="T786"/>
      <c r="U786"/>
      <c r="V786"/>
      <c r="W786"/>
    </row>
    <row r="787" spans="2:23" ht="15" x14ac:dyDescent="0.25">
      <c r="B787" s="2"/>
      <c r="I787" s="2" t="s">
        <v>269</v>
      </c>
      <c r="J787" s="2" t="s">
        <v>63</v>
      </c>
      <c r="K787" s="9">
        <v>-22</v>
      </c>
      <c r="L787" s="9">
        <v>-12</v>
      </c>
      <c r="M787" s="9">
        <v>-12</v>
      </c>
      <c r="N787"/>
      <c r="O787"/>
      <c r="P787"/>
      <c r="Q787"/>
      <c r="R787"/>
      <c r="S787"/>
      <c r="T787"/>
      <c r="U787"/>
      <c r="V787"/>
      <c r="W787"/>
    </row>
    <row r="788" spans="2:23" ht="15" x14ac:dyDescent="0.25">
      <c r="B788" s="2"/>
      <c r="K788" s="9"/>
      <c r="L788" s="9"/>
      <c r="M788" s="9"/>
      <c r="N788"/>
      <c r="O788"/>
      <c r="P788"/>
      <c r="Q788"/>
      <c r="R788"/>
      <c r="S788"/>
      <c r="T788"/>
      <c r="U788"/>
      <c r="V788"/>
      <c r="W788"/>
    </row>
    <row r="789" spans="2:23" ht="15" x14ac:dyDescent="0.25">
      <c r="B789" s="2"/>
      <c r="H789" s="2" t="s">
        <v>441</v>
      </c>
      <c r="K789" s="9"/>
      <c r="L789" s="9"/>
      <c r="M789" s="9"/>
      <c r="N789"/>
      <c r="O789"/>
      <c r="P789"/>
      <c r="Q789"/>
      <c r="R789"/>
      <c r="S789"/>
      <c r="T789"/>
      <c r="U789"/>
      <c r="V789"/>
      <c r="W789"/>
    </row>
    <row r="790" spans="2:23" ht="15" x14ac:dyDescent="0.25">
      <c r="B790" s="2"/>
      <c r="I790" s="2" t="s">
        <v>128</v>
      </c>
      <c r="J790" s="2" t="s">
        <v>63</v>
      </c>
      <c r="K790" s="9">
        <v>0</v>
      </c>
      <c r="L790" s="9">
        <v>-5</v>
      </c>
      <c r="M790" s="9">
        <v>-5</v>
      </c>
      <c r="N790"/>
      <c r="O790"/>
      <c r="P790"/>
      <c r="Q790"/>
      <c r="R790"/>
      <c r="S790"/>
      <c r="T790"/>
      <c r="U790"/>
      <c r="V790"/>
      <c r="W790"/>
    </row>
    <row r="791" spans="2:23" ht="15" x14ac:dyDescent="0.25">
      <c r="B791" s="2"/>
      <c r="K791" s="9"/>
      <c r="L791" s="9"/>
      <c r="M791" s="9"/>
      <c r="N791"/>
      <c r="O791"/>
      <c r="P791"/>
      <c r="Q791"/>
      <c r="R791"/>
      <c r="S791"/>
      <c r="T791"/>
      <c r="U791"/>
      <c r="V791"/>
      <c r="W791"/>
    </row>
    <row r="792" spans="2:23" ht="15" x14ac:dyDescent="0.25">
      <c r="B792" s="2"/>
      <c r="H792" s="2" t="s">
        <v>442</v>
      </c>
      <c r="K792" s="9"/>
      <c r="L792" s="9"/>
      <c r="M792" s="9"/>
      <c r="N792"/>
      <c r="O792"/>
      <c r="P792"/>
      <c r="Q792"/>
      <c r="R792"/>
      <c r="S792"/>
      <c r="T792"/>
      <c r="U792"/>
      <c r="V792"/>
      <c r="W792"/>
    </row>
    <row r="793" spans="2:23" ht="15" x14ac:dyDescent="0.25">
      <c r="B793" s="2"/>
      <c r="I793" s="2" t="s">
        <v>128</v>
      </c>
      <c r="J793" s="2" t="s">
        <v>63</v>
      </c>
      <c r="K793" s="9">
        <v>-1</v>
      </c>
      <c r="L793" s="9">
        <v>-8</v>
      </c>
      <c r="M793" s="9">
        <v>-8</v>
      </c>
      <c r="N793"/>
      <c r="O793"/>
      <c r="P793"/>
      <c r="Q793"/>
      <c r="R793"/>
      <c r="S793"/>
      <c r="T793"/>
      <c r="U793"/>
      <c r="V793"/>
      <c r="W793"/>
    </row>
    <row r="794" spans="2:23" ht="15" x14ac:dyDescent="0.25">
      <c r="B794" s="2"/>
      <c r="K794" s="9"/>
      <c r="L794" s="9"/>
      <c r="M794" s="9"/>
      <c r="N794"/>
      <c r="O794"/>
      <c r="P794"/>
      <c r="Q794"/>
      <c r="R794"/>
      <c r="S794"/>
      <c r="T794"/>
      <c r="U794"/>
      <c r="V794"/>
      <c r="W794"/>
    </row>
    <row r="795" spans="2:23" ht="15" x14ac:dyDescent="0.25">
      <c r="B795" s="2"/>
      <c r="F795" s="2" t="s">
        <v>85</v>
      </c>
      <c r="G795" s="2" t="s">
        <v>443</v>
      </c>
      <c r="K795" s="9"/>
      <c r="L795" s="9"/>
      <c r="M795" s="9"/>
      <c r="N795"/>
      <c r="O795"/>
      <c r="P795"/>
      <c r="Q795"/>
      <c r="R795"/>
      <c r="S795"/>
      <c r="T795"/>
      <c r="U795"/>
      <c r="V795"/>
      <c r="W795"/>
    </row>
    <row r="796" spans="2:23" ht="15" x14ac:dyDescent="0.25">
      <c r="B796" s="2"/>
      <c r="H796" s="2" t="s">
        <v>444</v>
      </c>
      <c r="K796" s="9"/>
      <c r="L796" s="9"/>
      <c r="M796" s="9"/>
      <c r="N796"/>
      <c r="O796"/>
      <c r="P796"/>
      <c r="Q796"/>
      <c r="R796"/>
      <c r="S796"/>
      <c r="T796"/>
      <c r="U796"/>
      <c r="V796"/>
      <c r="W796"/>
    </row>
    <row r="797" spans="2:23" ht="15" x14ac:dyDescent="0.25">
      <c r="B797" s="2"/>
      <c r="I797" s="2" t="s">
        <v>269</v>
      </c>
      <c r="J797" s="2" t="s">
        <v>63</v>
      </c>
      <c r="K797" s="9">
        <v>-423</v>
      </c>
      <c r="L797" s="9">
        <v>-106</v>
      </c>
      <c r="M797" s="9">
        <v>-106</v>
      </c>
      <c r="N797"/>
      <c r="O797"/>
      <c r="P797"/>
      <c r="Q797"/>
      <c r="R797"/>
      <c r="S797"/>
      <c r="T797"/>
      <c r="U797"/>
      <c r="V797"/>
      <c r="W797"/>
    </row>
    <row r="798" spans="2:23" ht="15" x14ac:dyDescent="0.25">
      <c r="B798" s="2"/>
      <c r="K798" s="9"/>
      <c r="L798" s="9"/>
      <c r="M798" s="9"/>
      <c r="N798"/>
      <c r="O798"/>
      <c r="P798"/>
      <c r="Q798"/>
      <c r="R798"/>
      <c r="S798"/>
      <c r="T798"/>
      <c r="U798"/>
      <c r="V798"/>
      <c r="W798"/>
    </row>
    <row r="799" spans="2:23" ht="15" x14ac:dyDescent="0.25">
      <c r="B799" s="2"/>
      <c r="F799" s="2" t="s">
        <v>223</v>
      </c>
      <c r="G799" s="2" t="s">
        <v>445</v>
      </c>
      <c r="K799" s="9"/>
      <c r="L799" s="9"/>
      <c r="M799" s="9"/>
      <c r="N799"/>
      <c r="O799"/>
      <c r="P799"/>
      <c r="Q799"/>
      <c r="R799"/>
      <c r="S799"/>
      <c r="T799"/>
      <c r="U799"/>
      <c r="V799"/>
      <c r="W799"/>
    </row>
    <row r="800" spans="2:23" ht="15" x14ac:dyDescent="0.25">
      <c r="B800" s="2"/>
      <c r="H800" s="2" t="s">
        <v>446</v>
      </c>
      <c r="K800" s="9"/>
      <c r="L800" s="9"/>
      <c r="M800" s="9"/>
      <c r="N800"/>
      <c r="O800"/>
      <c r="P800"/>
      <c r="Q800"/>
      <c r="R800"/>
      <c r="S800"/>
      <c r="T800"/>
      <c r="U800"/>
      <c r="V800"/>
      <c r="W800"/>
    </row>
    <row r="801" spans="2:23" ht="15" x14ac:dyDescent="0.25">
      <c r="B801" s="2"/>
      <c r="I801" s="2" t="s">
        <v>180</v>
      </c>
      <c r="J801" s="2" t="s">
        <v>63</v>
      </c>
      <c r="K801" s="9">
        <v>-102</v>
      </c>
      <c r="L801" s="9">
        <v>-55</v>
      </c>
      <c r="M801" s="9">
        <v>-51</v>
      </c>
      <c r="N801"/>
      <c r="O801"/>
      <c r="P801"/>
      <c r="Q801"/>
      <c r="R801"/>
      <c r="S801"/>
      <c r="T801"/>
      <c r="U801"/>
      <c r="V801"/>
      <c r="W801"/>
    </row>
    <row r="802" spans="2:23" ht="15" x14ac:dyDescent="0.25">
      <c r="B802" s="2"/>
      <c r="K802" s="9"/>
      <c r="L802" s="9"/>
      <c r="M802" s="9"/>
      <c r="N802"/>
      <c r="O802"/>
      <c r="P802"/>
      <c r="Q802"/>
      <c r="R802"/>
      <c r="S802"/>
      <c r="T802"/>
      <c r="U802"/>
      <c r="V802"/>
      <c r="W802"/>
    </row>
    <row r="803" spans="2:23" ht="15" x14ac:dyDescent="0.25">
      <c r="B803" s="2"/>
      <c r="F803" s="2" t="s">
        <v>88</v>
      </c>
      <c r="G803" s="2" t="s">
        <v>447</v>
      </c>
      <c r="K803" s="9"/>
      <c r="L803" s="9"/>
      <c r="M803" s="9"/>
      <c r="N803"/>
      <c r="O803"/>
      <c r="P803"/>
      <c r="Q803"/>
      <c r="R803"/>
      <c r="S803"/>
      <c r="T803"/>
      <c r="U803"/>
      <c r="V803"/>
      <c r="W803"/>
    </row>
    <row r="804" spans="2:23" ht="15" x14ac:dyDescent="0.25">
      <c r="B804" s="2"/>
      <c r="H804" s="2" t="s">
        <v>448</v>
      </c>
      <c r="K804" s="9"/>
      <c r="L804" s="9"/>
      <c r="M804" s="9"/>
      <c r="N804"/>
      <c r="O804"/>
      <c r="P804"/>
      <c r="Q804"/>
      <c r="R804"/>
      <c r="S804"/>
      <c r="T804"/>
      <c r="U804"/>
      <c r="V804"/>
      <c r="W804"/>
    </row>
    <row r="805" spans="2:23" ht="15" x14ac:dyDescent="0.25">
      <c r="B805" s="2"/>
      <c r="I805" s="2" t="s">
        <v>449</v>
      </c>
      <c r="J805" s="2" t="s">
        <v>63</v>
      </c>
      <c r="K805" s="9">
        <v>-5</v>
      </c>
      <c r="L805" s="9">
        <v>0</v>
      </c>
      <c r="M805" s="9">
        <v>0</v>
      </c>
      <c r="N805"/>
      <c r="O805"/>
      <c r="P805"/>
      <c r="Q805"/>
      <c r="R805"/>
      <c r="S805"/>
      <c r="T805"/>
      <c r="U805"/>
      <c r="V805"/>
      <c r="W805"/>
    </row>
    <row r="806" spans="2:23" ht="15" x14ac:dyDescent="0.25">
      <c r="B806" s="2"/>
      <c r="K806" s="9"/>
      <c r="L806" s="9"/>
      <c r="M806" s="9"/>
      <c r="N806"/>
      <c r="O806"/>
      <c r="P806"/>
      <c r="Q806"/>
      <c r="R806"/>
      <c r="S806"/>
      <c r="T806"/>
      <c r="U806"/>
      <c r="V806"/>
      <c r="W806"/>
    </row>
    <row r="807" spans="2:23" ht="15" x14ac:dyDescent="0.25">
      <c r="B807" s="2"/>
      <c r="F807" s="2" t="s">
        <v>91</v>
      </c>
      <c r="G807" s="2" t="s">
        <v>450</v>
      </c>
      <c r="K807" s="9"/>
      <c r="L807" s="9"/>
      <c r="M807" s="9"/>
      <c r="N807"/>
      <c r="O807"/>
      <c r="P807"/>
      <c r="Q807"/>
      <c r="R807"/>
      <c r="S807"/>
      <c r="T807"/>
      <c r="U807"/>
      <c r="V807"/>
      <c r="W807"/>
    </row>
    <row r="808" spans="2:23" ht="15" x14ac:dyDescent="0.25">
      <c r="B808" s="2"/>
      <c r="H808" s="2" t="s">
        <v>451</v>
      </c>
      <c r="K808" s="9"/>
      <c r="L808" s="9"/>
      <c r="M808" s="9"/>
      <c r="N808"/>
      <c r="O808"/>
      <c r="P808"/>
      <c r="Q808"/>
      <c r="R808"/>
      <c r="S808"/>
      <c r="T808"/>
      <c r="U808"/>
      <c r="V808"/>
      <c r="W808"/>
    </row>
    <row r="809" spans="2:23" ht="15" x14ac:dyDescent="0.25">
      <c r="B809" s="2"/>
      <c r="I809" s="2" t="s">
        <v>180</v>
      </c>
      <c r="J809" s="2" t="s">
        <v>63</v>
      </c>
      <c r="K809" s="9">
        <v>-26</v>
      </c>
      <c r="L809" s="9">
        <v>-27</v>
      </c>
      <c r="M809" s="9">
        <v>-27</v>
      </c>
      <c r="N809"/>
      <c r="O809"/>
      <c r="P809"/>
      <c r="Q809"/>
      <c r="R809"/>
      <c r="S809"/>
      <c r="T809"/>
      <c r="U809"/>
      <c r="V809"/>
      <c r="W809"/>
    </row>
    <row r="810" spans="2:23" ht="15" x14ac:dyDescent="0.25">
      <c r="B810" s="2"/>
      <c r="K810" s="9"/>
      <c r="L810" s="9"/>
      <c r="M810" s="9"/>
      <c r="N810"/>
      <c r="O810"/>
      <c r="P810"/>
      <c r="Q810"/>
      <c r="R810"/>
      <c r="S810"/>
      <c r="T810"/>
      <c r="U810"/>
      <c r="V810"/>
      <c r="W810"/>
    </row>
    <row r="811" spans="2:23" ht="15" x14ac:dyDescent="0.25">
      <c r="B811" s="2"/>
      <c r="F811" s="2" t="s">
        <v>94</v>
      </c>
      <c r="G811" s="2" t="s">
        <v>86</v>
      </c>
      <c r="K811" s="9"/>
      <c r="L811" s="9"/>
      <c r="M811" s="9"/>
      <c r="N811"/>
      <c r="O811"/>
      <c r="P811"/>
      <c r="Q811"/>
      <c r="R811"/>
      <c r="S811"/>
      <c r="T811"/>
      <c r="U811"/>
      <c r="V811"/>
      <c r="W811"/>
    </row>
    <row r="812" spans="2:23" ht="15" x14ac:dyDescent="0.25">
      <c r="B812" s="2"/>
      <c r="H812" s="2" t="s">
        <v>452</v>
      </c>
      <c r="K812" s="9"/>
      <c r="L812" s="9"/>
      <c r="M812" s="9"/>
      <c r="N812"/>
      <c r="O812"/>
      <c r="P812"/>
      <c r="Q812"/>
      <c r="R812"/>
      <c r="S812"/>
      <c r="T812"/>
      <c r="U812"/>
      <c r="V812"/>
      <c r="W812"/>
    </row>
    <row r="813" spans="2:23" ht="15" x14ac:dyDescent="0.25">
      <c r="B813" s="2"/>
      <c r="I813" s="2" t="s">
        <v>180</v>
      </c>
      <c r="J813" s="2" t="s">
        <v>63</v>
      </c>
      <c r="K813" s="9">
        <v>-3</v>
      </c>
      <c r="L813" s="9">
        <v>-2</v>
      </c>
      <c r="M813" s="9">
        <v>-2</v>
      </c>
      <c r="N813"/>
      <c r="O813"/>
      <c r="P813"/>
      <c r="Q813"/>
      <c r="R813"/>
      <c r="S813"/>
      <c r="T813"/>
      <c r="U813"/>
      <c r="V813"/>
      <c r="W813"/>
    </row>
    <row r="814" spans="2:23" ht="15" x14ac:dyDescent="0.25">
      <c r="B814" s="2"/>
      <c r="K814" s="9"/>
      <c r="L814" s="9"/>
      <c r="M814" s="9"/>
      <c r="N814"/>
      <c r="O814"/>
      <c r="P814"/>
      <c r="Q814"/>
      <c r="R814"/>
      <c r="S814"/>
      <c r="T814"/>
      <c r="U814"/>
      <c r="V814"/>
      <c r="W814"/>
    </row>
    <row r="815" spans="2:23" ht="15" x14ac:dyDescent="0.25">
      <c r="B815" s="2"/>
      <c r="F815" s="2" t="s">
        <v>104</v>
      </c>
      <c r="G815" s="2" t="s">
        <v>453</v>
      </c>
      <c r="K815" s="9"/>
      <c r="L815" s="9"/>
      <c r="M815" s="9"/>
      <c r="N815"/>
      <c r="O815"/>
      <c r="P815"/>
      <c r="Q815"/>
      <c r="R815"/>
      <c r="S815"/>
      <c r="T815"/>
      <c r="U815"/>
      <c r="V815"/>
      <c r="W815"/>
    </row>
    <row r="816" spans="2:23" ht="15" x14ac:dyDescent="0.25">
      <c r="B816" s="2"/>
      <c r="H816" s="2" t="s">
        <v>454</v>
      </c>
      <c r="K816" s="9"/>
      <c r="L816" s="9"/>
      <c r="M816" s="9"/>
      <c r="N816"/>
      <c r="O816"/>
      <c r="P816"/>
      <c r="Q816"/>
      <c r="R816"/>
      <c r="S816"/>
      <c r="T816"/>
      <c r="U816"/>
      <c r="V816"/>
      <c r="W816"/>
    </row>
    <row r="817" spans="2:23" ht="15" x14ac:dyDescent="0.25">
      <c r="B817" s="2"/>
      <c r="I817" s="2" t="s">
        <v>449</v>
      </c>
      <c r="J817" s="2" t="s">
        <v>63</v>
      </c>
      <c r="K817" s="9">
        <v>-3</v>
      </c>
      <c r="L817" s="9">
        <v>-1</v>
      </c>
      <c r="M817" s="9">
        <v>0</v>
      </c>
      <c r="N817"/>
      <c r="O817"/>
      <c r="P817"/>
      <c r="Q817"/>
      <c r="R817"/>
      <c r="S817"/>
      <c r="T817"/>
      <c r="U817"/>
      <c r="V817"/>
      <c r="W817"/>
    </row>
    <row r="818" spans="2:23" ht="15" x14ac:dyDescent="0.25">
      <c r="B818" s="2"/>
      <c r="K818" s="9"/>
      <c r="L818" s="9"/>
      <c r="M818" s="9"/>
      <c r="N818"/>
      <c r="O818"/>
      <c r="P818"/>
      <c r="Q818"/>
      <c r="R818"/>
      <c r="S818"/>
      <c r="T818"/>
      <c r="U818"/>
      <c r="V818"/>
      <c r="W818"/>
    </row>
    <row r="819" spans="2:23" ht="15" x14ac:dyDescent="0.25">
      <c r="B819" s="2"/>
      <c r="F819" s="2" t="s">
        <v>108</v>
      </c>
      <c r="G819" s="2" t="s">
        <v>455</v>
      </c>
      <c r="K819" s="9"/>
      <c r="L819" s="9"/>
      <c r="M819" s="9"/>
      <c r="N819"/>
      <c r="O819"/>
      <c r="P819"/>
      <c r="Q819"/>
      <c r="R819"/>
      <c r="S819"/>
      <c r="T819"/>
      <c r="U819"/>
      <c r="V819"/>
      <c r="W819"/>
    </row>
    <row r="820" spans="2:23" ht="15" x14ac:dyDescent="0.25">
      <c r="B820" s="2"/>
      <c r="H820" s="2" t="s">
        <v>456</v>
      </c>
      <c r="K820" s="9"/>
      <c r="L820" s="9"/>
      <c r="M820" s="9"/>
      <c r="N820"/>
      <c r="O820"/>
      <c r="P820"/>
      <c r="Q820"/>
      <c r="R820"/>
      <c r="S820"/>
      <c r="T820"/>
      <c r="U820"/>
      <c r="V820"/>
      <c r="W820"/>
    </row>
    <row r="821" spans="2:23" ht="15" x14ac:dyDescent="0.25">
      <c r="B821" s="2"/>
      <c r="I821" s="2" t="s">
        <v>180</v>
      </c>
      <c r="J821" s="2" t="s">
        <v>63</v>
      </c>
      <c r="K821" s="9">
        <v>-2</v>
      </c>
      <c r="L821" s="9">
        <v>-2</v>
      </c>
      <c r="M821" s="9">
        <v>-2</v>
      </c>
      <c r="N821"/>
      <c r="O821"/>
      <c r="P821"/>
      <c r="Q821"/>
      <c r="R821"/>
      <c r="S821"/>
      <c r="T821"/>
      <c r="U821"/>
      <c r="V821"/>
      <c r="W821"/>
    </row>
    <row r="822" spans="2:23" ht="15" x14ac:dyDescent="0.25">
      <c r="B822" s="2"/>
      <c r="K822" s="9"/>
      <c r="L822" s="9"/>
      <c r="M822" s="9"/>
      <c r="N822"/>
      <c r="O822"/>
      <c r="P822"/>
      <c r="Q822"/>
      <c r="R822"/>
      <c r="S822"/>
      <c r="T822"/>
      <c r="U822"/>
      <c r="V822"/>
      <c r="W822"/>
    </row>
    <row r="823" spans="2:23" ht="15" x14ac:dyDescent="0.25">
      <c r="B823" s="2"/>
      <c r="H823" s="2" t="s">
        <v>457</v>
      </c>
      <c r="K823" s="9"/>
      <c r="L823" s="9"/>
      <c r="M823" s="9"/>
      <c r="N823"/>
      <c r="O823"/>
      <c r="P823"/>
      <c r="Q823"/>
      <c r="R823"/>
      <c r="S823"/>
      <c r="T823"/>
      <c r="U823"/>
      <c r="V823"/>
      <c r="W823"/>
    </row>
    <row r="824" spans="2:23" ht="15" x14ac:dyDescent="0.25">
      <c r="B824" s="2"/>
      <c r="I824" s="2" t="s">
        <v>180</v>
      </c>
      <c r="J824" s="2" t="s">
        <v>63</v>
      </c>
      <c r="K824" s="9">
        <v>-1142</v>
      </c>
      <c r="L824" s="9">
        <v>-1387</v>
      </c>
      <c r="M824" s="9">
        <v>-1946</v>
      </c>
      <c r="N824"/>
      <c r="O824"/>
      <c r="P824"/>
      <c r="Q824"/>
      <c r="R824"/>
      <c r="S824"/>
      <c r="T824"/>
      <c r="U824"/>
      <c r="V824"/>
      <c r="W824"/>
    </row>
    <row r="825" spans="2:23" ht="15" x14ac:dyDescent="0.25">
      <c r="B825" s="2"/>
      <c r="K825" s="9"/>
      <c r="L825" s="9"/>
      <c r="M825" s="9"/>
      <c r="N825"/>
      <c r="O825"/>
      <c r="P825"/>
      <c r="Q825"/>
      <c r="R825"/>
      <c r="S825"/>
      <c r="T825"/>
      <c r="U825"/>
      <c r="V825"/>
      <c r="W825"/>
    </row>
    <row r="826" spans="2:23" ht="15" x14ac:dyDescent="0.25">
      <c r="B826" s="2"/>
      <c r="H826" s="2" t="s">
        <v>458</v>
      </c>
      <c r="K826" s="9"/>
      <c r="L826" s="9"/>
      <c r="M826" s="9"/>
      <c r="N826"/>
      <c r="O826"/>
      <c r="P826"/>
      <c r="Q826"/>
      <c r="R826"/>
      <c r="S826"/>
      <c r="T826"/>
      <c r="U826"/>
      <c r="V826"/>
      <c r="W826"/>
    </row>
    <row r="827" spans="2:23" ht="15" x14ac:dyDescent="0.25">
      <c r="B827" s="2"/>
      <c r="I827" s="2" t="s">
        <v>180</v>
      </c>
      <c r="J827" s="2" t="s">
        <v>63</v>
      </c>
      <c r="K827" s="9">
        <v>-3253</v>
      </c>
      <c r="L827" s="9">
        <v>-1961</v>
      </c>
      <c r="M827" s="9">
        <v>-2809</v>
      </c>
      <c r="N827"/>
      <c r="O827"/>
      <c r="P827"/>
      <c r="Q827"/>
      <c r="R827"/>
      <c r="S827"/>
      <c r="T827"/>
      <c r="U827"/>
      <c r="V827"/>
      <c r="W827"/>
    </row>
    <row r="828" spans="2:23" ht="15" x14ac:dyDescent="0.25">
      <c r="B828" s="2"/>
      <c r="K828" s="9"/>
      <c r="L828" s="9"/>
      <c r="M828" s="9"/>
      <c r="N828"/>
      <c r="O828"/>
      <c r="P828"/>
      <c r="Q828"/>
      <c r="R828"/>
      <c r="S828"/>
      <c r="T828"/>
      <c r="U828"/>
      <c r="V828"/>
      <c r="W828"/>
    </row>
    <row r="829" spans="2:23" ht="15" x14ac:dyDescent="0.25">
      <c r="B829" s="2"/>
      <c r="F829" s="2" t="s">
        <v>112</v>
      </c>
      <c r="G829" s="2" t="s">
        <v>459</v>
      </c>
      <c r="K829" s="9"/>
      <c r="L829" s="9"/>
      <c r="M829" s="9"/>
      <c r="N829"/>
      <c r="O829"/>
      <c r="P829"/>
      <c r="Q829"/>
      <c r="R829"/>
      <c r="S829"/>
      <c r="T829"/>
      <c r="U829"/>
      <c r="V829"/>
      <c r="W829"/>
    </row>
    <row r="830" spans="2:23" ht="15" x14ac:dyDescent="0.25">
      <c r="B830" s="2"/>
      <c r="H830" s="2" t="s">
        <v>460</v>
      </c>
      <c r="K830" s="9"/>
      <c r="L830" s="9"/>
      <c r="M830" s="9"/>
      <c r="N830"/>
      <c r="O830"/>
      <c r="P830"/>
      <c r="Q830"/>
      <c r="R830"/>
      <c r="S830"/>
      <c r="T830"/>
      <c r="U830"/>
      <c r="V830"/>
      <c r="W830"/>
    </row>
    <row r="831" spans="2:23" ht="15" x14ac:dyDescent="0.25">
      <c r="B831" s="2"/>
      <c r="I831" s="2" t="s">
        <v>122</v>
      </c>
      <c r="J831" s="2" t="s">
        <v>63</v>
      </c>
      <c r="K831" s="9">
        <v>-44</v>
      </c>
      <c r="L831" s="9">
        <v>-16</v>
      </c>
      <c r="M831" s="9">
        <v>-16</v>
      </c>
      <c r="N831"/>
      <c r="O831"/>
      <c r="P831"/>
      <c r="Q831"/>
      <c r="R831"/>
      <c r="S831"/>
      <c r="T831"/>
      <c r="U831"/>
      <c r="V831"/>
      <c r="W831"/>
    </row>
    <row r="832" spans="2:23" ht="15" x14ac:dyDescent="0.25">
      <c r="B832" s="2"/>
      <c r="K832" s="9"/>
      <c r="L832" s="9"/>
      <c r="M832" s="9"/>
      <c r="N832"/>
      <c r="O832"/>
      <c r="P832"/>
      <c r="Q832"/>
      <c r="R832"/>
      <c r="S832"/>
      <c r="T832"/>
      <c r="U832"/>
      <c r="V832"/>
      <c r="W832"/>
    </row>
    <row r="833" spans="2:23" ht="15" x14ac:dyDescent="0.25">
      <c r="B833" s="2"/>
      <c r="D833" s="2" t="s">
        <v>461</v>
      </c>
      <c r="E833" s="2" t="s">
        <v>462</v>
      </c>
      <c r="K833" s="9"/>
      <c r="L833" s="9"/>
      <c r="M833" s="9"/>
      <c r="N833"/>
      <c r="O833"/>
      <c r="P833"/>
      <c r="Q833"/>
      <c r="R833"/>
      <c r="S833"/>
      <c r="T833"/>
      <c r="U833"/>
      <c r="V833"/>
      <c r="W833"/>
    </row>
    <row r="834" spans="2:23" ht="15" x14ac:dyDescent="0.25">
      <c r="B834" s="2"/>
      <c r="F834" s="2" t="s">
        <v>74</v>
      </c>
      <c r="G834" s="2" t="s">
        <v>463</v>
      </c>
      <c r="K834" s="9"/>
      <c r="L834" s="9"/>
      <c r="M834" s="9"/>
      <c r="N834"/>
      <c r="O834"/>
      <c r="P834"/>
      <c r="Q834"/>
      <c r="R834"/>
      <c r="S834"/>
      <c r="T834"/>
      <c r="U834"/>
      <c r="V834"/>
      <c r="W834"/>
    </row>
    <row r="835" spans="2:23" ht="15" x14ac:dyDescent="0.25">
      <c r="B835" s="2"/>
      <c r="H835" s="2" t="s">
        <v>464</v>
      </c>
      <c r="K835" s="9"/>
      <c r="L835" s="9"/>
      <c r="M835" s="9"/>
      <c r="N835"/>
      <c r="O835"/>
      <c r="P835"/>
      <c r="Q835"/>
      <c r="R835"/>
      <c r="S835"/>
      <c r="T835"/>
      <c r="U835"/>
      <c r="V835"/>
      <c r="W835"/>
    </row>
    <row r="836" spans="2:23" ht="15" x14ac:dyDescent="0.25">
      <c r="B836" s="2"/>
      <c r="I836" s="2" t="s">
        <v>357</v>
      </c>
      <c r="J836" s="2" t="s">
        <v>63</v>
      </c>
      <c r="K836" s="9">
        <v>-28</v>
      </c>
      <c r="L836" s="9">
        <v>-37</v>
      </c>
      <c r="M836" s="9">
        <v>-37</v>
      </c>
      <c r="N836"/>
      <c r="O836"/>
      <c r="P836"/>
      <c r="Q836"/>
      <c r="R836"/>
      <c r="S836"/>
      <c r="T836"/>
      <c r="U836"/>
      <c r="V836"/>
      <c r="W836"/>
    </row>
    <row r="837" spans="2:23" ht="15" x14ac:dyDescent="0.25">
      <c r="B837" s="2"/>
      <c r="K837" s="9"/>
      <c r="L837" s="9"/>
      <c r="M837" s="9"/>
      <c r="N837"/>
      <c r="O837"/>
      <c r="P837"/>
      <c r="Q837"/>
      <c r="R837"/>
      <c r="S837"/>
      <c r="T837"/>
      <c r="U837"/>
      <c r="V837"/>
      <c r="W837"/>
    </row>
    <row r="838" spans="2:23" ht="15" x14ac:dyDescent="0.25">
      <c r="B838" s="2"/>
      <c r="H838" s="2" t="s">
        <v>465</v>
      </c>
      <c r="K838" s="9"/>
      <c r="L838" s="9"/>
      <c r="M838" s="9"/>
      <c r="N838"/>
      <c r="O838"/>
      <c r="P838"/>
      <c r="Q838"/>
      <c r="R838"/>
      <c r="S838"/>
      <c r="T838"/>
      <c r="U838"/>
      <c r="V838"/>
      <c r="W838"/>
    </row>
    <row r="839" spans="2:23" ht="15" x14ac:dyDescent="0.25">
      <c r="B839" s="2"/>
      <c r="I839" s="2" t="s">
        <v>357</v>
      </c>
      <c r="J839" s="2" t="s">
        <v>63</v>
      </c>
      <c r="K839" s="9">
        <v>-29</v>
      </c>
      <c r="L839" s="9">
        <v>-21</v>
      </c>
      <c r="M839" s="9">
        <v>-21</v>
      </c>
      <c r="N839"/>
      <c r="O839"/>
      <c r="P839"/>
      <c r="Q839"/>
      <c r="R839"/>
      <c r="S839"/>
      <c r="T839"/>
      <c r="U839"/>
      <c r="V839"/>
      <c r="W839"/>
    </row>
    <row r="840" spans="2:23" ht="15" x14ac:dyDescent="0.25">
      <c r="B840" s="2"/>
      <c r="K840" s="9"/>
      <c r="L840" s="9"/>
      <c r="M840" s="9"/>
      <c r="N840"/>
      <c r="O840"/>
      <c r="P840"/>
      <c r="Q840"/>
      <c r="R840"/>
      <c r="S840"/>
      <c r="T840"/>
      <c r="U840"/>
      <c r="V840"/>
      <c r="W840"/>
    </row>
    <row r="841" spans="2:23" ht="15" x14ac:dyDescent="0.25">
      <c r="B841" s="2"/>
      <c r="H841" s="2" t="s">
        <v>466</v>
      </c>
      <c r="K841" s="9"/>
      <c r="L841" s="9"/>
      <c r="M841" s="9"/>
      <c r="N841"/>
      <c r="O841"/>
      <c r="P841"/>
      <c r="Q841"/>
      <c r="R841"/>
      <c r="S841"/>
      <c r="T841"/>
      <c r="U841"/>
      <c r="V841"/>
      <c r="W841"/>
    </row>
    <row r="842" spans="2:23" ht="15" x14ac:dyDescent="0.25">
      <c r="B842" s="2"/>
      <c r="I842" s="2" t="s">
        <v>357</v>
      </c>
      <c r="J842" s="2" t="s">
        <v>63</v>
      </c>
      <c r="K842" s="9">
        <v>-21</v>
      </c>
      <c r="L842" s="9">
        <v>-16</v>
      </c>
      <c r="M842" s="9">
        <v>-16</v>
      </c>
      <c r="N842"/>
      <c r="O842"/>
      <c r="P842"/>
      <c r="Q842"/>
      <c r="R842"/>
      <c r="S842"/>
      <c r="T842"/>
      <c r="U842"/>
      <c r="V842"/>
      <c r="W842"/>
    </row>
    <row r="843" spans="2:23" ht="15" x14ac:dyDescent="0.25">
      <c r="B843" s="2"/>
      <c r="K843" s="9"/>
      <c r="L843" s="9"/>
      <c r="M843" s="9"/>
      <c r="N843"/>
      <c r="O843"/>
      <c r="P843"/>
      <c r="Q843"/>
      <c r="R843"/>
      <c r="S843"/>
      <c r="T843"/>
      <c r="U843"/>
      <c r="V843"/>
      <c r="W843"/>
    </row>
    <row r="844" spans="2:23" ht="15" x14ac:dyDescent="0.25">
      <c r="B844" s="2"/>
      <c r="H844" s="2" t="s">
        <v>467</v>
      </c>
      <c r="K844" s="9"/>
      <c r="L844" s="9"/>
      <c r="M844" s="9"/>
      <c r="N844"/>
      <c r="O844"/>
      <c r="P844"/>
      <c r="Q844"/>
      <c r="R844"/>
      <c r="S844"/>
      <c r="T844"/>
      <c r="U844"/>
      <c r="V844"/>
      <c r="W844"/>
    </row>
    <row r="845" spans="2:23" ht="15" x14ac:dyDescent="0.25">
      <c r="B845" s="2"/>
      <c r="I845" s="2" t="s">
        <v>357</v>
      </c>
      <c r="J845" s="2" t="s">
        <v>63</v>
      </c>
      <c r="K845" s="9">
        <v>-1980</v>
      </c>
      <c r="L845" s="9">
        <v>-1966</v>
      </c>
      <c r="M845" s="9">
        <v>-2102</v>
      </c>
      <c r="N845"/>
      <c r="O845"/>
      <c r="P845"/>
      <c r="Q845"/>
      <c r="R845"/>
      <c r="S845"/>
      <c r="T845"/>
      <c r="U845"/>
      <c r="V845"/>
      <c r="W845"/>
    </row>
    <row r="846" spans="2:23" ht="15" x14ac:dyDescent="0.25">
      <c r="B846" s="2"/>
      <c r="K846" s="9"/>
      <c r="L846" s="9"/>
      <c r="M846" s="9"/>
      <c r="N846"/>
      <c r="O846"/>
      <c r="P846"/>
      <c r="Q846"/>
      <c r="R846"/>
      <c r="S846"/>
      <c r="T846"/>
      <c r="U846"/>
      <c r="V846"/>
      <c r="W846"/>
    </row>
    <row r="847" spans="2:23" ht="15" x14ac:dyDescent="0.25">
      <c r="B847" s="2"/>
      <c r="H847" s="2" t="s">
        <v>468</v>
      </c>
      <c r="K847" s="9"/>
      <c r="L847" s="9"/>
      <c r="M847" s="9"/>
      <c r="N847"/>
      <c r="O847"/>
      <c r="P847"/>
      <c r="Q847"/>
      <c r="R847"/>
      <c r="S847"/>
      <c r="T847"/>
      <c r="U847"/>
      <c r="V847"/>
      <c r="W847"/>
    </row>
    <row r="848" spans="2:23" ht="15" x14ac:dyDescent="0.25">
      <c r="B848" s="2"/>
      <c r="I848" s="2" t="s">
        <v>357</v>
      </c>
      <c r="J848" s="2" t="s">
        <v>63</v>
      </c>
      <c r="K848" s="9">
        <v>-6</v>
      </c>
      <c r="L848" s="9">
        <v>-11</v>
      </c>
      <c r="M848" s="9">
        <v>-11</v>
      </c>
      <c r="N848"/>
      <c r="O848"/>
      <c r="P848"/>
      <c r="Q848"/>
      <c r="R848"/>
      <c r="S848"/>
      <c r="T848"/>
      <c r="U848"/>
      <c r="V848"/>
      <c r="W848"/>
    </row>
    <row r="849" spans="2:23" ht="15" x14ac:dyDescent="0.25">
      <c r="B849" s="2"/>
      <c r="K849" s="9"/>
      <c r="L849" s="9"/>
      <c r="M849" s="9"/>
      <c r="N849"/>
      <c r="O849"/>
      <c r="P849"/>
      <c r="Q849"/>
      <c r="R849"/>
      <c r="S849"/>
      <c r="T849"/>
      <c r="U849"/>
      <c r="V849"/>
      <c r="W849"/>
    </row>
    <row r="850" spans="2:23" ht="15" x14ac:dyDescent="0.25">
      <c r="B850" s="2"/>
      <c r="F850" s="2" t="s">
        <v>165</v>
      </c>
      <c r="G850" s="2" t="s">
        <v>469</v>
      </c>
      <c r="K850" s="9"/>
      <c r="L850" s="9"/>
      <c r="M850" s="9"/>
      <c r="N850"/>
      <c r="O850"/>
      <c r="P850"/>
      <c r="Q850"/>
      <c r="R850"/>
      <c r="S850"/>
      <c r="T850"/>
      <c r="U850"/>
      <c r="V850"/>
      <c r="W850"/>
    </row>
    <row r="851" spans="2:23" ht="15" x14ac:dyDescent="0.25">
      <c r="B851" s="2"/>
      <c r="H851" s="2" t="s">
        <v>470</v>
      </c>
      <c r="K851" s="9"/>
      <c r="L851" s="9"/>
      <c r="M851" s="9"/>
      <c r="N851"/>
      <c r="O851"/>
      <c r="P851"/>
      <c r="Q851"/>
      <c r="R851"/>
      <c r="S851"/>
      <c r="T851"/>
      <c r="U851"/>
      <c r="V851"/>
      <c r="W851"/>
    </row>
    <row r="852" spans="2:23" ht="15" x14ac:dyDescent="0.25">
      <c r="B852" s="2"/>
      <c r="I852" s="2" t="s">
        <v>62</v>
      </c>
      <c r="J852" s="2" t="s">
        <v>63</v>
      </c>
      <c r="K852" s="9">
        <v>-410</v>
      </c>
      <c r="L852" s="9">
        <v>-401</v>
      </c>
      <c r="M852" s="9">
        <v>-401</v>
      </c>
      <c r="N852"/>
      <c r="O852"/>
      <c r="P852"/>
      <c r="Q852"/>
      <c r="R852"/>
      <c r="S852"/>
      <c r="T852"/>
      <c r="U852"/>
      <c r="V852"/>
      <c r="W852"/>
    </row>
    <row r="853" spans="2:23" ht="15" x14ac:dyDescent="0.25">
      <c r="B853" s="2"/>
      <c r="K853" s="9"/>
      <c r="L853" s="9"/>
      <c r="M853" s="9"/>
      <c r="N853"/>
      <c r="O853"/>
      <c r="P853"/>
      <c r="Q853"/>
      <c r="R853"/>
      <c r="S853"/>
      <c r="T853"/>
      <c r="U853"/>
      <c r="V853"/>
      <c r="W853"/>
    </row>
    <row r="854" spans="2:23" ht="15" x14ac:dyDescent="0.25">
      <c r="B854" s="2"/>
      <c r="H854" s="2" t="s">
        <v>471</v>
      </c>
      <c r="K854" s="9"/>
      <c r="L854" s="9"/>
      <c r="M854" s="9"/>
      <c r="N854"/>
      <c r="O854"/>
      <c r="P854"/>
      <c r="Q854"/>
      <c r="R854"/>
      <c r="S854"/>
      <c r="T854"/>
      <c r="U854"/>
      <c r="V854"/>
      <c r="W854"/>
    </row>
    <row r="855" spans="2:23" ht="15" x14ac:dyDescent="0.25">
      <c r="B855" s="2"/>
      <c r="I855" s="2" t="s">
        <v>62</v>
      </c>
      <c r="J855" s="2" t="s">
        <v>63</v>
      </c>
      <c r="K855" s="9">
        <v>-6</v>
      </c>
      <c r="L855" s="9">
        <v>-2</v>
      </c>
      <c r="M855" s="9">
        <v>-2</v>
      </c>
      <c r="N855"/>
      <c r="O855"/>
      <c r="P855"/>
      <c r="Q855"/>
      <c r="R855"/>
      <c r="S855"/>
      <c r="T855"/>
      <c r="U855"/>
      <c r="V855"/>
      <c r="W855"/>
    </row>
    <row r="856" spans="2:23" ht="15" x14ac:dyDescent="0.25">
      <c r="B856" s="2"/>
      <c r="K856" s="9"/>
      <c r="L856" s="9"/>
      <c r="M856" s="9"/>
      <c r="N856"/>
      <c r="O856"/>
      <c r="P856"/>
      <c r="Q856"/>
      <c r="R856"/>
      <c r="S856"/>
      <c r="T856"/>
      <c r="U856"/>
      <c r="V856"/>
      <c r="W856"/>
    </row>
    <row r="857" spans="2:23" ht="15" x14ac:dyDescent="0.25">
      <c r="B857" s="2"/>
      <c r="H857" s="2" t="s">
        <v>472</v>
      </c>
      <c r="K857" s="9"/>
      <c r="L857" s="9"/>
      <c r="M857" s="9"/>
      <c r="N857"/>
      <c r="O857"/>
      <c r="P857"/>
      <c r="Q857"/>
      <c r="R857"/>
      <c r="S857"/>
      <c r="T857"/>
      <c r="U857"/>
      <c r="V857"/>
      <c r="W857"/>
    </row>
    <row r="858" spans="2:23" ht="15" x14ac:dyDescent="0.25">
      <c r="B858" s="2"/>
      <c r="I858" s="2" t="s">
        <v>62</v>
      </c>
      <c r="J858" s="2" t="s">
        <v>63</v>
      </c>
      <c r="K858" s="9">
        <v>-188</v>
      </c>
      <c r="L858" s="9">
        <v>0</v>
      </c>
      <c r="M858" s="9">
        <v>0</v>
      </c>
      <c r="N858"/>
      <c r="O858"/>
      <c r="P858"/>
      <c r="Q858"/>
      <c r="R858"/>
      <c r="S858"/>
      <c r="T858"/>
      <c r="U858"/>
      <c r="V858"/>
      <c r="W858"/>
    </row>
    <row r="859" spans="2:23" ht="15" x14ac:dyDescent="0.25">
      <c r="B859" s="2"/>
      <c r="K859" s="9"/>
      <c r="L859" s="9"/>
      <c r="M859" s="9"/>
      <c r="N859"/>
      <c r="O859"/>
      <c r="P859"/>
      <c r="Q859"/>
      <c r="R859"/>
      <c r="S859"/>
      <c r="T859"/>
      <c r="U859"/>
      <c r="V859"/>
      <c r="W859"/>
    </row>
    <row r="860" spans="2:23" ht="15" x14ac:dyDescent="0.25">
      <c r="B860" s="2"/>
      <c r="H860" s="2" t="s">
        <v>473</v>
      </c>
      <c r="K860" s="9"/>
      <c r="L860" s="9"/>
      <c r="M860" s="9"/>
      <c r="N860"/>
      <c r="O860"/>
      <c r="P860"/>
      <c r="Q860"/>
      <c r="R860"/>
      <c r="S860"/>
      <c r="T860"/>
      <c r="U860"/>
      <c r="V860"/>
      <c r="W860"/>
    </row>
    <row r="861" spans="2:23" ht="15" x14ac:dyDescent="0.25">
      <c r="B861" s="2"/>
      <c r="I861" s="2" t="s">
        <v>62</v>
      </c>
      <c r="J861" s="2" t="s">
        <v>63</v>
      </c>
      <c r="K861" s="9">
        <v>-28</v>
      </c>
      <c r="L861" s="9">
        <v>-42</v>
      </c>
      <c r="M861" s="9">
        <v>-42</v>
      </c>
      <c r="N861"/>
      <c r="O861"/>
      <c r="P861"/>
      <c r="Q861"/>
      <c r="R861"/>
      <c r="S861"/>
      <c r="T861"/>
      <c r="U861"/>
      <c r="V861"/>
      <c r="W861"/>
    </row>
    <row r="862" spans="2:23" ht="15" x14ac:dyDescent="0.25">
      <c r="B862" s="2"/>
      <c r="K862" s="9"/>
      <c r="L862" s="9"/>
      <c r="M862" s="9"/>
      <c r="N862"/>
      <c r="O862"/>
      <c r="P862"/>
      <c r="Q862"/>
      <c r="R862"/>
      <c r="S862"/>
      <c r="T862"/>
      <c r="U862"/>
      <c r="V862"/>
      <c r="W862"/>
    </row>
    <row r="863" spans="2:23" ht="15" x14ac:dyDescent="0.25">
      <c r="B863" s="2"/>
      <c r="H863" s="2" t="s">
        <v>474</v>
      </c>
      <c r="K863" s="9"/>
      <c r="L863" s="9"/>
      <c r="M863" s="9"/>
      <c r="N863"/>
      <c r="O863"/>
      <c r="P863"/>
      <c r="Q863"/>
      <c r="R863"/>
      <c r="S863"/>
      <c r="T863"/>
      <c r="U863"/>
      <c r="V863"/>
      <c r="W863"/>
    </row>
    <row r="864" spans="2:23" ht="15" x14ac:dyDescent="0.25">
      <c r="B864" s="2"/>
      <c r="I864" s="2" t="s">
        <v>62</v>
      </c>
      <c r="J864" s="2" t="s">
        <v>63</v>
      </c>
      <c r="K864" s="9">
        <v>-60</v>
      </c>
      <c r="L864" s="9">
        <v>-80</v>
      </c>
      <c r="M864" s="9">
        <v>-80</v>
      </c>
      <c r="N864"/>
      <c r="O864"/>
      <c r="P864"/>
      <c r="Q864"/>
      <c r="R864"/>
      <c r="S864"/>
      <c r="T864"/>
      <c r="U864"/>
      <c r="V864"/>
      <c r="W864"/>
    </row>
    <row r="865" spans="2:23" ht="15" x14ac:dyDescent="0.25">
      <c r="B865" s="2"/>
      <c r="K865" s="9"/>
      <c r="L865" s="9"/>
      <c r="M865" s="9"/>
      <c r="N865"/>
      <c r="O865"/>
      <c r="P865"/>
      <c r="Q865"/>
      <c r="R865"/>
      <c r="S865"/>
      <c r="T865"/>
      <c r="U865"/>
      <c r="V865"/>
      <c r="W865"/>
    </row>
    <row r="866" spans="2:23" ht="15" x14ac:dyDescent="0.25">
      <c r="B866" s="2"/>
      <c r="F866" s="2" t="s">
        <v>168</v>
      </c>
      <c r="G866" s="2" t="s">
        <v>475</v>
      </c>
      <c r="K866" s="9"/>
      <c r="L866" s="9"/>
      <c r="M866" s="9"/>
      <c r="N866"/>
      <c r="O866"/>
      <c r="P866"/>
      <c r="Q866"/>
      <c r="R866"/>
      <c r="S866"/>
      <c r="T866"/>
      <c r="U866"/>
      <c r="V866"/>
      <c r="W866"/>
    </row>
    <row r="867" spans="2:23" ht="15" x14ac:dyDescent="0.25">
      <c r="B867" s="2"/>
      <c r="H867" s="2" t="s">
        <v>476</v>
      </c>
      <c r="K867" s="9"/>
      <c r="L867" s="9"/>
      <c r="M867" s="9"/>
      <c r="N867"/>
      <c r="O867"/>
      <c r="P867"/>
      <c r="Q867"/>
      <c r="R867"/>
      <c r="S867"/>
      <c r="T867"/>
      <c r="U867"/>
      <c r="V867"/>
      <c r="W867"/>
    </row>
    <row r="868" spans="2:23" ht="15" x14ac:dyDescent="0.25">
      <c r="B868" s="2"/>
      <c r="I868" s="2" t="s">
        <v>357</v>
      </c>
      <c r="J868" s="2" t="s">
        <v>63</v>
      </c>
      <c r="K868" s="9">
        <v>-3</v>
      </c>
      <c r="L868" s="9">
        <v>-4</v>
      </c>
      <c r="M868" s="9">
        <v>-4</v>
      </c>
      <c r="N868"/>
      <c r="O868"/>
      <c r="P868"/>
      <c r="Q868"/>
      <c r="R868"/>
      <c r="S868"/>
      <c r="T868"/>
      <c r="U868"/>
      <c r="V868"/>
      <c r="W868"/>
    </row>
    <row r="869" spans="2:23" ht="15" x14ac:dyDescent="0.25">
      <c r="B869" s="2"/>
      <c r="K869" s="9"/>
      <c r="L869" s="9"/>
      <c r="M869" s="9"/>
      <c r="N869"/>
      <c r="O869"/>
      <c r="P869"/>
      <c r="Q869"/>
      <c r="R869"/>
      <c r="S869"/>
      <c r="T869"/>
      <c r="U869"/>
      <c r="V869"/>
      <c r="W869"/>
    </row>
    <row r="870" spans="2:23" ht="15" x14ac:dyDescent="0.25">
      <c r="B870" s="2"/>
      <c r="F870" s="2" t="s">
        <v>174</v>
      </c>
      <c r="G870" s="2" t="s">
        <v>477</v>
      </c>
      <c r="K870" s="9"/>
      <c r="L870" s="9"/>
      <c r="M870" s="9"/>
      <c r="N870"/>
      <c r="O870"/>
      <c r="P870"/>
      <c r="Q870"/>
      <c r="R870"/>
      <c r="S870"/>
      <c r="T870"/>
      <c r="U870"/>
      <c r="V870"/>
      <c r="W870"/>
    </row>
    <row r="871" spans="2:23" ht="15" x14ac:dyDescent="0.25">
      <c r="B871" s="2"/>
      <c r="H871" s="2" t="s">
        <v>478</v>
      </c>
      <c r="K871" s="9"/>
      <c r="L871" s="9"/>
      <c r="M871" s="9"/>
      <c r="N871"/>
      <c r="O871"/>
      <c r="P871"/>
      <c r="Q871"/>
      <c r="R871"/>
      <c r="S871"/>
      <c r="T871"/>
      <c r="U871"/>
      <c r="V871"/>
      <c r="W871"/>
    </row>
    <row r="872" spans="2:23" ht="15" x14ac:dyDescent="0.25">
      <c r="B872" s="2"/>
      <c r="I872" s="2" t="s">
        <v>357</v>
      </c>
      <c r="J872" s="2" t="s">
        <v>63</v>
      </c>
      <c r="K872" s="9">
        <v>-1</v>
      </c>
      <c r="L872" s="9">
        <v>0</v>
      </c>
      <c r="M872" s="9">
        <v>0</v>
      </c>
      <c r="N872"/>
      <c r="O872"/>
      <c r="P872"/>
      <c r="Q872"/>
      <c r="R872"/>
      <c r="S872"/>
      <c r="T872"/>
      <c r="U872"/>
      <c r="V872"/>
      <c r="W872"/>
    </row>
    <row r="873" spans="2:23" ht="15" x14ac:dyDescent="0.25">
      <c r="B873" s="2"/>
      <c r="K873" s="9"/>
      <c r="L873" s="9"/>
      <c r="M873" s="9"/>
      <c r="N873"/>
      <c r="O873"/>
      <c r="P873"/>
      <c r="Q873"/>
      <c r="R873"/>
      <c r="S873"/>
      <c r="T873"/>
      <c r="U873"/>
      <c r="V873"/>
      <c r="W873"/>
    </row>
    <row r="874" spans="2:23" ht="15" x14ac:dyDescent="0.25">
      <c r="B874" s="2"/>
      <c r="F874" s="2" t="s">
        <v>177</v>
      </c>
      <c r="G874" s="2" t="s">
        <v>479</v>
      </c>
      <c r="K874" s="9"/>
      <c r="L874" s="9"/>
      <c r="M874" s="9"/>
      <c r="N874"/>
      <c r="O874"/>
      <c r="P874"/>
      <c r="Q874"/>
      <c r="R874"/>
      <c r="S874"/>
      <c r="T874"/>
      <c r="U874"/>
      <c r="V874"/>
      <c r="W874"/>
    </row>
    <row r="875" spans="2:23" ht="15" x14ac:dyDescent="0.25">
      <c r="B875" s="2"/>
      <c r="H875" s="2" t="s">
        <v>480</v>
      </c>
      <c r="K875" s="9"/>
      <c r="L875" s="9"/>
      <c r="M875" s="9"/>
      <c r="N875"/>
      <c r="O875"/>
      <c r="P875"/>
      <c r="Q875"/>
      <c r="R875"/>
      <c r="S875"/>
      <c r="T875"/>
      <c r="U875"/>
      <c r="V875"/>
      <c r="W875"/>
    </row>
    <row r="876" spans="2:23" ht="15" x14ac:dyDescent="0.25">
      <c r="B876" s="2"/>
      <c r="I876" s="2" t="s">
        <v>357</v>
      </c>
      <c r="J876" s="2" t="s">
        <v>63</v>
      </c>
      <c r="K876" s="9">
        <v>-946</v>
      </c>
      <c r="L876" s="9">
        <v>-1181</v>
      </c>
      <c r="M876" s="9">
        <v>-1181</v>
      </c>
      <c r="N876"/>
      <c r="O876"/>
      <c r="P876"/>
      <c r="Q876"/>
      <c r="R876"/>
      <c r="S876"/>
      <c r="T876"/>
      <c r="U876"/>
      <c r="V876"/>
      <c r="W876"/>
    </row>
    <row r="877" spans="2:23" ht="15" x14ac:dyDescent="0.25">
      <c r="B877" s="2"/>
      <c r="K877" s="9"/>
      <c r="L877" s="9"/>
      <c r="M877" s="9"/>
      <c r="N877"/>
      <c r="O877"/>
      <c r="P877"/>
      <c r="Q877"/>
      <c r="R877"/>
      <c r="S877"/>
      <c r="T877"/>
      <c r="U877"/>
      <c r="V877"/>
      <c r="W877"/>
    </row>
    <row r="878" spans="2:23" ht="15" x14ac:dyDescent="0.25">
      <c r="B878" s="2"/>
      <c r="F878" s="2" t="s">
        <v>266</v>
      </c>
      <c r="G878" s="2" t="s">
        <v>481</v>
      </c>
      <c r="K878" s="9"/>
      <c r="L878" s="9"/>
      <c r="M878" s="9"/>
      <c r="N878"/>
      <c r="O878"/>
      <c r="P878"/>
      <c r="Q878"/>
      <c r="R878"/>
      <c r="S878"/>
      <c r="T878"/>
      <c r="U878"/>
      <c r="V878"/>
      <c r="W878"/>
    </row>
    <row r="879" spans="2:23" ht="15" x14ac:dyDescent="0.25">
      <c r="B879" s="2"/>
      <c r="H879" s="2" t="s">
        <v>482</v>
      </c>
      <c r="K879" s="9"/>
      <c r="L879" s="9"/>
      <c r="M879" s="9"/>
      <c r="N879"/>
      <c r="O879"/>
      <c r="P879"/>
      <c r="Q879"/>
      <c r="R879"/>
      <c r="S879"/>
      <c r="T879"/>
      <c r="U879"/>
      <c r="V879"/>
      <c r="W879"/>
    </row>
    <row r="880" spans="2:23" ht="15" x14ac:dyDescent="0.25">
      <c r="B880" s="2"/>
      <c r="I880" s="2" t="s">
        <v>357</v>
      </c>
      <c r="J880" s="2" t="s">
        <v>63</v>
      </c>
      <c r="K880" s="9">
        <v>-24</v>
      </c>
      <c r="L880" s="9">
        <v>-534</v>
      </c>
      <c r="M880" s="9">
        <v>-612</v>
      </c>
      <c r="N880"/>
      <c r="O880"/>
      <c r="P880"/>
      <c r="Q880"/>
      <c r="R880"/>
      <c r="S880"/>
      <c r="T880"/>
      <c r="U880"/>
      <c r="V880"/>
      <c r="W880"/>
    </row>
    <row r="881" spans="2:23" ht="15" x14ac:dyDescent="0.25">
      <c r="B881" s="2"/>
      <c r="K881" s="9"/>
      <c r="L881" s="9"/>
      <c r="M881" s="9"/>
      <c r="N881"/>
      <c r="O881"/>
      <c r="P881"/>
      <c r="Q881"/>
      <c r="R881"/>
      <c r="S881"/>
      <c r="T881"/>
      <c r="U881"/>
      <c r="V881"/>
      <c r="W881"/>
    </row>
    <row r="882" spans="2:23" ht="15" x14ac:dyDescent="0.25">
      <c r="B882" s="2"/>
      <c r="F882" s="2" t="s">
        <v>85</v>
      </c>
      <c r="G882" s="2" t="s">
        <v>483</v>
      </c>
      <c r="K882" s="9"/>
      <c r="L882" s="9"/>
      <c r="M882" s="9"/>
      <c r="N882"/>
      <c r="O882"/>
      <c r="P882"/>
      <c r="Q882"/>
      <c r="R882"/>
      <c r="S882"/>
      <c r="T882"/>
      <c r="U882"/>
      <c r="V882"/>
      <c r="W882"/>
    </row>
    <row r="883" spans="2:23" ht="15" x14ac:dyDescent="0.25">
      <c r="B883" s="2"/>
      <c r="H883" s="2" t="s">
        <v>484</v>
      </c>
      <c r="K883" s="9"/>
      <c r="L883" s="9"/>
      <c r="M883" s="9"/>
      <c r="N883"/>
      <c r="O883"/>
      <c r="P883"/>
      <c r="Q883"/>
      <c r="R883"/>
      <c r="S883"/>
      <c r="T883"/>
      <c r="U883"/>
      <c r="V883"/>
      <c r="W883"/>
    </row>
    <row r="884" spans="2:23" ht="15" x14ac:dyDescent="0.25">
      <c r="B884" s="2"/>
      <c r="I884" s="2" t="s">
        <v>357</v>
      </c>
      <c r="J884" s="2" t="s">
        <v>63</v>
      </c>
      <c r="K884" s="9">
        <v>-36</v>
      </c>
      <c r="L884" s="9">
        <v>-145</v>
      </c>
      <c r="M884" s="9">
        <v>-145</v>
      </c>
      <c r="N884"/>
      <c r="O884"/>
      <c r="P884"/>
      <c r="Q884"/>
      <c r="R884"/>
      <c r="S884"/>
      <c r="T884"/>
      <c r="U884"/>
      <c r="V884"/>
      <c r="W884"/>
    </row>
    <row r="885" spans="2:23" ht="15" x14ac:dyDescent="0.25">
      <c r="B885" s="2"/>
      <c r="K885" s="9"/>
      <c r="L885" s="9"/>
      <c r="M885" s="9"/>
      <c r="N885"/>
      <c r="O885"/>
      <c r="P885"/>
      <c r="Q885"/>
      <c r="R885"/>
      <c r="S885"/>
      <c r="T885"/>
      <c r="U885"/>
      <c r="V885"/>
      <c r="W885"/>
    </row>
    <row r="886" spans="2:23" ht="15" x14ac:dyDescent="0.25">
      <c r="B886" s="2"/>
      <c r="F886" s="2" t="s">
        <v>37</v>
      </c>
      <c r="G886" s="2" t="s">
        <v>485</v>
      </c>
      <c r="K886" s="9"/>
      <c r="L886" s="9"/>
      <c r="M886" s="9"/>
      <c r="N886"/>
      <c r="O886"/>
      <c r="P886"/>
      <c r="Q886"/>
      <c r="R886"/>
      <c r="S886"/>
      <c r="T886"/>
      <c r="U886"/>
      <c r="V886"/>
      <c r="W886"/>
    </row>
    <row r="887" spans="2:23" ht="15" x14ac:dyDescent="0.25">
      <c r="B887" s="2"/>
      <c r="H887" s="2" t="s">
        <v>486</v>
      </c>
      <c r="K887" s="9"/>
      <c r="L887" s="9"/>
      <c r="M887" s="9"/>
      <c r="N887"/>
      <c r="O887"/>
      <c r="P887"/>
      <c r="Q887"/>
      <c r="R887"/>
      <c r="S887"/>
      <c r="T887"/>
      <c r="U887"/>
      <c r="V887"/>
      <c r="W887"/>
    </row>
    <row r="888" spans="2:23" ht="15" x14ac:dyDescent="0.25">
      <c r="B888" s="2"/>
      <c r="I888" s="2" t="s">
        <v>487</v>
      </c>
      <c r="J888" s="2" t="s">
        <v>63</v>
      </c>
      <c r="K888" s="9">
        <v>-8</v>
      </c>
      <c r="L888" s="9">
        <v>0</v>
      </c>
      <c r="M888" s="9">
        <v>0</v>
      </c>
      <c r="N888"/>
      <c r="O888"/>
      <c r="P888"/>
      <c r="Q888"/>
      <c r="R888"/>
      <c r="S888"/>
      <c r="T888"/>
      <c r="U888"/>
      <c r="V888"/>
      <c r="W888"/>
    </row>
    <row r="889" spans="2:23" ht="15" x14ac:dyDescent="0.25">
      <c r="B889" s="2"/>
      <c r="K889" s="9"/>
      <c r="L889" s="9"/>
      <c r="M889" s="9"/>
      <c r="N889"/>
      <c r="O889"/>
      <c r="P889"/>
      <c r="Q889"/>
      <c r="R889"/>
      <c r="S889"/>
      <c r="T889"/>
      <c r="U889"/>
      <c r="V889"/>
      <c r="W889"/>
    </row>
    <row r="890" spans="2:23" ht="15" x14ac:dyDescent="0.25">
      <c r="B890" s="2"/>
      <c r="F890" s="2" t="s">
        <v>104</v>
      </c>
      <c r="G890" s="2" t="s">
        <v>488</v>
      </c>
      <c r="K890" s="9"/>
      <c r="L890" s="9"/>
      <c r="M890" s="9"/>
      <c r="N890"/>
      <c r="O890"/>
      <c r="P890"/>
      <c r="Q890"/>
      <c r="R890"/>
      <c r="S890"/>
      <c r="T890"/>
      <c r="U890"/>
      <c r="V890"/>
      <c r="W890"/>
    </row>
    <row r="891" spans="2:23" ht="15" x14ac:dyDescent="0.25">
      <c r="B891" s="2"/>
      <c r="H891" s="2" t="s">
        <v>489</v>
      </c>
      <c r="K891" s="9"/>
      <c r="L891" s="9"/>
      <c r="M891" s="9"/>
      <c r="N891"/>
      <c r="O891"/>
      <c r="P891"/>
      <c r="Q891"/>
      <c r="R891"/>
      <c r="S891"/>
      <c r="T891"/>
      <c r="U891"/>
      <c r="V891"/>
      <c r="W891"/>
    </row>
    <row r="892" spans="2:23" ht="15" x14ac:dyDescent="0.25">
      <c r="B892" s="2"/>
      <c r="I892" s="2" t="s">
        <v>490</v>
      </c>
      <c r="J892" s="2" t="s">
        <v>63</v>
      </c>
      <c r="K892" s="9">
        <v>-178</v>
      </c>
      <c r="L892" s="9">
        <v>-290</v>
      </c>
      <c r="M892" s="9">
        <v>-318</v>
      </c>
      <c r="N892"/>
      <c r="O892"/>
      <c r="P892"/>
      <c r="Q892"/>
      <c r="R892"/>
      <c r="S892"/>
      <c r="T892"/>
      <c r="U892"/>
      <c r="V892"/>
      <c r="W892"/>
    </row>
    <row r="893" spans="2:23" ht="15" x14ac:dyDescent="0.25">
      <c r="B893" s="2"/>
      <c r="K893" s="9"/>
      <c r="L893" s="9"/>
      <c r="M893" s="9"/>
      <c r="N893"/>
      <c r="O893"/>
      <c r="P893"/>
      <c r="Q893"/>
      <c r="R893"/>
      <c r="S893"/>
      <c r="T893"/>
      <c r="U893"/>
      <c r="V893"/>
      <c r="W893"/>
    </row>
    <row r="894" spans="2:23" ht="15" x14ac:dyDescent="0.25">
      <c r="B894" s="2"/>
      <c r="H894" s="2" t="s">
        <v>491</v>
      </c>
      <c r="K894" s="9"/>
      <c r="L894" s="9"/>
      <c r="M894" s="9"/>
      <c r="N894"/>
      <c r="O894"/>
      <c r="P894"/>
      <c r="Q894"/>
      <c r="R894"/>
      <c r="S894"/>
      <c r="T894"/>
      <c r="U894"/>
      <c r="V894"/>
      <c r="W894"/>
    </row>
    <row r="895" spans="2:23" ht="15" x14ac:dyDescent="0.25">
      <c r="B895" s="2"/>
      <c r="I895" s="2" t="s">
        <v>490</v>
      </c>
      <c r="J895" s="2" t="s">
        <v>63</v>
      </c>
      <c r="K895" s="9">
        <v>-29</v>
      </c>
      <c r="L895" s="9">
        <v>0</v>
      </c>
      <c r="M895" s="9">
        <v>0</v>
      </c>
      <c r="N895"/>
      <c r="O895"/>
      <c r="P895"/>
      <c r="Q895"/>
      <c r="R895"/>
      <c r="S895"/>
      <c r="T895"/>
      <c r="U895"/>
      <c r="V895"/>
      <c r="W895"/>
    </row>
    <row r="896" spans="2:23" ht="15" x14ac:dyDescent="0.25">
      <c r="B896" s="2"/>
      <c r="K896" s="9"/>
      <c r="L896" s="9"/>
      <c r="M896" s="9"/>
      <c r="N896"/>
      <c r="O896"/>
      <c r="P896"/>
      <c r="Q896"/>
      <c r="R896"/>
      <c r="S896"/>
      <c r="T896"/>
      <c r="U896"/>
      <c r="V896"/>
      <c r="W896"/>
    </row>
    <row r="897" spans="2:23" ht="15" x14ac:dyDescent="0.25">
      <c r="B897" s="2"/>
      <c r="H897" s="2" t="s">
        <v>492</v>
      </c>
      <c r="K897" s="9"/>
      <c r="L897" s="9"/>
      <c r="M897" s="9"/>
      <c r="N897"/>
      <c r="O897"/>
      <c r="P897"/>
      <c r="Q897"/>
      <c r="R897"/>
      <c r="S897"/>
      <c r="T897"/>
      <c r="U897"/>
      <c r="V897"/>
      <c r="W897"/>
    </row>
    <row r="898" spans="2:23" ht="15" x14ac:dyDescent="0.25">
      <c r="B898" s="2"/>
      <c r="I898" s="2" t="s">
        <v>490</v>
      </c>
      <c r="J898" s="2" t="s">
        <v>63</v>
      </c>
      <c r="K898" s="9">
        <v>-6</v>
      </c>
      <c r="L898" s="9">
        <v>-1</v>
      </c>
      <c r="M898" s="9">
        <v>0</v>
      </c>
      <c r="N898"/>
      <c r="O898"/>
      <c r="P898"/>
      <c r="Q898"/>
      <c r="R898"/>
      <c r="S898"/>
      <c r="T898"/>
      <c r="U898"/>
      <c r="V898"/>
      <c r="W898"/>
    </row>
    <row r="899" spans="2:23" ht="15" x14ac:dyDescent="0.25">
      <c r="B899" s="2"/>
      <c r="K899" s="9"/>
      <c r="L899" s="9"/>
      <c r="M899" s="9"/>
      <c r="N899"/>
      <c r="O899"/>
      <c r="P899"/>
      <c r="Q899"/>
      <c r="R899"/>
      <c r="S899"/>
      <c r="T899"/>
      <c r="U899"/>
      <c r="V899"/>
      <c r="W899"/>
    </row>
    <row r="900" spans="2:23" ht="15" x14ac:dyDescent="0.25">
      <c r="B900" s="2"/>
      <c r="H900" s="2" t="s">
        <v>493</v>
      </c>
      <c r="K900" s="9"/>
      <c r="L900" s="9"/>
      <c r="M900" s="9"/>
      <c r="N900"/>
      <c r="O900"/>
      <c r="P900"/>
      <c r="Q900"/>
      <c r="R900"/>
      <c r="S900"/>
      <c r="T900"/>
      <c r="U900"/>
      <c r="V900"/>
      <c r="W900"/>
    </row>
    <row r="901" spans="2:23" ht="15" x14ac:dyDescent="0.25">
      <c r="B901" s="2"/>
      <c r="I901" s="2" t="s">
        <v>490</v>
      </c>
      <c r="J901" s="2" t="s">
        <v>63</v>
      </c>
      <c r="K901" s="9">
        <v>-1</v>
      </c>
      <c r="L901" s="9">
        <v>-3</v>
      </c>
      <c r="M901" s="9">
        <v>0</v>
      </c>
      <c r="N901"/>
      <c r="O901"/>
      <c r="P901"/>
      <c r="Q901"/>
      <c r="R901"/>
      <c r="S901"/>
      <c r="T901"/>
      <c r="U901"/>
      <c r="V901"/>
      <c r="W901"/>
    </row>
    <row r="902" spans="2:23" ht="15" x14ac:dyDescent="0.25">
      <c r="B902" s="2"/>
      <c r="K902" s="9"/>
      <c r="L902" s="9"/>
      <c r="M902" s="9"/>
      <c r="N902"/>
      <c r="O902"/>
      <c r="P902"/>
      <c r="Q902"/>
      <c r="R902"/>
      <c r="S902"/>
      <c r="T902"/>
      <c r="U902"/>
      <c r="V902"/>
      <c r="W902"/>
    </row>
    <row r="903" spans="2:23" ht="15" x14ac:dyDescent="0.25">
      <c r="B903" s="2"/>
      <c r="H903" s="2" t="s">
        <v>494</v>
      </c>
      <c r="K903" s="9"/>
      <c r="L903" s="9"/>
      <c r="M903" s="9"/>
      <c r="N903"/>
      <c r="O903"/>
      <c r="P903"/>
      <c r="Q903"/>
      <c r="R903"/>
      <c r="S903"/>
      <c r="T903"/>
      <c r="U903"/>
      <c r="V903"/>
      <c r="W903"/>
    </row>
    <row r="904" spans="2:23" ht="15" x14ac:dyDescent="0.25">
      <c r="B904" s="2"/>
      <c r="I904" s="2" t="s">
        <v>490</v>
      </c>
      <c r="J904" s="2" t="s">
        <v>63</v>
      </c>
      <c r="K904" s="9">
        <v>-3</v>
      </c>
      <c r="L904" s="9">
        <v>0</v>
      </c>
      <c r="M904" s="9">
        <v>0</v>
      </c>
      <c r="N904"/>
      <c r="O904"/>
      <c r="P904"/>
      <c r="Q904"/>
      <c r="R904"/>
      <c r="S904"/>
      <c r="T904"/>
      <c r="U904"/>
      <c r="V904"/>
      <c r="W904"/>
    </row>
    <row r="905" spans="2:23" ht="15" x14ac:dyDescent="0.25">
      <c r="B905" s="2"/>
      <c r="K905" s="9"/>
      <c r="L905" s="9"/>
      <c r="M905" s="9"/>
      <c r="N905"/>
      <c r="O905"/>
      <c r="P905"/>
      <c r="Q905"/>
      <c r="R905"/>
      <c r="S905"/>
      <c r="T905"/>
      <c r="U905"/>
      <c r="V905"/>
      <c r="W905"/>
    </row>
    <row r="906" spans="2:23" ht="15" x14ac:dyDescent="0.25">
      <c r="B906" s="2"/>
      <c r="D906" s="2" t="s">
        <v>495</v>
      </c>
      <c r="E906" s="2" t="s">
        <v>496</v>
      </c>
      <c r="K906" s="9"/>
      <c r="L906" s="9"/>
      <c r="M906" s="9"/>
      <c r="N906"/>
      <c r="O906"/>
      <c r="P906"/>
      <c r="Q906"/>
      <c r="R906"/>
      <c r="S906"/>
      <c r="T906"/>
      <c r="U906"/>
      <c r="V906"/>
      <c r="W906"/>
    </row>
    <row r="907" spans="2:23" ht="15" x14ac:dyDescent="0.25">
      <c r="B907" s="2"/>
      <c r="F907" s="2" t="s">
        <v>74</v>
      </c>
      <c r="G907" s="2" t="s">
        <v>497</v>
      </c>
      <c r="K907" s="9"/>
      <c r="L907" s="9"/>
      <c r="M907" s="9"/>
      <c r="N907"/>
      <c r="O907"/>
      <c r="P907"/>
      <c r="Q907"/>
      <c r="R907"/>
      <c r="S907"/>
      <c r="T907"/>
      <c r="U907"/>
      <c r="V907"/>
      <c r="W907"/>
    </row>
    <row r="908" spans="2:23" ht="15" x14ac:dyDescent="0.25">
      <c r="B908" s="2"/>
      <c r="H908" s="2" t="s">
        <v>498</v>
      </c>
      <c r="K908" s="9"/>
      <c r="L908" s="9"/>
      <c r="M908" s="9"/>
      <c r="N908"/>
      <c r="O908"/>
      <c r="P908"/>
      <c r="Q908"/>
      <c r="R908"/>
      <c r="S908"/>
      <c r="T908"/>
      <c r="U908"/>
      <c r="V908"/>
      <c r="W908"/>
    </row>
    <row r="909" spans="2:23" ht="15" x14ac:dyDescent="0.25">
      <c r="B909" s="2"/>
      <c r="I909" s="2" t="s">
        <v>499</v>
      </c>
      <c r="J909" s="2" t="s">
        <v>63</v>
      </c>
      <c r="K909" s="9">
        <v>-74</v>
      </c>
      <c r="L909" s="9">
        <v>-68</v>
      </c>
      <c r="M909" s="9">
        <v>-69</v>
      </c>
      <c r="N909"/>
      <c r="O909"/>
      <c r="P909"/>
      <c r="Q909"/>
      <c r="R909"/>
      <c r="S909"/>
      <c r="T909"/>
      <c r="U909"/>
      <c r="V909"/>
      <c r="W909"/>
    </row>
    <row r="910" spans="2:23" ht="15" x14ac:dyDescent="0.25">
      <c r="B910" s="2"/>
      <c r="K910" s="9"/>
      <c r="L910" s="9"/>
      <c r="M910" s="9"/>
      <c r="N910"/>
      <c r="O910"/>
      <c r="P910"/>
      <c r="Q910"/>
      <c r="R910"/>
      <c r="S910"/>
      <c r="T910"/>
      <c r="U910"/>
      <c r="V910"/>
      <c r="W910"/>
    </row>
    <row r="911" spans="2:23" ht="15" x14ac:dyDescent="0.25">
      <c r="B911" s="2"/>
      <c r="H911" s="2" t="s">
        <v>500</v>
      </c>
      <c r="K911" s="9"/>
      <c r="L911" s="9"/>
      <c r="M911" s="9"/>
      <c r="N911"/>
      <c r="O911"/>
      <c r="P911"/>
      <c r="Q911"/>
      <c r="R911"/>
      <c r="S911"/>
      <c r="T911"/>
      <c r="U911"/>
      <c r="V911"/>
      <c r="W911"/>
    </row>
    <row r="912" spans="2:23" ht="15" x14ac:dyDescent="0.25">
      <c r="B912" s="2"/>
      <c r="I912" s="2" t="s">
        <v>499</v>
      </c>
      <c r="J912" s="2" t="s">
        <v>63</v>
      </c>
      <c r="K912" s="9">
        <v>-764</v>
      </c>
      <c r="L912" s="9">
        <v>-765</v>
      </c>
      <c r="M912" s="9">
        <v>-102</v>
      </c>
      <c r="N912"/>
      <c r="O912"/>
      <c r="P912"/>
      <c r="Q912"/>
      <c r="R912"/>
      <c r="S912"/>
      <c r="T912"/>
      <c r="U912"/>
      <c r="V912"/>
      <c r="W912"/>
    </row>
    <row r="913" spans="2:23" ht="15" x14ac:dyDescent="0.25">
      <c r="B913" s="2"/>
      <c r="I913" s="2" t="s">
        <v>501</v>
      </c>
      <c r="J913" s="2" t="s">
        <v>63</v>
      </c>
      <c r="K913" s="9">
        <v>-3720</v>
      </c>
      <c r="L913" s="9">
        <v>-3306</v>
      </c>
      <c r="M913" s="9">
        <v>-3320</v>
      </c>
      <c r="N913"/>
      <c r="O913"/>
      <c r="P913"/>
      <c r="Q913"/>
      <c r="R913"/>
      <c r="S913"/>
      <c r="T913"/>
      <c r="U913"/>
      <c r="V913"/>
      <c r="W913"/>
    </row>
    <row r="914" spans="2:23" ht="15" x14ac:dyDescent="0.25">
      <c r="B914" s="2"/>
      <c r="K914" s="9"/>
      <c r="L914" s="9"/>
      <c r="M914" s="9"/>
      <c r="N914"/>
      <c r="O914"/>
      <c r="P914"/>
      <c r="Q914"/>
      <c r="R914"/>
      <c r="S914"/>
      <c r="T914"/>
      <c r="U914"/>
      <c r="V914"/>
      <c r="W914"/>
    </row>
    <row r="915" spans="2:23" ht="15" x14ac:dyDescent="0.25">
      <c r="B915" s="2"/>
      <c r="F915" s="2" t="s">
        <v>78</v>
      </c>
      <c r="G915" s="2" t="s">
        <v>502</v>
      </c>
      <c r="K915" s="9"/>
      <c r="L915" s="9"/>
      <c r="M915" s="9"/>
      <c r="N915"/>
      <c r="O915"/>
      <c r="P915"/>
      <c r="Q915"/>
      <c r="R915"/>
      <c r="S915"/>
      <c r="T915"/>
      <c r="U915"/>
      <c r="V915"/>
      <c r="W915"/>
    </row>
    <row r="916" spans="2:23" ht="15" x14ac:dyDescent="0.25">
      <c r="B916" s="2"/>
      <c r="H916" s="2" t="s">
        <v>503</v>
      </c>
      <c r="K916" s="9"/>
      <c r="L916" s="9"/>
      <c r="M916" s="9"/>
      <c r="N916"/>
      <c r="O916"/>
      <c r="P916"/>
      <c r="Q916"/>
      <c r="R916"/>
      <c r="S916"/>
      <c r="T916"/>
      <c r="U916"/>
      <c r="V916"/>
      <c r="W916"/>
    </row>
    <row r="917" spans="2:23" ht="15" x14ac:dyDescent="0.25">
      <c r="B917" s="2"/>
      <c r="I917" s="2" t="s">
        <v>504</v>
      </c>
      <c r="J917" s="2" t="s">
        <v>63</v>
      </c>
      <c r="K917" s="9">
        <v>-270</v>
      </c>
      <c r="L917" s="9">
        <v>-270</v>
      </c>
      <c r="M917" s="9">
        <v>-277</v>
      </c>
      <c r="N917"/>
      <c r="O917"/>
      <c r="P917"/>
      <c r="Q917"/>
      <c r="R917"/>
      <c r="S917"/>
      <c r="T917"/>
      <c r="U917"/>
      <c r="V917"/>
      <c r="W917"/>
    </row>
    <row r="918" spans="2:23" ht="15" x14ac:dyDescent="0.25">
      <c r="B918" s="2"/>
      <c r="K918" s="9"/>
      <c r="L918" s="9"/>
      <c r="M918" s="9"/>
      <c r="N918"/>
      <c r="O918"/>
      <c r="P918"/>
      <c r="Q918"/>
      <c r="R918"/>
      <c r="S918"/>
      <c r="T918"/>
      <c r="U918"/>
      <c r="V918"/>
      <c r="W918"/>
    </row>
    <row r="919" spans="2:23" ht="15" x14ac:dyDescent="0.25">
      <c r="B919" s="2"/>
      <c r="F919" s="2" t="s">
        <v>165</v>
      </c>
      <c r="G919" s="2" t="s">
        <v>505</v>
      </c>
      <c r="K919" s="9"/>
      <c r="L919" s="9"/>
      <c r="M919" s="9"/>
      <c r="N919"/>
      <c r="O919"/>
      <c r="P919"/>
      <c r="Q919"/>
      <c r="R919"/>
      <c r="S919"/>
      <c r="T919"/>
      <c r="U919"/>
      <c r="V919"/>
      <c r="W919"/>
    </row>
    <row r="920" spans="2:23" ht="15" x14ac:dyDescent="0.25">
      <c r="B920" s="2"/>
      <c r="H920" s="2" t="s">
        <v>506</v>
      </c>
      <c r="K920" s="9"/>
      <c r="L920" s="9"/>
      <c r="M920" s="9"/>
      <c r="N920"/>
      <c r="O920"/>
      <c r="P920"/>
      <c r="Q920"/>
      <c r="R920"/>
      <c r="S920"/>
      <c r="T920"/>
      <c r="U920"/>
      <c r="V920"/>
      <c r="W920"/>
    </row>
    <row r="921" spans="2:23" ht="15" x14ac:dyDescent="0.25">
      <c r="B921" s="2"/>
      <c r="I921" s="2" t="s">
        <v>507</v>
      </c>
      <c r="J921" s="2" t="s">
        <v>63</v>
      </c>
      <c r="K921" s="9">
        <v>-8</v>
      </c>
      <c r="L921" s="9">
        <v>-8</v>
      </c>
      <c r="M921" s="9">
        <v>-8</v>
      </c>
      <c r="N921"/>
      <c r="O921"/>
      <c r="P921"/>
      <c r="Q921"/>
      <c r="R921"/>
      <c r="S921"/>
      <c r="T921"/>
      <c r="U921"/>
      <c r="V921"/>
      <c r="W921"/>
    </row>
    <row r="922" spans="2:23" ht="15" x14ac:dyDescent="0.25">
      <c r="B922" s="2"/>
      <c r="K922" s="9"/>
      <c r="L922" s="9"/>
      <c r="M922" s="9"/>
      <c r="N922"/>
      <c r="O922"/>
      <c r="P922"/>
      <c r="Q922"/>
      <c r="R922"/>
      <c r="S922"/>
      <c r="T922"/>
      <c r="U922"/>
      <c r="V922"/>
      <c r="W922"/>
    </row>
    <row r="923" spans="2:23" ht="15" x14ac:dyDescent="0.25">
      <c r="B923" s="2"/>
      <c r="F923" s="2" t="s">
        <v>174</v>
      </c>
      <c r="G923" s="2" t="s">
        <v>508</v>
      </c>
      <c r="K923" s="9"/>
      <c r="L923" s="9"/>
      <c r="M923" s="9"/>
      <c r="N923"/>
      <c r="O923"/>
      <c r="P923"/>
      <c r="Q923"/>
      <c r="R923"/>
      <c r="S923"/>
      <c r="T923"/>
      <c r="U923"/>
      <c r="V923"/>
      <c r="W923"/>
    </row>
    <row r="924" spans="2:23" ht="15" x14ac:dyDescent="0.25">
      <c r="B924" s="2"/>
      <c r="H924" s="2" t="s">
        <v>509</v>
      </c>
      <c r="K924" s="9"/>
      <c r="L924" s="9"/>
      <c r="M924" s="9"/>
      <c r="N924"/>
      <c r="O924"/>
      <c r="P924"/>
      <c r="Q924"/>
      <c r="R924"/>
      <c r="S924"/>
      <c r="T924"/>
      <c r="U924"/>
      <c r="V924"/>
      <c r="W924"/>
    </row>
    <row r="925" spans="2:23" ht="15" x14ac:dyDescent="0.25">
      <c r="B925" s="2"/>
      <c r="I925" s="2" t="s">
        <v>510</v>
      </c>
      <c r="J925" s="2" t="s">
        <v>63</v>
      </c>
      <c r="K925" s="9">
        <v>-42</v>
      </c>
      <c r="L925" s="9">
        <v>-54</v>
      </c>
      <c r="M925" s="9">
        <v>-53</v>
      </c>
      <c r="N925"/>
      <c r="O925"/>
      <c r="P925"/>
      <c r="Q925"/>
      <c r="R925"/>
      <c r="S925"/>
      <c r="T925"/>
      <c r="U925"/>
      <c r="V925"/>
      <c r="W925"/>
    </row>
    <row r="926" spans="2:23" ht="15" x14ac:dyDescent="0.25">
      <c r="B926" s="2"/>
      <c r="K926" s="9"/>
      <c r="L926" s="9"/>
      <c r="M926" s="9"/>
      <c r="N926"/>
      <c r="O926"/>
      <c r="P926"/>
      <c r="Q926"/>
      <c r="R926"/>
      <c r="S926"/>
      <c r="T926"/>
      <c r="U926"/>
      <c r="V926"/>
      <c r="W926"/>
    </row>
    <row r="927" spans="2:23" ht="15" x14ac:dyDescent="0.25">
      <c r="B927" s="2"/>
      <c r="F927" s="2" t="s">
        <v>85</v>
      </c>
      <c r="G927" s="2" t="s">
        <v>169</v>
      </c>
      <c r="K927" s="9"/>
      <c r="L927" s="9"/>
      <c r="M927" s="9"/>
      <c r="N927"/>
      <c r="O927"/>
      <c r="P927"/>
      <c r="Q927"/>
      <c r="R927"/>
      <c r="S927"/>
      <c r="T927"/>
      <c r="U927"/>
      <c r="V927"/>
      <c r="W927"/>
    </row>
    <row r="928" spans="2:23" ht="15" x14ac:dyDescent="0.25">
      <c r="B928" s="2"/>
      <c r="H928" s="2" t="s">
        <v>511</v>
      </c>
      <c r="K928" s="9"/>
      <c r="L928" s="9"/>
      <c r="M928" s="9"/>
      <c r="N928"/>
      <c r="O928"/>
      <c r="P928"/>
      <c r="Q928"/>
      <c r="R928"/>
      <c r="S928"/>
      <c r="T928"/>
      <c r="U928"/>
      <c r="V928"/>
      <c r="W928"/>
    </row>
    <row r="929" spans="2:23" ht="15" x14ac:dyDescent="0.25">
      <c r="B929" s="2"/>
      <c r="I929" s="2" t="s">
        <v>510</v>
      </c>
      <c r="J929" s="2" t="s">
        <v>63</v>
      </c>
      <c r="K929" s="9">
        <v>-105</v>
      </c>
      <c r="L929" s="9">
        <v>-108</v>
      </c>
      <c r="M929" s="9">
        <v>0</v>
      </c>
      <c r="N929"/>
      <c r="O929"/>
      <c r="P929"/>
      <c r="Q929"/>
      <c r="R929"/>
      <c r="S929"/>
      <c r="T929"/>
      <c r="U929"/>
      <c r="V929"/>
      <c r="W929"/>
    </row>
    <row r="930" spans="2:23" ht="15" x14ac:dyDescent="0.25">
      <c r="B930" s="2"/>
      <c r="K930" s="9"/>
      <c r="L930" s="9"/>
      <c r="M930" s="9"/>
      <c r="N930"/>
      <c r="O930"/>
      <c r="P930"/>
      <c r="Q930"/>
      <c r="R930"/>
      <c r="S930"/>
      <c r="T930"/>
      <c r="U930"/>
      <c r="V930"/>
      <c r="W930"/>
    </row>
    <row r="931" spans="2:23" ht="15" x14ac:dyDescent="0.25">
      <c r="B931" s="2"/>
      <c r="F931" s="2" t="s">
        <v>88</v>
      </c>
      <c r="G931" s="2" t="s">
        <v>86</v>
      </c>
      <c r="K931" s="9"/>
      <c r="L931" s="9"/>
      <c r="M931" s="9"/>
      <c r="N931"/>
      <c r="O931"/>
      <c r="P931"/>
      <c r="Q931"/>
      <c r="R931"/>
      <c r="S931"/>
      <c r="T931"/>
      <c r="U931"/>
      <c r="V931"/>
      <c r="W931"/>
    </row>
    <row r="932" spans="2:23" ht="15" x14ac:dyDescent="0.25">
      <c r="B932" s="2"/>
      <c r="H932" s="2" t="s">
        <v>512</v>
      </c>
      <c r="K932" s="9"/>
      <c r="L932" s="9"/>
      <c r="M932" s="9"/>
      <c r="N932"/>
      <c r="O932"/>
      <c r="P932"/>
      <c r="Q932"/>
      <c r="R932"/>
      <c r="S932"/>
      <c r="T932"/>
      <c r="U932"/>
      <c r="V932"/>
      <c r="W932"/>
    </row>
    <row r="933" spans="2:23" ht="15" x14ac:dyDescent="0.25">
      <c r="B933" s="2"/>
      <c r="I933" s="2" t="s">
        <v>510</v>
      </c>
      <c r="J933" s="2" t="s">
        <v>63</v>
      </c>
      <c r="K933" s="9">
        <v>-6</v>
      </c>
      <c r="L933" s="9">
        <v>-6</v>
      </c>
      <c r="M933" s="9">
        <v>-6</v>
      </c>
      <c r="N933"/>
      <c r="O933"/>
      <c r="P933"/>
      <c r="Q933"/>
      <c r="R933"/>
      <c r="S933"/>
      <c r="T933"/>
      <c r="U933"/>
      <c r="V933"/>
      <c r="W933"/>
    </row>
    <row r="934" spans="2:23" ht="15" x14ac:dyDescent="0.25">
      <c r="B934" s="2"/>
      <c r="K934" s="9"/>
      <c r="L934" s="9"/>
      <c r="M934" s="9"/>
      <c r="N934"/>
      <c r="O934"/>
      <c r="P934"/>
      <c r="Q934"/>
      <c r="R934"/>
      <c r="S934"/>
      <c r="T934"/>
      <c r="U934"/>
      <c r="V934"/>
      <c r="W934"/>
    </row>
    <row r="935" spans="2:23" ht="15" x14ac:dyDescent="0.25">
      <c r="B935" s="2"/>
      <c r="F935" s="2" t="s">
        <v>91</v>
      </c>
      <c r="G935" s="2" t="s">
        <v>153</v>
      </c>
      <c r="K935" s="9"/>
      <c r="L935" s="9"/>
      <c r="M935" s="9"/>
      <c r="N935"/>
      <c r="O935"/>
      <c r="P935"/>
      <c r="Q935"/>
      <c r="R935"/>
      <c r="S935"/>
      <c r="T935"/>
      <c r="U935"/>
      <c r="V935"/>
      <c r="W935"/>
    </row>
    <row r="936" spans="2:23" ht="15" x14ac:dyDescent="0.25">
      <c r="B936" s="2"/>
      <c r="H936" s="2" t="s">
        <v>513</v>
      </c>
      <c r="K936" s="9"/>
      <c r="L936" s="9"/>
      <c r="M936" s="9"/>
      <c r="N936"/>
      <c r="O936"/>
      <c r="P936"/>
      <c r="Q936"/>
      <c r="R936"/>
      <c r="S936"/>
      <c r="T936"/>
      <c r="U936"/>
      <c r="V936"/>
      <c r="W936"/>
    </row>
    <row r="937" spans="2:23" ht="15" x14ac:dyDescent="0.25">
      <c r="B937" s="2"/>
      <c r="I937" s="2" t="s">
        <v>510</v>
      </c>
      <c r="J937" s="2" t="s">
        <v>63</v>
      </c>
      <c r="K937" s="9">
        <v>-70</v>
      </c>
      <c r="L937" s="9">
        <v>-68</v>
      </c>
      <c r="M937" s="9">
        <v>-65</v>
      </c>
      <c r="N937"/>
      <c r="O937"/>
      <c r="P937"/>
      <c r="Q937"/>
      <c r="R937"/>
      <c r="S937"/>
      <c r="T937"/>
      <c r="U937"/>
      <c r="V937"/>
      <c r="W937"/>
    </row>
    <row r="938" spans="2:23" ht="15" x14ac:dyDescent="0.25">
      <c r="B938" s="2"/>
      <c r="K938" s="9"/>
      <c r="L938" s="9"/>
      <c r="M938" s="9"/>
      <c r="N938"/>
      <c r="O938"/>
      <c r="P938"/>
      <c r="Q938"/>
      <c r="R938"/>
      <c r="S938"/>
      <c r="T938"/>
      <c r="U938"/>
      <c r="V938"/>
      <c r="W938"/>
    </row>
    <row r="939" spans="2:23" ht="15" x14ac:dyDescent="0.25">
      <c r="B939" s="2"/>
      <c r="H939" s="2" t="s">
        <v>514</v>
      </c>
      <c r="K939" s="9"/>
      <c r="L939" s="9"/>
      <c r="M939" s="9"/>
      <c r="N939"/>
      <c r="O939"/>
      <c r="P939"/>
      <c r="Q939"/>
      <c r="R939"/>
      <c r="S939"/>
      <c r="T939"/>
      <c r="U939"/>
      <c r="V939"/>
      <c r="W939"/>
    </row>
    <row r="940" spans="2:23" ht="15" x14ac:dyDescent="0.25">
      <c r="B940" s="2"/>
      <c r="I940" s="2" t="s">
        <v>510</v>
      </c>
      <c r="J940" s="2" t="s">
        <v>63</v>
      </c>
      <c r="K940" s="9">
        <v>-671</v>
      </c>
      <c r="L940" s="9">
        <v>-737</v>
      </c>
      <c r="M940" s="9">
        <v>-785</v>
      </c>
      <c r="N940"/>
      <c r="O940"/>
      <c r="P940"/>
      <c r="Q940"/>
      <c r="R940"/>
      <c r="S940"/>
      <c r="T940"/>
      <c r="U940"/>
      <c r="V940"/>
      <c r="W940"/>
    </row>
    <row r="941" spans="2:23" ht="15" x14ac:dyDescent="0.25">
      <c r="B941" s="2"/>
      <c r="K941" s="9"/>
      <c r="L941" s="9"/>
      <c r="M941" s="9"/>
      <c r="N941"/>
      <c r="O941"/>
      <c r="P941"/>
      <c r="Q941"/>
      <c r="R941"/>
      <c r="S941"/>
      <c r="T941"/>
      <c r="U941"/>
      <c r="V941"/>
      <c r="W941"/>
    </row>
    <row r="942" spans="2:23" ht="15" x14ac:dyDescent="0.25">
      <c r="B942" s="2"/>
      <c r="D942" s="2" t="s">
        <v>515</v>
      </c>
      <c r="E942" s="2" t="s">
        <v>516</v>
      </c>
      <c r="K942" s="9"/>
      <c r="L942" s="9"/>
      <c r="M942" s="9"/>
      <c r="N942"/>
      <c r="O942"/>
      <c r="P942"/>
      <c r="Q942"/>
      <c r="R942"/>
      <c r="S942"/>
      <c r="T942"/>
      <c r="U942"/>
      <c r="V942"/>
      <c r="W942"/>
    </row>
    <row r="943" spans="2:23" ht="15" x14ac:dyDescent="0.25">
      <c r="B943" s="2"/>
      <c r="F943" s="2" t="s">
        <v>165</v>
      </c>
      <c r="G943" s="2" t="s">
        <v>517</v>
      </c>
      <c r="K943" s="9"/>
      <c r="L943" s="9"/>
      <c r="M943" s="9"/>
      <c r="N943"/>
      <c r="O943"/>
      <c r="P943"/>
      <c r="Q943"/>
      <c r="R943"/>
      <c r="S943"/>
      <c r="T943"/>
      <c r="U943"/>
      <c r="V943"/>
      <c r="W943"/>
    </row>
    <row r="944" spans="2:23" ht="15" x14ac:dyDescent="0.25">
      <c r="B944" s="2"/>
      <c r="H944" s="2" t="s">
        <v>518</v>
      </c>
      <c r="K944" s="9"/>
      <c r="L944" s="9"/>
      <c r="M944" s="9"/>
      <c r="N944"/>
      <c r="O944"/>
      <c r="P944"/>
      <c r="Q944"/>
      <c r="R944"/>
      <c r="S944"/>
      <c r="T944"/>
      <c r="U944"/>
      <c r="V944"/>
      <c r="W944"/>
    </row>
    <row r="945" spans="2:23" ht="15" x14ac:dyDescent="0.25">
      <c r="B945" s="2"/>
      <c r="I945" s="2" t="s">
        <v>519</v>
      </c>
      <c r="J945" s="2" t="s">
        <v>63</v>
      </c>
      <c r="K945" s="9">
        <v>-1147</v>
      </c>
      <c r="L945" s="9">
        <v>-1142</v>
      </c>
      <c r="M945" s="9">
        <v>-1142</v>
      </c>
      <c r="N945"/>
      <c r="O945"/>
      <c r="P945"/>
      <c r="Q945"/>
      <c r="R945"/>
      <c r="S945"/>
      <c r="T945"/>
      <c r="U945"/>
      <c r="V945"/>
      <c r="W945"/>
    </row>
    <row r="946" spans="2:23" ht="15" x14ac:dyDescent="0.25">
      <c r="B946" s="2"/>
      <c r="K946" s="9"/>
      <c r="L946" s="9"/>
      <c r="M946" s="9"/>
      <c r="N946"/>
      <c r="O946"/>
      <c r="P946"/>
      <c r="Q946"/>
      <c r="R946"/>
      <c r="S946"/>
      <c r="T946"/>
      <c r="U946"/>
      <c r="V946"/>
      <c r="W946"/>
    </row>
    <row r="947" spans="2:23" ht="15" x14ac:dyDescent="0.25">
      <c r="B947" s="2"/>
      <c r="H947" s="2" t="s">
        <v>520</v>
      </c>
      <c r="K947" s="9"/>
      <c r="L947" s="9"/>
      <c r="M947" s="9"/>
      <c r="N947"/>
      <c r="O947"/>
      <c r="P947"/>
      <c r="Q947"/>
      <c r="R947"/>
      <c r="S947"/>
      <c r="T947"/>
      <c r="U947"/>
      <c r="V947"/>
      <c r="W947"/>
    </row>
    <row r="948" spans="2:23" ht="15" x14ac:dyDescent="0.25">
      <c r="B948" s="2"/>
      <c r="I948" s="2" t="s">
        <v>521</v>
      </c>
      <c r="J948" s="2" t="s">
        <v>63</v>
      </c>
      <c r="K948" s="9">
        <v>-9</v>
      </c>
      <c r="L948" s="9">
        <v>-4</v>
      </c>
      <c r="M948" s="9">
        <v>0</v>
      </c>
      <c r="N948"/>
      <c r="O948"/>
      <c r="P948"/>
      <c r="Q948"/>
      <c r="R948"/>
      <c r="S948"/>
      <c r="T948"/>
      <c r="U948"/>
      <c r="V948"/>
      <c r="W948"/>
    </row>
    <row r="949" spans="2:23" ht="15" x14ac:dyDescent="0.25">
      <c r="B949" s="2"/>
      <c r="K949" s="9"/>
      <c r="L949" s="9"/>
      <c r="M949" s="9"/>
      <c r="N949"/>
      <c r="O949"/>
      <c r="P949"/>
      <c r="Q949"/>
      <c r="R949"/>
      <c r="S949"/>
      <c r="T949"/>
      <c r="U949"/>
      <c r="V949"/>
      <c r="W949"/>
    </row>
    <row r="950" spans="2:23" ht="15" x14ac:dyDescent="0.25">
      <c r="B950" s="2"/>
      <c r="H950" s="2" t="s">
        <v>522</v>
      </c>
      <c r="K950" s="9"/>
      <c r="L950" s="9"/>
      <c r="M950" s="9"/>
      <c r="N950"/>
      <c r="O950"/>
      <c r="P950"/>
      <c r="Q950"/>
      <c r="R950"/>
      <c r="S950"/>
      <c r="T950"/>
      <c r="U950"/>
      <c r="V950"/>
      <c r="W950"/>
    </row>
    <row r="951" spans="2:23" ht="15" x14ac:dyDescent="0.25">
      <c r="B951" s="2"/>
      <c r="I951" s="2" t="s">
        <v>519</v>
      </c>
      <c r="J951" s="2" t="s">
        <v>63</v>
      </c>
      <c r="K951" s="9">
        <v>-7</v>
      </c>
      <c r="L951" s="9">
        <v>-5</v>
      </c>
      <c r="M951" s="9">
        <v>-5</v>
      </c>
      <c r="N951"/>
      <c r="O951"/>
      <c r="P951"/>
      <c r="Q951"/>
      <c r="R951"/>
      <c r="S951"/>
      <c r="T951"/>
      <c r="U951"/>
      <c r="V951"/>
      <c r="W951"/>
    </row>
    <row r="952" spans="2:23" ht="15" x14ac:dyDescent="0.25">
      <c r="B952" s="2"/>
      <c r="K952" s="9"/>
      <c r="L952" s="9"/>
      <c r="M952" s="9"/>
      <c r="N952"/>
      <c r="O952"/>
      <c r="P952"/>
      <c r="Q952"/>
      <c r="R952"/>
      <c r="S952"/>
      <c r="T952"/>
      <c r="U952"/>
      <c r="V952"/>
      <c r="W952"/>
    </row>
    <row r="953" spans="2:23" ht="15" x14ac:dyDescent="0.25">
      <c r="B953" s="2"/>
      <c r="H953" s="2" t="s">
        <v>523</v>
      </c>
      <c r="K953" s="9"/>
      <c r="L953" s="9"/>
      <c r="M953" s="9"/>
      <c r="N953"/>
      <c r="O953"/>
      <c r="P953"/>
      <c r="Q953"/>
      <c r="R953"/>
      <c r="S953"/>
      <c r="T953"/>
      <c r="U953"/>
      <c r="V953"/>
      <c r="W953"/>
    </row>
    <row r="954" spans="2:23" ht="15" x14ac:dyDescent="0.25">
      <c r="B954" s="2"/>
      <c r="I954" s="2" t="s">
        <v>519</v>
      </c>
      <c r="J954" s="2" t="s">
        <v>63</v>
      </c>
      <c r="K954" s="9">
        <v>-1561</v>
      </c>
      <c r="L954" s="9">
        <v>-1561</v>
      </c>
      <c r="M954" s="9">
        <v>-1329</v>
      </c>
      <c r="N954"/>
      <c r="O954"/>
      <c r="P954"/>
      <c r="Q954"/>
      <c r="R954"/>
      <c r="S954"/>
      <c r="T954"/>
      <c r="U954"/>
      <c r="V954"/>
      <c r="W954"/>
    </row>
    <row r="955" spans="2:23" ht="15" x14ac:dyDescent="0.25">
      <c r="B955" s="2"/>
      <c r="K955" s="9"/>
      <c r="L955" s="9"/>
      <c r="M955" s="9"/>
      <c r="N955"/>
      <c r="O955"/>
      <c r="P955"/>
      <c r="Q955"/>
      <c r="R955"/>
      <c r="S955"/>
      <c r="T955"/>
      <c r="U955"/>
      <c r="V955"/>
      <c r="W955"/>
    </row>
    <row r="956" spans="2:23" ht="15" x14ac:dyDescent="0.25">
      <c r="B956" s="2"/>
      <c r="H956" s="2" t="s">
        <v>524</v>
      </c>
      <c r="K956" s="9"/>
      <c r="L956" s="9"/>
      <c r="M956" s="9"/>
      <c r="N956"/>
      <c r="O956"/>
      <c r="P956"/>
      <c r="Q956"/>
      <c r="R956"/>
      <c r="S956"/>
      <c r="T956"/>
      <c r="U956"/>
      <c r="V956"/>
      <c r="W956"/>
    </row>
    <row r="957" spans="2:23" ht="15" x14ac:dyDescent="0.25">
      <c r="B957" s="2"/>
      <c r="I957" s="2" t="s">
        <v>519</v>
      </c>
      <c r="J957" s="2" t="s">
        <v>63</v>
      </c>
      <c r="K957" s="9">
        <v>-5409</v>
      </c>
      <c r="L957" s="9">
        <v>-5882</v>
      </c>
      <c r="M957" s="9">
        <v>-5870</v>
      </c>
      <c r="N957"/>
      <c r="O957"/>
      <c r="P957"/>
      <c r="Q957"/>
      <c r="R957"/>
      <c r="S957"/>
      <c r="T957"/>
      <c r="U957"/>
      <c r="V957"/>
      <c r="W957"/>
    </row>
    <row r="958" spans="2:23" ht="15" x14ac:dyDescent="0.25">
      <c r="B958" s="2"/>
      <c r="K958" s="9"/>
      <c r="L958" s="9"/>
      <c r="M958" s="9"/>
      <c r="N958"/>
      <c r="O958"/>
      <c r="P958"/>
      <c r="Q958"/>
      <c r="R958"/>
      <c r="S958"/>
      <c r="T958"/>
      <c r="U958"/>
      <c r="V958"/>
      <c r="W958"/>
    </row>
    <row r="959" spans="2:23" ht="15" x14ac:dyDescent="0.25">
      <c r="B959" s="2"/>
      <c r="H959" s="2" t="s">
        <v>525</v>
      </c>
      <c r="K959" s="9"/>
      <c r="L959" s="9"/>
      <c r="M959" s="9"/>
      <c r="N959"/>
      <c r="O959"/>
      <c r="P959"/>
      <c r="Q959"/>
      <c r="R959"/>
      <c r="S959"/>
      <c r="T959"/>
      <c r="U959"/>
      <c r="V959"/>
      <c r="W959"/>
    </row>
    <row r="960" spans="2:23" ht="15" x14ac:dyDescent="0.25">
      <c r="B960" s="2"/>
      <c r="I960" s="2" t="s">
        <v>519</v>
      </c>
      <c r="J960" s="2" t="s">
        <v>63</v>
      </c>
      <c r="K960" s="9">
        <v>-1</v>
      </c>
      <c r="L960" s="9">
        <v>-1</v>
      </c>
      <c r="M960" s="9">
        <v>-1</v>
      </c>
      <c r="N960"/>
      <c r="O960"/>
      <c r="P960"/>
      <c r="Q960"/>
      <c r="R960"/>
      <c r="S960"/>
      <c r="T960"/>
      <c r="U960"/>
      <c r="V960"/>
      <c r="W960"/>
    </row>
    <row r="961" spans="2:23" ht="15" x14ac:dyDescent="0.25">
      <c r="B961" s="2"/>
      <c r="K961" s="9"/>
      <c r="L961" s="9"/>
      <c r="M961" s="9"/>
      <c r="N961"/>
      <c r="O961"/>
      <c r="P961"/>
      <c r="Q961"/>
      <c r="R961"/>
      <c r="S961"/>
      <c r="T961"/>
      <c r="U961"/>
      <c r="V961"/>
      <c r="W961"/>
    </row>
    <row r="962" spans="2:23" ht="15" x14ac:dyDescent="0.25">
      <c r="B962" s="2"/>
      <c r="H962" s="2" t="s">
        <v>526</v>
      </c>
      <c r="K962" s="9"/>
      <c r="L962" s="9"/>
      <c r="M962" s="9"/>
      <c r="N962"/>
      <c r="O962"/>
      <c r="P962"/>
      <c r="Q962"/>
      <c r="R962"/>
      <c r="S962"/>
      <c r="T962"/>
      <c r="U962"/>
      <c r="V962"/>
      <c r="W962"/>
    </row>
    <row r="963" spans="2:23" ht="15" x14ac:dyDescent="0.25">
      <c r="B963" s="2"/>
      <c r="I963" s="2" t="s">
        <v>519</v>
      </c>
      <c r="J963" s="2" t="s">
        <v>63</v>
      </c>
      <c r="K963" s="9">
        <v>-61</v>
      </c>
      <c r="L963" s="9">
        <v>-1</v>
      </c>
      <c r="M963" s="9">
        <v>0</v>
      </c>
      <c r="N963"/>
      <c r="O963"/>
      <c r="P963"/>
      <c r="Q963"/>
      <c r="R963"/>
      <c r="S963"/>
      <c r="T963"/>
      <c r="U963"/>
      <c r="V963"/>
      <c r="W963"/>
    </row>
    <row r="964" spans="2:23" ht="15" x14ac:dyDescent="0.25">
      <c r="B964" s="2"/>
      <c r="K964" s="9"/>
      <c r="L964" s="9"/>
      <c r="M964" s="9"/>
      <c r="N964"/>
      <c r="O964"/>
      <c r="P964"/>
      <c r="Q964"/>
      <c r="R964"/>
      <c r="S964"/>
      <c r="T964"/>
      <c r="U964"/>
      <c r="V964"/>
      <c r="W964"/>
    </row>
    <row r="965" spans="2:23" ht="15" x14ac:dyDescent="0.25">
      <c r="B965" s="2"/>
      <c r="F965" s="2" t="s">
        <v>223</v>
      </c>
      <c r="G965" s="2" t="s">
        <v>527</v>
      </c>
      <c r="K965" s="9"/>
      <c r="L965" s="9"/>
      <c r="M965" s="9"/>
      <c r="N965"/>
      <c r="O965"/>
      <c r="P965"/>
      <c r="Q965"/>
      <c r="R965"/>
      <c r="S965"/>
      <c r="T965"/>
      <c r="U965"/>
      <c r="V965"/>
      <c r="W965"/>
    </row>
    <row r="966" spans="2:23" ht="15" x14ac:dyDescent="0.25">
      <c r="B966" s="2"/>
      <c r="H966" s="2" t="s">
        <v>528</v>
      </c>
      <c r="K966" s="9"/>
      <c r="L966" s="9"/>
      <c r="M966" s="9"/>
      <c r="N966"/>
      <c r="O966"/>
      <c r="P966"/>
      <c r="Q966"/>
      <c r="R966"/>
      <c r="S966"/>
      <c r="T966"/>
      <c r="U966"/>
      <c r="V966"/>
      <c r="W966"/>
    </row>
    <row r="967" spans="2:23" ht="15" x14ac:dyDescent="0.25">
      <c r="B967" s="2"/>
      <c r="I967" s="2" t="s">
        <v>124</v>
      </c>
      <c r="J967" s="2" t="s">
        <v>63</v>
      </c>
      <c r="K967" s="9">
        <v>-6</v>
      </c>
      <c r="L967" s="9">
        <v>-8</v>
      </c>
      <c r="M967" s="9">
        <v>-8</v>
      </c>
      <c r="N967"/>
      <c r="O967"/>
      <c r="P967"/>
      <c r="Q967"/>
      <c r="R967"/>
      <c r="S967"/>
      <c r="T967"/>
      <c r="U967"/>
      <c r="V967"/>
      <c r="W967"/>
    </row>
    <row r="968" spans="2:23" ht="15" x14ac:dyDescent="0.25">
      <c r="B968" s="2"/>
      <c r="K968" s="9"/>
      <c r="L968" s="9"/>
      <c r="M968" s="9"/>
      <c r="N968"/>
      <c r="O968"/>
      <c r="P968"/>
      <c r="Q968"/>
      <c r="R968"/>
      <c r="S968"/>
      <c r="T968"/>
      <c r="U968"/>
      <c r="V968"/>
      <c r="W968"/>
    </row>
    <row r="969" spans="2:23" ht="15" x14ac:dyDescent="0.25">
      <c r="B969" s="2"/>
      <c r="H969" s="2" t="s">
        <v>529</v>
      </c>
      <c r="K969" s="9"/>
      <c r="L969" s="9"/>
      <c r="M969" s="9"/>
      <c r="N969"/>
      <c r="O969"/>
      <c r="P969"/>
      <c r="Q969"/>
      <c r="R969"/>
      <c r="S969"/>
      <c r="T969"/>
      <c r="U969"/>
      <c r="V969"/>
      <c r="W969"/>
    </row>
    <row r="970" spans="2:23" ht="15" x14ac:dyDescent="0.25">
      <c r="B970" s="2"/>
      <c r="I970" s="2" t="s">
        <v>124</v>
      </c>
      <c r="J970" s="2" t="s">
        <v>63</v>
      </c>
      <c r="K970" s="9">
        <v>-291</v>
      </c>
      <c r="L970" s="9">
        <v>-7</v>
      </c>
      <c r="M970" s="9">
        <v>-7</v>
      </c>
      <c r="N970"/>
      <c r="O970"/>
      <c r="P970"/>
      <c r="Q970"/>
      <c r="R970"/>
      <c r="S970"/>
      <c r="T970"/>
      <c r="U970"/>
      <c r="V970"/>
      <c r="W970"/>
    </row>
    <row r="971" spans="2:23" ht="15" x14ac:dyDescent="0.25">
      <c r="B971" s="2"/>
      <c r="K971" s="9"/>
      <c r="L971" s="9"/>
      <c r="M971" s="9"/>
      <c r="N971"/>
      <c r="O971"/>
      <c r="P971"/>
      <c r="Q971"/>
      <c r="R971"/>
      <c r="S971"/>
      <c r="T971"/>
      <c r="U971"/>
      <c r="V971"/>
      <c r="W971"/>
    </row>
    <row r="972" spans="2:23" ht="15" x14ac:dyDescent="0.25">
      <c r="B972" s="2"/>
      <c r="F972" s="2" t="s">
        <v>59</v>
      </c>
      <c r="G972" s="2" t="s">
        <v>530</v>
      </c>
      <c r="K972" s="9"/>
      <c r="L972" s="9"/>
      <c r="M972" s="9"/>
      <c r="N972"/>
      <c r="O972"/>
      <c r="P972"/>
      <c r="Q972"/>
      <c r="R972"/>
      <c r="S972"/>
      <c r="T972"/>
      <c r="U972"/>
      <c r="V972"/>
      <c r="W972"/>
    </row>
    <row r="973" spans="2:23" ht="15" x14ac:dyDescent="0.25">
      <c r="B973" s="2"/>
      <c r="H973" s="2" t="s">
        <v>531</v>
      </c>
      <c r="K973" s="9"/>
      <c r="L973" s="9"/>
      <c r="M973" s="9"/>
      <c r="N973"/>
      <c r="O973"/>
      <c r="P973"/>
      <c r="Q973"/>
      <c r="R973"/>
      <c r="S973"/>
      <c r="T973"/>
      <c r="U973"/>
      <c r="V973"/>
      <c r="W973"/>
    </row>
    <row r="974" spans="2:23" ht="15" x14ac:dyDescent="0.25">
      <c r="B974" s="2"/>
      <c r="I974" s="2" t="s">
        <v>135</v>
      </c>
      <c r="J974" s="2" t="s">
        <v>63</v>
      </c>
      <c r="K974" s="9">
        <v>-17</v>
      </c>
      <c r="L974" s="9">
        <v>0</v>
      </c>
      <c r="M974" s="9">
        <v>0</v>
      </c>
      <c r="N974"/>
      <c r="O974"/>
      <c r="P974"/>
      <c r="Q974"/>
      <c r="R974"/>
      <c r="S974"/>
      <c r="T974"/>
      <c r="U974"/>
      <c r="V974"/>
      <c r="W974"/>
    </row>
    <row r="975" spans="2:23" ht="15" x14ac:dyDescent="0.25">
      <c r="B975" s="2"/>
      <c r="K975" s="9"/>
      <c r="L975" s="9"/>
      <c r="M975" s="9"/>
      <c r="N975"/>
      <c r="O975"/>
      <c r="P975"/>
      <c r="Q975"/>
      <c r="R975"/>
      <c r="S975"/>
      <c r="T975"/>
      <c r="U975"/>
      <c r="V975"/>
      <c r="W975"/>
    </row>
    <row r="976" spans="2:23" ht="15" x14ac:dyDescent="0.25">
      <c r="B976" s="2"/>
      <c r="H976" s="2" t="s">
        <v>532</v>
      </c>
      <c r="K976" s="9"/>
      <c r="L976" s="9"/>
      <c r="M976" s="9"/>
      <c r="N976"/>
      <c r="O976"/>
      <c r="P976"/>
      <c r="Q976"/>
      <c r="R976"/>
      <c r="S976"/>
      <c r="T976"/>
      <c r="U976"/>
      <c r="V976"/>
      <c r="W976"/>
    </row>
    <row r="977" spans="2:23" ht="15" x14ac:dyDescent="0.25">
      <c r="B977" s="2"/>
      <c r="I977" s="2" t="s">
        <v>135</v>
      </c>
      <c r="J977" s="2" t="s">
        <v>63</v>
      </c>
      <c r="K977" s="9">
        <v>0</v>
      </c>
      <c r="L977" s="9">
        <v>-1</v>
      </c>
      <c r="M977" s="9">
        <v>-1</v>
      </c>
      <c r="N977"/>
      <c r="O977"/>
      <c r="P977"/>
      <c r="Q977"/>
      <c r="R977"/>
      <c r="S977"/>
      <c r="T977"/>
      <c r="U977"/>
      <c r="V977"/>
      <c r="W977"/>
    </row>
    <row r="978" spans="2:23" ht="15" x14ac:dyDescent="0.25">
      <c r="B978" s="2"/>
      <c r="K978" s="9"/>
      <c r="L978" s="9"/>
      <c r="M978" s="9"/>
      <c r="N978"/>
      <c r="O978"/>
      <c r="P978"/>
      <c r="Q978"/>
      <c r="R978"/>
      <c r="S978"/>
      <c r="T978"/>
      <c r="U978"/>
      <c r="V978"/>
      <c r="W978"/>
    </row>
    <row r="979" spans="2:23" ht="15" x14ac:dyDescent="0.25">
      <c r="B979" s="2"/>
      <c r="H979" s="2" t="s">
        <v>533</v>
      </c>
      <c r="K979" s="9"/>
      <c r="L979" s="9"/>
      <c r="M979" s="9"/>
      <c r="N979"/>
      <c r="O979"/>
      <c r="P979"/>
      <c r="Q979"/>
      <c r="R979"/>
      <c r="S979"/>
      <c r="T979"/>
      <c r="U979"/>
      <c r="V979"/>
      <c r="W979"/>
    </row>
    <row r="980" spans="2:23" ht="15" x14ac:dyDescent="0.25">
      <c r="B980" s="2"/>
      <c r="I980" s="2" t="s">
        <v>519</v>
      </c>
      <c r="J980" s="2" t="s">
        <v>63</v>
      </c>
      <c r="K980" s="9">
        <v>-4</v>
      </c>
      <c r="L980" s="9">
        <v>-2</v>
      </c>
      <c r="M980" s="9">
        <v>-2</v>
      </c>
      <c r="N980"/>
      <c r="O980"/>
      <c r="P980"/>
      <c r="Q980"/>
      <c r="R980"/>
      <c r="S980"/>
      <c r="T980"/>
      <c r="U980"/>
      <c r="V980"/>
      <c r="W980"/>
    </row>
    <row r="981" spans="2:23" ht="15" x14ac:dyDescent="0.25">
      <c r="B981" s="2"/>
      <c r="K981" s="9"/>
      <c r="L981" s="9"/>
      <c r="M981" s="9"/>
      <c r="N981"/>
      <c r="O981"/>
      <c r="P981"/>
      <c r="Q981"/>
      <c r="R981"/>
      <c r="S981"/>
      <c r="T981"/>
      <c r="U981"/>
      <c r="V981"/>
      <c r="W981"/>
    </row>
    <row r="982" spans="2:23" ht="15" x14ac:dyDescent="0.25">
      <c r="B982" s="2"/>
      <c r="D982" s="2" t="s">
        <v>534</v>
      </c>
      <c r="E982" s="2" t="s">
        <v>535</v>
      </c>
      <c r="K982" s="9"/>
      <c r="L982" s="9"/>
      <c r="M982" s="9"/>
      <c r="N982"/>
      <c r="O982"/>
      <c r="P982"/>
      <c r="Q982"/>
      <c r="R982"/>
      <c r="S982"/>
      <c r="T982"/>
      <c r="U982"/>
      <c r="V982"/>
      <c r="W982"/>
    </row>
    <row r="983" spans="2:23" ht="15" x14ac:dyDescent="0.25">
      <c r="B983" s="2"/>
      <c r="F983" s="2" t="s">
        <v>78</v>
      </c>
      <c r="G983" s="2" t="s">
        <v>75</v>
      </c>
      <c r="K983" s="9"/>
      <c r="L983" s="9"/>
      <c r="M983" s="9"/>
      <c r="N983"/>
      <c r="O983"/>
      <c r="P983"/>
      <c r="Q983"/>
      <c r="R983"/>
      <c r="S983"/>
      <c r="T983"/>
      <c r="U983"/>
      <c r="V983"/>
      <c r="W983"/>
    </row>
    <row r="984" spans="2:23" ht="15" x14ac:dyDescent="0.25">
      <c r="B984" s="2"/>
      <c r="H984" s="2" t="s">
        <v>536</v>
      </c>
      <c r="K984" s="9"/>
      <c r="L984" s="9"/>
      <c r="M984" s="9"/>
      <c r="N984"/>
      <c r="O984"/>
      <c r="P984"/>
      <c r="Q984"/>
      <c r="R984"/>
      <c r="S984"/>
      <c r="T984"/>
      <c r="U984"/>
      <c r="V984"/>
      <c r="W984"/>
    </row>
    <row r="985" spans="2:23" ht="15" x14ac:dyDescent="0.25">
      <c r="B985" s="2"/>
      <c r="I985" s="2" t="s">
        <v>537</v>
      </c>
      <c r="J985" s="2" t="s">
        <v>63</v>
      </c>
      <c r="K985" s="9">
        <v>-18</v>
      </c>
      <c r="L985" s="9">
        <v>-19</v>
      </c>
      <c r="M985" s="9">
        <v>-19</v>
      </c>
      <c r="N985"/>
      <c r="O985"/>
      <c r="P985"/>
      <c r="Q985"/>
      <c r="R985"/>
      <c r="S985"/>
      <c r="T985"/>
      <c r="U985"/>
      <c r="V985"/>
      <c r="W985"/>
    </row>
    <row r="986" spans="2:23" ht="15" x14ac:dyDescent="0.25">
      <c r="B986" s="2"/>
      <c r="K986" s="9"/>
      <c r="L986" s="9"/>
      <c r="M986" s="9"/>
      <c r="N986"/>
      <c r="O986"/>
      <c r="P986"/>
      <c r="Q986"/>
      <c r="R986"/>
      <c r="S986"/>
      <c r="T986"/>
      <c r="U986"/>
      <c r="V986"/>
      <c r="W986"/>
    </row>
    <row r="987" spans="2:23" ht="15" x14ac:dyDescent="0.25">
      <c r="B987" s="2"/>
      <c r="H987" s="2" t="s">
        <v>538</v>
      </c>
      <c r="K987" s="9"/>
      <c r="L987" s="9"/>
      <c r="M987" s="9"/>
      <c r="N987"/>
      <c r="O987"/>
      <c r="P987"/>
      <c r="Q987"/>
      <c r="R987"/>
      <c r="S987"/>
      <c r="T987"/>
      <c r="U987"/>
      <c r="V987"/>
      <c r="W987"/>
    </row>
    <row r="988" spans="2:23" ht="15" x14ac:dyDescent="0.25">
      <c r="B988" s="2"/>
      <c r="I988" s="2" t="s">
        <v>537</v>
      </c>
      <c r="J988" s="2" t="s">
        <v>63</v>
      </c>
      <c r="K988" s="9">
        <v>-1</v>
      </c>
      <c r="L988" s="9">
        <v>0</v>
      </c>
      <c r="M988" s="9">
        <v>0</v>
      </c>
      <c r="N988"/>
      <c r="O988"/>
      <c r="P988"/>
      <c r="Q988"/>
      <c r="R988"/>
      <c r="S988"/>
      <c r="T988"/>
      <c r="U988"/>
      <c r="V988"/>
      <c r="W988"/>
    </row>
    <row r="989" spans="2:23" ht="15" x14ac:dyDescent="0.25">
      <c r="B989" s="2"/>
      <c r="K989" s="9"/>
      <c r="L989" s="9"/>
      <c r="M989" s="9"/>
      <c r="N989"/>
      <c r="O989"/>
      <c r="P989"/>
      <c r="Q989"/>
      <c r="R989"/>
      <c r="S989"/>
      <c r="T989"/>
      <c r="U989"/>
      <c r="V989"/>
      <c r="W989"/>
    </row>
    <row r="990" spans="2:23" ht="15" x14ac:dyDescent="0.25">
      <c r="B990" s="2"/>
      <c r="H990" s="2" t="s">
        <v>539</v>
      </c>
      <c r="K990" s="9"/>
      <c r="L990" s="9"/>
      <c r="M990" s="9"/>
      <c r="N990"/>
      <c r="O990"/>
      <c r="P990"/>
      <c r="Q990"/>
      <c r="R990"/>
      <c r="S990"/>
      <c r="T990"/>
      <c r="U990"/>
      <c r="V990"/>
      <c r="W990"/>
    </row>
    <row r="991" spans="2:23" ht="15" x14ac:dyDescent="0.25">
      <c r="B991" s="2"/>
      <c r="I991" s="2" t="s">
        <v>537</v>
      </c>
      <c r="J991" s="2" t="s">
        <v>63</v>
      </c>
      <c r="K991" s="9">
        <v>-23</v>
      </c>
      <c r="L991" s="9">
        <v>-20</v>
      </c>
      <c r="M991" s="9">
        <v>-20</v>
      </c>
      <c r="N991"/>
      <c r="O991"/>
      <c r="P991"/>
      <c r="Q991"/>
      <c r="R991"/>
      <c r="S991"/>
      <c r="T991"/>
      <c r="U991"/>
      <c r="V991"/>
      <c r="W991"/>
    </row>
    <row r="992" spans="2:23" ht="15" x14ac:dyDescent="0.25">
      <c r="B992" s="2"/>
      <c r="K992" s="9"/>
      <c r="L992" s="9"/>
      <c r="M992" s="9"/>
      <c r="N992"/>
      <c r="O992"/>
      <c r="P992"/>
      <c r="Q992"/>
      <c r="R992"/>
      <c r="S992"/>
      <c r="T992"/>
      <c r="U992"/>
      <c r="V992"/>
      <c r="W992"/>
    </row>
    <row r="993" spans="2:23" ht="15" x14ac:dyDescent="0.25">
      <c r="B993" s="2"/>
      <c r="H993" s="2" t="s">
        <v>540</v>
      </c>
      <c r="K993" s="9"/>
      <c r="L993" s="9"/>
      <c r="M993" s="9"/>
      <c r="N993"/>
      <c r="O993"/>
      <c r="P993"/>
      <c r="Q993"/>
      <c r="R993"/>
      <c r="S993"/>
      <c r="T993"/>
      <c r="U993"/>
      <c r="V993"/>
      <c r="W993"/>
    </row>
    <row r="994" spans="2:23" ht="15" x14ac:dyDescent="0.25">
      <c r="B994" s="2"/>
      <c r="I994" s="2" t="s">
        <v>537</v>
      </c>
      <c r="J994" s="2" t="s">
        <v>63</v>
      </c>
      <c r="K994" s="9">
        <v>-559</v>
      </c>
      <c r="L994" s="9">
        <v>-746</v>
      </c>
      <c r="M994" s="9">
        <v>-1236</v>
      </c>
      <c r="N994"/>
      <c r="O994"/>
      <c r="P994"/>
      <c r="Q994"/>
      <c r="R994"/>
      <c r="S994"/>
      <c r="T994"/>
      <c r="U994"/>
      <c r="V994"/>
      <c r="W994"/>
    </row>
    <row r="995" spans="2:23" ht="15" x14ac:dyDescent="0.25">
      <c r="B995" s="2"/>
      <c r="K995" s="9"/>
      <c r="L995" s="9"/>
      <c r="M995" s="9"/>
      <c r="N995"/>
      <c r="O995"/>
      <c r="P995"/>
      <c r="Q995"/>
      <c r="R995"/>
      <c r="S995"/>
      <c r="T995"/>
      <c r="U995"/>
      <c r="V995"/>
      <c r="W995"/>
    </row>
    <row r="996" spans="2:23" ht="15" x14ac:dyDescent="0.25">
      <c r="B996" s="2"/>
      <c r="H996" s="2" t="s">
        <v>541</v>
      </c>
      <c r="K996" s="9"/>
      <c r="L996" s="9"/>
      <c r="M996" s="9"/>
      <c r="N996"/>
      <c r="O996"/>
      <c r="P996"/>
      <c r="Q996"/>
      <c r="R996"/>
      <c r="S996"/>
      <c r="T996"/>
      <c r="U996"/>
      <c r="V996"/>
      <c r="W996"/>
    </row>
    <row r="997" spans="2:23" ht="15" x14ac:dyDescent="0.25">
      <c r="B997" s="2"/>
      <c r="I997" s="2" t="s">
        <v>537</v>
      </c>
      <c r="J997" s="2" t="s">
        <v>63</v>
      </c>
      <c r="K997" s="9">
        <v>-255</v>
      </c>
      <c r="L997" s="9">
        <v>-360</v>
      </c>
      <c r="M997" s="9">
        <v>-360</v>
      </c>
      <c r="N997"/>
      <c r="O997"/>
      <c r="P997"/>
      <c r="Q997"/>
      <c r="R997"/>
      <c r="S997"/>
      <c r="T997"/>
      <c r="U997"/>
      <c r="V997"/>
      <c r="W997"/>
    </row>
    <row r="998" spans="2:23" ht="15" x14ac:dyDescent="0.25">
      <c r="B998" s="2"/>
      <c r="K998" s="9"/>
      <c r="L998" s="9"/>
      <c r="M998" s="9"/>
      <c r="N998"/>
      <c r="O998"/>
      <c r="P998"/>
      <c r="Q998"/>
      <c r="R998"/>
      <c r="S998"/>
      <c r="T998"/>
      <c r="U998"/>
      <c r="V998"/>
      <c r="W998"/>
    </row>
    <row r="999" spans="2:23" ht="15" x14ac:dyDescent="0.25">
      <c r="B999" s="2"/>
      <c r="H999" s="2" t="s">
        <v>542</v>
      </c>
      <c r="K999" s="9"/>
      <c r="L999" s="9"/>
      <c r="M999" s="9"/>
      <c r="N999"/>
      <c r="O999"/>
      <c r="P999"/>
      <c r="Q999"/>
      <c r="R999"/>
      <c r="S999"/>
      <c r="T999"/>
      <c r="U999"/>
      <c r="V999"/>
      <c r="W999"/>
    </row>
    <row r="1000" spans="2:23" ht="15" x14ac:dyDescent="0.25">
      <c r="B1000" s="2"/>
      <c r="I1000" s="2" t="s">
        <v>537</v>
      </c>
      <c r="J1000" s="2" t="s">
        <v>63</v>
      </c>
      <c r="K1000" s="9">
        <v>-20</v>
      </c>
      <c r="L1000" s="9">
        <v>-18</v>
      </c>
      <c r="M1000" s="9">
        <v>-18</v>
      </c>
      <c r="N1000"/>
      <c r="O1000"/>
      <c r="P1000"/>
      <c r="Q1000"/>
      <c r="R1000"/>
      <c r="S1000"/>
      <c r="T1000"/>
      <c r="U1000"/>
      <c r="V1000"/>
      <c r="W1000"/>
    </row>
    <row r="1001" spans="2:23" ht="15" x14ac:dyDescent="0.25">
      <c r="B1001" s="2"/>
      <c r="K1001" s="9"/>
      <c r="L1001" s="9"/>
      <c r="M1001" s="9"/>
      <c r="N1001"/>
      <c r="O1001"/>
      <c r="P1001"/>
      <c r="Q1001"/>
      <c r="R1001"/>
      <c r="S1001"/>
      <c r="T1001"/>
      <c r="U1001"/>
      <c r="V1001"/>
      <c r="W1001"/>
    </row>
    <row r="1002" spans="2:23" ht="15" x14ac:dyDescent="0.25">
      <c r="B1002" s="2"/>
      <c r="F1002" s="2" t="s">
        <v>165</v>
      </c>
      <c r="G1002" s="2" t="s">
        <v>543</v>
      </c>
      <c r="K1002" s="9"/>
      <c r="L1002" s="9"/>
      <c r="M1002" s="9"/>
      <c r="N1002"/>
      <c r="O1002"/>
      <c r="P1002"/>
      <c r="Q1002"/>
      <c r="R1002"/>
      <c r="S1002"/>
      <c r="T1002"/>
      <c r="U1002"/>
      <c r="V1002"/>
      <c r="W1002"/>
    </row>
    <row r="1003" spans="2:23" ht="15" x14ac:dyDescent="0.25">
      <c r="B1003" s="2"/>
      <c r="H1003" s="2" t="s">
        <v>544</v>
      </c>
      <c r="K1003" s="9"/>
      <c r="L1003" s="9"/>
      <c r="M1003" s="9"/>
      <c r="N1003"/>
      <c r="O1003"/>
      <c r="P1003"/>
      <c r="Q1003"/>
      <c r="R1003"/>
      <c r="S1003"/>
      <c r="T1003"/>
      <c r="U1003"/>
      <c r="V1003"/>
      <c r="W1003"/>
    </row>
    <row r="1004" spans="2:23" ht="15" x14ac:dyDescent="0.25">
      <c r="B1004" s="2"/>
      <c r="I1004" s="2" t="s">
        <v>375</v>
      </c>
      <c r="J1004" s="2" t="s">
        <v>63</v>
      </c>
      <c r="K1004" s="9">
        <v>-11809</v>
      </c>
      <c r="L1004" s="9">
        <v>-12723</v>
      </c>
      <c r="M1004" s="9">
        <v>-13254</v>
      </c>
      <c r="N1004"/>
      <c r="O1004"/>
      <c r="P1004"/>
      <c r="Q1004"/>
      <c r="R1004"/>
      <c r="S1004"/>
      <c r="T1004"/>
      <c r="U1004"/>
      <c r="V1004"/>
      <c r="W1004"/>
    </row>
    <row r="1005" spans="2:23" ht="15" x14ac:dyDescent="0.25">
      <c r="B1005" s="2"/>
      <c r="K1005" s="9"/>
      <c r="L1005" s="9"/>
      <c r="M1005" s="9"/>
      <c r="N1005"/>
      <c r="O1005"/>
      <c r="P1005"/>
      <c r="Q1005"/>
      <c r="R1005"/>
      <c r="S1005"/>
      <c r="T1005"/>
      <c r="U1005"/>
      <c r="V1005"/>
      <c r="W1005"/>
    </row>
    <row r="1006" spans="2:23" ht="15" x14ac:dyDescent="0.25">
      <c r="B1006" s="2"/>
      <c r="H1006" s="2" t="s">
        <v>545</v>
      </c>
      <c r="K1006" s="9"/>
      <c r="L1006" s="9"/>
      <c r="M1006" s="9"/>
      <c r="N1006"/>
      <c r="O1006"/>
      <c r="P1006"/>
      <c r="Q1006"/>
      <c r="R1006"/>
      <c r="S1006"/>
      <c r="T1006"/>
      <c r="U1006"/>
      <c r="V1006"/>
      <c r="W1006"/>
    </row>
    <row r="1007" spans="2:23" ht="15" x14ac:dyDescent="0.25">
      <c r="B1007" s="2"/>
      <c r="I1007" s="2" t="s">
        <v>375</v>
      </c>
      <c r="J1007" s="2" t="s">
        <v>63</v>
      </c>
      <c r="K1007" s="9">
        <v>-593</v>
      </c>
      <c r="L1007" s="9">
        <v>-699</v>
      </c>
      <c r="M1007" s="9">
        <v>-716</v>
      </c>
      <c r="N1007"/>
      <c r="O1007"/>
      <c r="P1007"/>
      <c r="Q1007"/>
      <c r="R1007"/>
      <c r="S1007"/>
      <c r="T1007"/>
      <c r="U1007"/>
      <c r="V1007"/>
      <c r="W1007"/>
    </row>
    <row r="1008" spans="2:23" ht="15" x14ac:dyDescent="0.25">
      <c r="B1008" s="2"/>
      <c r="K1008" s="9"/>
      <c r="L1008" s="9"/>
      <c r="M1008" s="9"/>
      <c r="N1008"/>
      <c r="O1008"/>
      <c r="P1008"/>
      <c r="Q1008"/>
      <c r="R1008"/>
      <c r="S1008"/>
      <c r="T1008"/>
      <c r="U1008"/>
      <c r="V1008"/>
      <c r="W1008"/>
    </row>
    <row r="1009" spans="2:23" ht="15" x14ac:dyDescent="0.25">
      <c r="B1009" s="2"/>
      <c r="H1009" s="2" t="s">
        <v>546</v>
      </c>
      <c r="K1009" s="9"/>
      <c r="L1009" s="9"/>
      <c r="M1009" s="9"/>
      <c r="N1009"/>
      <c r="O1009"/>
      <c r="P1009"/>
      <c r="Q1009"/>
      <c r="R1009"/>
      <c r="S1009"/>
      <c r="T1009"/>
      <c r="U1009"/>
      <c r="V1009"/>
      <c r="W1009"/>
    </row>
    <row r="1010" spans="2:23" ht="15" x14ac:dyDescent="0.25">
      <c r="B1010" s="2"/>
      <c r="I1010" s="2" t="s">
        <v>375</v>
      </c>
      <c r="J1010" s="2" t="s">
        <v>63</v>
      </c>
      <c r="K1010" s="9">
        <v>-42</v>
      </c>
      <c r="L1010" s="9">
        <v>-35</v>
      </c>
      <c r="M1010" s="9">
        <v>-35</v>
      </c>
      <c r="N1010"/>
      <c r="O1010"/>
      <c r="P1010"/>
      <c r="Q1010"/>
      <c r="R1010"/>
      <c r="S1010"/>
      <c r="T1010"/>
      <c r="U1010"/>
      <c r="V1010"/>
      <c r="W1010"/>
    </row>
    <row r="1011" spans="2:23" ht="15" x14ac:dyDescent="0.25">
      <c r="B1011" s="2"/>
      <c r="K1011" s="9"/>
      <c r="L1011" s="9"/>
      <c r="M1011" s="9"/>
      <c r="N1011"/>
      <c r="O1011"/>
      <c r="P1011"/>
      <c r="Q1011"/>
      <c r="R1011"/>
      <c r="S1011"/>
      <c r="T1011"/>
      <c r="U1011"/>
      <c r="V1011"/>
      <c r="W1011"/>
    </row>
    <row r="1012" spans="2:23" ht="15" x14ac:dyDescent="0.25">
      <c r="B1012" s="2"/>
      <c r="H1012" s="2" t="s">
        <v>547</v>
      </c>
      <c r="K1012" s="9"/>
      <c r="L1012" s="9"/>
      <c r="M1012" s="9"/>
      <c r="N1012"/>
      <c r="O1012"/>
      <c r="P1012"/>
      <c r="Q1012"/>
      <c r="R1012"/>
      <c r="S1012"/>
      <c r="T1012"/>
      <c r="U1012"/>
      <c r="V1012"/>
      <c r="W1012"/>
    </row>
    <row r="1013" spans="2:23" ht="15" x14ac:dyDescent="0.25">
      <c r="B1013" s="2"/>
      <c r="I1013" s="2" t="s">
        <v>375</v>
      </c>
      <c r="J1013" s="2" t="s">
        <v>63</v>
      </c>
      <c r="K1013" s="9">
        <v>-13</v>
      </c>
      <c r="L1013" s="9">
        <v>-34</v>
      </c>
      <c r="M1013" s="9">
        <v>-34</v>
      </c>
      <c r="N1013"/>
      <c r="O1013"/>
      <c r="P1013"/>
      <c r="Q1013"/>
      <c r="R1013"/>
      <c r="S1013"/>
      <c r="T1013"/>
      <c r="U1013"/>
      <c r="V1013"/>
      <c r="W1013"/>
    </row>
    <row r="1014" spans="2:23" ht="15" x14ac:dyDescent="0.25">
      <c r="B1014" s="2"/>
      <c r="K1014" s="9"/>
      <c r="L1014" s="9"/>
      <c r="M1014" s="9"/>
      <c r="N1014"/>
      <c r="O1014"/>
      <c r="P1014"/>
      <c r="Q1014"/>
      <c r="R1014"/>
      <c r="S1014"/>
      <c r="T1014"/>
      <c r="U1014"/>
      <c r="V1014"/>
      <c r="W1014"/>
    </row>
    <row r="1015" spans="2:23" ht="15" x14ac:dyDescent="0.25">
      <c r="B1015" s="2"/>
      <c r="F1015" s="2" t="s">
        <v>168</v>
      </c>
      <c r="G1015" s="2" t="s">
        <v>548</v>
      </c>
      <c r="K1015" s="9"/>
      <c r="L1015" s="9"/>
      <c r="M1015" s="9"/>
      <c r="N1015"/>
      <c r="O1015"/>
      <c r="P1015"/>
      <c r="Q1015"/>
      <c r="R1015"/>
      <c r="S1015"/>
      <c r="T1015"/>
      <c r="U1015"/>
      <c r="V1015"/>
      <c r="W1015"/>
    </row>
    <row r="1016" spans="2:23" ht="15" x14ac:dyDescent="0.25">
      <c r="B1016" s="2"/>
      <c r="H1016" s="2" t="s">
        <v>549</v>
      </c>
      <c r="K1016" s="9"/>
      <c r="L1016" s="9"/>
      <c r="M1016" s="9"/>
      <c r="N1016"/>
      <c r="O1016"/>
      <c r="P1016"/>
      <c r="Q1016"/>
      <c r="R1016"/>
      <c r="S1016"/>
      <c r="T1016"/>
      <c r="U1016"/>
      <c r="V1016"/>
      <c r="W1016"/>
    </row>
    <row r="1017" spans="2:23" ht="15" x14ac:dyDescent="0.25">
      <c r="B1017" s="2"/>
      <c r="I1017" s="2" t="s">
        <v>550</v>
      </c>
      <c r="J1017" s="2" t="s">
        <v>63</v>
      </c>
      <c r="K1017" s="9">
        <v>-161</v>
      </c>
      <c r="L1017" s="9">
        <v>-612</v>
      </c>
      <c r="M1017" s="9">
        <v>-612</v>
      </c>
      <c r="N1017"/>
      <c r="O1017"/>
      <c r="P1017"/>
      <c r="Q1017"/>
      <c r="R1017"/>
      <c r="S1017"/>
      <c r="T1017"/>
      <c r="U1017"/>
      <c r="V1017"/>
      <c r="W1017"/>
    </row>
    <row r="1018" spans="2:23" ht="15" x14ac:dyDescent="0.25">
      <c r="B1018" s="2"/>
      <c r="K1018" s="9"/>
      <c r="L1018" s="9"/>
      <c r="M1018" s="9"/>
      <c r="N1018"/>
      <c r="O1018"/>
      <c r="P1018"/>
      <c r="Q1018"/>
      <c r="R1018"/>
      <c r="S1018"/>
      <c r="T1018"/>
      <c r="U1018"/>
      <c r="V1018"/>
      <c r="W1018"/>
    </row>
    <row r="1019" spans="2:23" ht="15" x14ac:dyDescent="0.25">
      <c r="B1019" s="2"/>
      <c r="F1019" s="2" t="s">
        <v>171</v>
      </c>
      <c r="G1019" s="2" t="s">
        <v>551</v>
      </c>
      <c r="K1019" s="9"/>
      <c r="L1019" s="9"/>
      <c r="M1019" s="9"/>
      <c r="N1019"/>
      <c r="O1019"/>
      <c r="P1019"/>
      <c r="Q1019"/>
      <c r="R1019"/>
      <c r="S1019"/>
      <c r="T1019"/>
      <c r="U1019"/>
      <c r="V1019"/>
      <c r="W1019"/>
    </row>
    <row r="1020" spans="2:23" ht="15" x14ac:dyDescent="0.25">
      <c r="B1020" s="2"/>
      <c r="H1020" s="2" t="s">
        <v>552</v>
      </c>
      <c r="K1020" s="9"/>
      <c r="L1020" s="9"/>
      <c r="M1020" s="9"/>
      <c r="N1020"/>
      <c r="O1020"/>
      <c r="P1020"/>
      <c r="Q1020"/>
      <c r="R1020"/>
      <c r="S1020"/>
      <c r="T1020"/>
      <c r="U1020"/>
      <c r="V1020"/>
      <c r="W1020"/>
    </row>
    <row r="1021" spans="2:23" ht="15" x14ac:dyDescent="0.25">
      <c r="B1021" s="2"/>
      <c r="I1021" s="2" t="s">
        <v>550</v>
      </c>
      <c r="J1021" s="2" t="s">
        <v>63</v>
      </c>
      <c r="K1021" s="9">
        <v>-1</v>
      </c>
      <c r="L1021" s="9">
        <v>0</v>
      </c>
      <c r="M1021" s="9">
        <v>0</v>
      </c>
      <c r="N1021"/>
      <c r="O1021"/>
      <c r="P1021"/>
      <c r="Q1021"/>
      <c r="R1021"/>
      <c r="S1021"/>
      <c r="T1021"/>
      <c r="U1021"/>
      <c r="V1021"/>
      <c r="W1021"/>
    </row>
    <row r="1022" spans="2:23" ht="15" x14ac:dyDescent="0.25">
      <c r="B1022" s="2"/>
      <c r="K1022" s="9"/>
      <c r="L1022" s="9"/>
      <c r="M1022" s="9"/>
      <c r="N1022"/>
      <c r="O1022"/>
      <c r="P1022"/>
      <c r="Q1022"/>
      <c r="R1022"/>
      <c r="S1022"/>
      <c r="T1022"/>
      <c r="U1022"/>
      <c r="V1022"/>
      <c r="W1022"/>
    </row>
    <row r="1023" spans="2:23" ht="15" x14ac:dyDescent="0.25">
      <c r="B1023" s="2"/>
      <c r="F1023" s="2" t="s">
        <v>174</v>
      </c>
      <c r="G1023" s="2" t="s">
        <v>553</v>
      </c>
      <c r="K1023" s="9"/>
      <c r="L1023" s="9"/>
      <c r="M1023" s="9"/>
      <c r="N1023"/>
      <c r="O1023"/>
      <c r="P1023"/>
      <c r="Q1023"/>
      <c r="R1023"/>
      <c r="S1023"/>
      <c r="T1023"/>
      <c r="U1023"/>
      <c r="V1023"/>
      <c r="W1023"/>
    </row>
    <row r="1024" spans="2:23" ht="15" x14ac:dyDescent="0.25">
      <c r="B1024" s="2"/>
      <c r="H1024" s="2" t="s">
        <v>554</v>
      </c>
      <c r="K1024" s="9"/>
      <c r="L1024" s="9"/>
      <c r="M1024" s="9"/>
      <c r="N1024"/>
      <c r="O1024"/>
      <c r="P1024"/>
      <c r="Q1024"/>
      <c r="R1024"/>
      <c r="S1024"/>
      <c r="T1024"/>
      <c r="U1024"/>
      <c r="V1024"/>
      <c r="W1024"/>
    </row>
    <row r="1025" spans="2:23" ht="15" x14ac:dyDescent="0.25">
      <c r="B1025" s="2"/>
      <c r="I1025" s="2" t="s">
        <v>550</v>
      </c>
      <c r="J1025" s="2" t="s">
        <v>63</v>
      </c>
      <c r="K1025" s="9">
        <v>-3</v>
      </c>
      <c r="L1025" s="9">
        <v>-5</v>
      </c>
      <c r="M1025" s="9">
        <v>-5</v>
      </c>
      <c r="N1025"/>
      <c r="O1025"/>
      <c r="P1025"/>
      <c r="Q1025"/>
      <c r="R1025"/>
      <c r="S1025"/>
      <c r="T1025"/>
      <c r="U1025"/>
      <c r="V1025"/>
      <c r="W1025"/>
    </row>
    <row r="1026" spans="2:23" ht="15" x14ac:dyDescent="0.25">
      <c r="B1026" s="2"/>
      <c r="K1026" s="9"/>
      <c r="L1026" s="9"/>
      <c r="M1026" s="9"/>
      <c r="N1026"/>
      <c r="O1026"/>
      <c r="P1026"/>
      <c r="Q1026"/>
      <c r="R1026"/>
      <c r="S1026"/>
      <c r="T1026"/>
      <c r="U1026"/>
      <c r="V1026"/>
      <c r="W1026"/>
    </row>
    <row r="1027" spans="2:23" ht="15" x14ac:dyDescent="0.25">
      <c r="B1027" s="2"/>
      <c r="H1027" s="2" t="s">
        <v>555</v>
      </c>
      <c r="K1027" s="9"/>
      <c r="L1027" s="9"/>
      <c r="M1027" s="9"/>
      <c r="N1027"/>
      <c r="O1027"/>
      <c r="P1027"/>
      <c r="Q1027"/>
      <c r="R1027"/>
      <c r="S1027"/>
      <c r="T1027"/>
      <c r="U1027"/>
      <c r="V1027"/>
      <c r="W1027"/>
    </row>
    <row r="1028" spans="2:23" ht="15" x14ac:dyDescent="0.25">
      <c r="B1028" s="2"/>
      <c r="I1028" s="2" t="s">
        <v>550</v>
      </c>
      <c r="J1028" s="2" t="s">
        <v>63</v>
      </c>
      <c r="K1028" s="9">
        <v>-5</v>
      </c>
      <c r="L1028" s="9">
        <v>-2</v>
      </c>
      <c r="M1028" s="9">
        <v>-2</v>
      </c>
      <c r="N1028"/>
      <c r="O1028"/>
      <c r="P1028"/>
      <c r="Q1028"/>
      <c r="R1028"/>
      <c r="S1028"/>
      <c r="T1028"/>
      <c r="U1028"/>
      <c r="V1028"/>
      <c r="W1028"/>
    </row>
    <row r="1029" spans="2:23" ht="15" x14ac:dyDescent="0.25">
      <c r="B1029" s="2"/>
      <c r="K1029" s="9"/>
      <c r="L1029" s="9"/>
      <c r="M1029" s="9"/>
      <c r="N1029"/>
      <c r="O1029"/>
      <c r="P1029"/>
      <c r="Q1029"/>
      <c r="R1029"/>
      <c r="S1029"/>
      <c r="T1029"/>
      <c r="U1029"/>
      <c r="V1029"/>
      <c r="W1029"/>
    </row>
    <row r="1030" spans="2:23" ht="15" x14ac:dyDescent="0.25">
      <c r="B1030" s="2"/>
      <c r="F1030" s="2" t="s">
        <v>82</v>
      </c>
      <c r="G1030" s="2" t="s">
        <v>556</v>
      </c>
      <c r="K1030" s="9"/>
      <c r="L1030" s="9"/>
      <c r="M1030" s="9"/>
      <c r="N1030"/>
      <c r="O1030"/>
      <c r="P1030"/>
      <c r="Q1030"/>
      <c r="R1030"/>
      <c r="S1030"/>
      <c r="T1030"/>
      <c r="U1030"/>
      <c r="V1030"/>
      <c r="W1030"/>
    </row>
    <row r="1031" spans="2:23" ht="15" x14ac:dyDescent="0.25">
      <c r="B1031" s="2"/>
      <c r="H1031" s="2" t="s">
        <v>557</v>
      </c>
      <c r="K1031" s="9"/>
      <c r="L1031" s="9"/>
      <c r="M1031" s="9"/>
      <c r="N1031"/>
      <c r="O1031"/>
      <c r="P1031"/>
      <c r="Q1031"/>
      <c r="R1031"/>
      <c r="S1031"/>
      <c r="T1031"/>
      <c r="U1031"/>
      <c r="V1031"/>
      <c r="W1031"/>
    </row>
    <row r="1032" spans="2:23" ht="15" x14ac:dyDescent="0.25">
      <c r="B1032" s="2"/>
      <c r="I1032" s="2" t="s">
        <v>550</v>
      </c>
      <c r="J1032" s="2" t="s">
        <v>63</v>
      </c>
      <c r="K1032" s="9">
        <v>-1</v>
      </c>
      <c r="L1032" s="9">
        <v>0</v>
      </c>
      <c r="M1032" s="9">
        <v>0</v>
      </c>
      <c r="N1032"/>
      <c r="O1032"/>
      <c r="P1032"/>
      <c r="Q1032"/>
      <c r="R1032"/>
      <c r="S1032"/>
      <c r="T1032"/>
      <c r="U1032"/>
      <c r="V1032"/>
      <c r="W1032"/>
    </row>
    <row r="1033" spans="2:23" ht="15" x14ac:dyDescent="0.25">
      <c r="B1033" s="2"/>
      <c r="K1033" s="9"/>
      <c r="L1033" s="9"/>
      <c r="M1033" s="9"/>
      <c r="N1033"/>
      <c r="O1033"/>
      <c r="P1033"/>
      <c r="Q1033"/>
      <c r="R1033"/>
      <c r="S1033"/>
      <c r="T1033"/>
      <c r="U1033"/>
      <c r="V1033"/>
      <c r="W1033"/>
    </row>
    <row r="1034" spans="2:23" ht="15" x14ac:dyDescent="0.25">
      <c r="B1034" s="2"/>
      <c r="F1034" s="2" t="s">
        <v>177</v>
      </c>
      <c r="G1034" s="2" t="s">
        <v>558</v>
      </c>
      <c r="K1034" s="9"/>
      <c r="L1034" s="9"/>
      <c r="M1034" s="9"/>
      <c r="N1034"/>
      <c r="O1034"/>
      <c r="P1034"/>
      <c r="Q1034"/>
      <c r="R1034"/>
      <c r="S1034"/>
      <c r="T1034"/>
      <c r="U1034"/>
      <c r="V1034"/>
      <c r="W1034"/>
    </row>
    <row r="1035" spans="2:23" ht="15" x14ac:dyDescent="0.25">
      <c r="B1035" s="2"/>
      <c r="H1035" s="2" t="s">
        <v>559</v>
      </c>
      <c r="K1035" s="9"/>
      <c r="L1035" s="9"/>
      <c r="M1035" s="9"/>
      <c r="N1035"/>
      <c r="O1035"/>
      <c r="P1035"/>
      <c r="Q1035"/>
      <c r="R1035"/>
      <c r="S1035"/>
      <c r="T1035"/>
      <c r="U1035"/>
      <c r="V1035"/>
      <c r="W1035"/>
    </row>
    <row r="1036" spans="2:23" ht="15" x14ac:dyDescent="0.25">
      <c r="B1036" s="2"/>
      <c r="I1036" s="2" t="s">
        <v>550</v>
      </c>
      <c r="J1036" s="2" t="s">
        <v>63</v>
      </c>
      <c r="K1036" s="9">
        <v>-1</v>
      </c>
      <c r="L1036" s="9">
        <v>0</v>
      </c>
      <c r="M1036" s="9">
        <v>0</v>
      </c>
      <c r="N1036"/>
      <c r="O1036"/>
      <c r="P1036"/>
      <c r="Q1036"/>
      <c r="R1036"/>
      <c r="S1036"/>
      <c r="T1036"/>
      <c r="U1036"/>
      <c r="V1036"/>
      <c r="W1036"/>
    </row>
    <row r="1037" spans="2:23" ht="15" x14ac:dyDescent="0.25">
      <c r="B1037" s="2"/>
      <c r="K1037" s="9"/>
      <c r="L1037" s="9"/>
      <c r="M1037" s="9"/>
      <c r="N1037"/>
      <c r="O1037"/>
      <c r="P1037"/>
      <c r="Q1037"/>
      <c r="R1037"/>
      <c r="S1037"/>
      <c r="T1037"/>
      <c r="U1037"/>
      <c r="V1037"/>
      <c r="W1037"/>
    </row>
    <row r="1038" spans="2:23" ht="15" x14ac:dyDescent="0.25">
      <c r="B1038" s="2"/>
      <c r="F1038" s="2" t="s">
        <v>266</v>
      </c>
      <c r="G1038" s="2" t="s">
        <v>560</v>
      </c>
      <c r="K1038" s="9"/>
      <c r="L1038" s="9"/>
      <c r="M1038" s="9"/>
      <c r="N1038"/>
      <c r="O1038"/>
      <c r="P1038"/>
      <c r="Q1038"/>
      <c r="R1038"/>
      <c r="S1038"/>
      <c r="T1038"/>
      <c r="U1038"/>
      <c r="V1038"/>
      <c r="W1038"/>
    </row>
    <row r="1039" spans="2:23" ht="15" x14ac:dyDescent="0.25">
      <c r="B1039" s="2"/>
      <c r="H1039" s="2" t="s">
        <v>561</v>
      </c>
      <c r="K1039" s="9"/>
      <c r="L1039" s="9"/>
      <c r="M1039" s="9"/>
      <c r="N1039"/>
      <c r="O1039"/>
      <c r="P1039"/>
      <c r="Q1039"/>
      <c r="R1039"/>
      <c r="S1039"/>
      <c r="T1039"/>
      <c r="U1039"/>
      <c r="V1039"/>
      <c r="W1039"/>
    </row>
    <row r="1040" spans="2:23" ht="15" x14ac:dyDescent="0.25">
      <c r="B1040" s="2"/>
      <c r="I1040" s="2" t="s">
        <v>537</v>
      </c>
      <c r="J1040" s="2" t="s">
        <v>63</v>
      </c>
      <c r="K1040" s="9">
        <v>0</v>
      </c>
      <c r="L1040" s="9">
        <v>-1</v>
      </c>
      <c r="M1040" s="9">
        <v>-1</v>
      </c>
      <c r="N1040"/>
      <c r="O1040"/>
      <c r="P1040"/>
      <c r="Q1040"/>
      <c r="R1040"/>
      <c r="S1040"/>
      <c r="T1040"/>
      <c r="U1040"/>
      <c r="V1040"/>
      <c r="W1040"/>
    </row>
    <row r="1041" spans="2:23" ht="15" x14ac:dyDescent="0.25">
      <c r="B1041" s="2"/>
      <c r="K1041" s="9"/>
      <c r="L1041" s="9"/>
      <c r="M1041" s="9"/>
      <c r="N1041"/>
      <c r="O1041"/>
      <c r="P1041"/>
      <c r="Q1041"/>
      <c r="R1041"/>
      <c r="S1041"/>
      <c r="T1041"/>
      <c r="U1041"/>
      <c r="V1041"/>
      <c r="W1041"/>
    </row>
    <row r="1042" spans="2:23" ht="15" x14ac:dyDescent="0.25">
      <c r="B1042" s="2"/>
      <c r="H1042" s="2" t="s">
        <v>562</v>
      </c>
      <c r="K1042" s="9"/>
      <c r="L1042" s="9"/>
      <c r="M1042" s="9"/>
      <c r="N1042"/>
      <c r="O1042"/>
      <c r="P1042"/>
      <c r="Q1042"/>
      <c r="R1042"/>
      <c r="S1042"/>
      <c r="T1042"/>
      <c r="U1042"/>
      <c r="V1042"/>
      <c r="W1042"/>
    </row>
    <row r="1043" spans="2:23" ht="15" x14ac:dyDescent="0.25">
      <c r="B1043" s="2"/>
      <c r="I1043" s="2" t="s">
        <v>537</v>
      </c>
      <c r="J1043" s="2" t="s">
        <v>63</v>
      </c>
      <c r="K1043" s="9">
        <v>-29</v>
      </c>
      <c r="L1043" s="9">
        <v>-30</v>
      </c>
      <c r="M1043" s="9">
        <v>-30</v>
      </c>
      <c r="N1043"/>
      <c r="O1043"/>
      <c r="P1043"/>
      <c r="Q1043"/>
      <c r="R1043"/>
      <c r="S1043"/>
      <c r="T1043"/>
      <c r="U1043"/>
      <c r="V1043"/>
      <c r="W1043"/>
    </row>
    <row r="1044" spans="2:23" ht="15" x14ac:dyDescent="0.25">
      <c r="B1044" s="2"/>
      <c r="K1044" s="9"/>
      <c r="L1044" s="9"/>
      <c r="M1044" s="9"/>
      <c r="N1044"/>
      <c r="O1044"/>
      <c r="P1044"/>
      <c r="Q1044"/>
      <c r="R1044"/>
      <c r="S1044"/>
      <c r="T1044"/>
      <c r="U1044"/>
      <c r="V1044"/>
      <c r="W1044"/>
    </row>
    <row r="1045" spans="2:23" ht="15" x14ac:dyDescent="0.25">
      <c r="B1045" s="2"/>
      <c r="F1045" s="2" t="s">
        <v>88</v>
      </c>
      <c r="G1045" s="2" t="s">
        <v>563</v>
      </c>
      <c r="K1045" s="9"/>
      <c r="L1045" s="9"/>
      <c r="M1045" s="9"/>
      <c r="N1045"/>
      <c r="O1045"/>
      <c r="P1045"/>
      <c r="Q1045"/>
      <c r="R1045"/>
      <c r="S1045"/>
      <c r="T1045"/>
      <c r="U1045"/>
      <c r="V1045"/>
      <c r="W1045"/>
    </row>
    <row r="1046" spans="2:23" ht="15" x14ac:dyDescent="0.25">
      <c r="B1046" s="2"/>
      <c r="H1046" s="2" t="s">
        <v>564</v>
      </c>
      <c r="K1046" s="9"/>
      <c r="L1046" s="9"/>
      <c r="M1046" s="9"/>
      <c r="N1046"/>
      <c r="O1046"/>
      <c r="P1046"/>
      <c r="Q1046"/>
      <c r="R1046"/>
      <c r="S1046"/>
      <c r="T1046"/>
      <c r="U1046"/>
      <c r="V1046"/>
      <c r="W1046"/>
    </row>
    <row r="1047" spans="2:23" ht="15" x14ac:dyDescent="0.25">
      <c r="B1047" s="2"/>
      <c r="I1047" s="2" t="s">
        <v>565</v>
      </c>
      <c r="J1047" s="2" t="s">
        <v>63</v>
      </c>
      <c r="K1047" s="9">
        <v>-1128</v>
      </c>
      <c r="L1047" s="9">
        <v>-907</v>
      </c>
      <c r="M1047" s="9">
        <v>-1115</v>
      </c>
      <c r="N1047"/>
      <c r="O1047"/>
      <c r="P1047"/>
      <c r="Q1047"/>
      <c r="R1047"/>
      <c r="S1047"/>
      <c r="T1047"/>
      <c r="U1047"/>
      <c r="V1047"/>
      <c r="W1047"/>
    </row>
    <row r="1048" spans="2:23" ht="15" x14ac:dyDescent="0.25">
      <c r="B1048" s="2"/>
      <c r="K1048" s="9"/>
      <c r="L1048" s="9"/>
      <c r="M1048" s="9"/>
      <c r="N1048"/>
      <c r="O1048"/>
      <c r="P1048"/>
      <c r="Q1048"/>
      <c r="R1048"/>
      <c r="S1048"/>
      <c r="T1048"/>
      <c r="U1048"/>
      <c r="V1048"/>
      <c r="W1048"/>
    </row>
    <row r="1049" spans="2:23" ht="15" x14ac:dyDescent="0.25">
      <c r="B1049" s="2"/>
      <c r="H1049" s="2" t="s">
        <v>566</v>
      </c>
      <c r="K1049" s="9"/>
      <c r="L1049" s="9"/>
      <c r="M1049" s="9"/>
      <c r="N1049"/>
      <c r="O1049"/>
      <c r="P1049"/>
      <c r="Q1049"/>
      <c r="R1049"/>
      <c r="S1049"/>
      <c r="T1049"/>
      <c r="U1049"/>
      <c r="V1049"/>
      <c r="W1049"/>
    </row>
    <row r="1050" spans="2:23" ht="15" x14ac:dyDescent="0.25">
      <c r="B1050" s="2"/>
      <c r="I1050" s="2" t="s">
        <v>378</v>
      </c>
      <c r="J1050" s="2" t="s">
        <v>63</v>
      </c>
      <c r="K1050" s="9">
        <v>-11</v>
      </c>
      <c r="L1050" s="9">
        <v>-10</v>
      </c>
      <c r="M1050" s="9">
        <v>-10</v>
      </c>
      <c r="N1050"/>
      <c r="O1050"/>
      <c r="P1050"/>
      <c r="Q1050"/>
      <c r="R1050"/>
      <c r="S1050"/>
      <c r="T1050"/>
      <c r="U1050"/>
      <c r="V1050"/>
      <c r="W1050"/>
    </row>
    <row r="1051" spans="2:23" ht="15" x14ac:dyDescent="0.25">
      <c r="B1051" s="2"/>
      <c r="K1051" s="9"/>
      <c r="L1051" s="9"/>
      <c r="M1051" s="9"/>
      <c r="N1051"/>
      <c r="O1051"/>
      <c r="P1051"/>
      <c r="Q1051"/>
      <c r="R1051"/>
      <c r="S1051"/>
      <c r="T1051"/>
      <c r="U1051"/>
      <c r="V1051"/>
      <c r="W1051"/>
    </row>
    <row r="1052" spans="2:23" ht="15" x14ac:dyDescent="0.25">
      <c r="B1052" s="2"/>
      <c r="H1052" s="2" t="s">
        <v>567</v>
      </c>
      <c r="K1052" s="9"/>
      <c r="L1052" s="9"/>
      <c r="M1052" s="9"/>
      <c r="N1052"/>
      <c r="O1052"/>
      <c r="P1052"/>
      <c r="Q1052"/>
      <c r="R1052"/>
      <c r="S1052"/>
      <c r="T1052"/>
      <c r="U1052"/>
      <c r="V1052"/>
      <c r="W1052"/>
    </row>
    <row r="1053" spans="2:23" ht="15" x14ac:dyDescent="0.25">
      <c r="B1053" s="2"/>
      <c r="I1053" s="2" t="s">
        <v>378</v>
      </c>
      <c r="J1053" s="2" t="s">
        <v>63</v>
      </c>
      <c r="K1053" s="9">
        <v>0</v>
      </c>
      <c r="L1053" s="9">
        <v>-7</v>
      </c>
      <c r="M1053" s="9">
        <v>-7</v>
      </c>
      <c r="N1053"/>
      <c r="O1053"/>
      <c r="P1053"/>
      <c r="Q1053"/>
      <c r="R1053"/>
      <c r="S1053"/>
      <c r="T1053"/>
      <c r="U1053"/>
      <c r="V1053"/>
      <c r="W1053"/>
    </row>
    <row r="1054" spans="2:23" ht="15" x14ac:dyDescent="0.25">
      <c r="B1054" s="2"/>
      <c r="K1054" s="9"/>
      <c r="L1054" s="9"/>
      <c r="M1054" s="9"/>
      <c r="N1054"/>
      <c r="O1054"/>
      <c r="P1054"/>
      <c r="Q1054"/>
      <c r="R1054"/>
      <c r="S1054"/>
      <c r="T1054"/>
      <c r="U1054"/>
      <c r="V1054"/>
      <c r="W1054"/>
    </row>
    <row r="1055" spans="2:23" ht="15" x14ac:dyDescent="0.25">
      <c r="B1055" s="2"/>
      <c r="H1055" s="2" t="s">
        <v>568</v>
      </c>
      <c r="K1055" s="9"/>
      <c r="L1055" s="9"/>
      <c r="M1055" s="9"/>
      <c r="N1055"/>
      <c r="O1055"/>
      <c r="P1055"/>
      <c r="Q1055"/>
      <c r="R1055"/>
      <c r="S1055"/>
      <c r="T1055"/>
      <c r="U1055"/>
      <c r="V1055"/>
      <c r="W1055"/>
    </row>
    <row r="1056" spans="2:23" ht="15" x14ac:dyDescent="0.25">
      <c r="B1056" s="2"/>
      <c r="I1056" s="2" t="s">
        <v>378</v>
      </c>
      <c r="J1056" s="2" t="s">
        <v>111</v>
      </c>
      <c r="K1056" s="9">
        <v>-1</v>
      </c>
      <c r="L1056" s="9">
        <v>0</v>
      </c>
      <c r="M1056" s="9">
        <v>0</v>
      </c>
      <c r="N1056"/>
      <c r="O1056"/>
      <c r="P1056"/>
      <c r="Q1056"/>
      <c r="R1056"/>
      <c r="S1056"/>
      <c r="T1056"/>
      <c r="U1056"/>
      <c r="V1056"/>
      <c r="W1056"/>
    </row>
    <row r="1057" spans="2:23" ht="15" x14ac:dyDescent="0.25">
      <c r="B1057" s="2"/>
      <c r="K1057" s="9"/>
      <c r="L1057" s="9"/>
      <c r="M1057" s="9"/>
      <c r="N1057"/>
      <c r="O1057"/>
      <c r="P1057"/>
      <c r="Q1057"/>
      <c r="R1057"/>
      <c r="S1057"/>
      <c r="T1057"/>
      <c r="U1057"/>
      <c r="V1057"/>
      <c r="W1057"/>
    </row>
    <row r="1058" spans="2:23" ht="15" x14ac:dyDescent="0.25">
      <c r="B1058" s="2"/>
      <c r="D1058" s="2" t="s">
        <v>569</v>
      </c>
      <c r="E1058" s="2" t="s">
        <v>570</v>
      </c>
      <c r="K1058" s="9"/>
      <c r="L1058" s="9"/>
      <c r="M1058" s="9"/>
      <c r="N1058"/>
      <c r="O1058"/>
      <c r="P1058"/>
      <c r="Q1058"/>
      <c r="R1058"/>
      <c r="S1058"/>
      <c r="T1058"/>
      <c r="U1058"/>
      <c r="V1058"/>
      <c r="W1058"/>
    </row>
    <row r="1059" spans="2:23" ht="15" x14ac:dyDescent="0.25">
      <c r="B1059" s="2"/>
      <c r="F1059" s="2" t="s">
        <v>74</v>
      </c>
      <c r="G1059" s="2" t="s">
        <v>445</v>
      </c>
      <c r="K1059" s="9"/>
      <c r="L1059" s="9"/>
      <c r="M1059" s="9"/>
      <c r="N1059"/>
      <c r="O1059"/>
      <c r="P1059"/>
      <c r="Q1059"/>
      <c r="R1059"/>
      <c r="S1059"/>
      <c r="T1059"/>
      <c r="U1059"/>
      <c r="V1059"/>
      <c r="W1059"/>
    </row>
    <row r="1060" spans="2:23" ht="15" x14ac:dyDescent="0.25">
      <c r="B1060" s="2"/>
      <c r="H1060" s="2" t="s">
        <v>571</v>
      </c>
      <c r="K1060" s="9"/>
      <c r="L1060" s="9"/>
      <c r="M1060" s="9"/>
      <c r="N1060"/>
      <c r="O1060"/>
      <c r="P1060"/>
      <c r="Q1060"/>
      <c r="R1060"/>
      <c r="S1060"/>
      <c r="T1060"/>
      <c r="U1060"/>
      <c r="V1060"/>
      <c r="W1060"/>
    </row>
    <row r="1061" spans="2:23" ht="15" x14ac:dyDescent="0.25">
      <c r="B1061" s="2"/>
      <c r="I1061" s="2" t="s">
        <v>572</v>
      </c>
      <c r="J1061" s="2" t="s">
        <v>63</v>
      </c>
      <c r="K1061" s="9">
        <v>-29</v>
      </c>
      <c r="L1061" s="9">
        <v>-41</v>
      </c>
      <c r="M1061" s="9">
        <v>-33</v>
      </c>
      <c r="N1061"/>
      <c r="O1061"/>
      <c r="P1061"/>
      <c r="Q1061"/>
      <c r="R1061"/>
      <c r="S1061"/>
      <c r="T1061"/>
      <c r="U1061"/>
      <c r="V1061"/>
      <c r="W1061"/>
    </row>
    <row r="1062" spans="2:23" ht="15" x14ac:dyDescent="0.25">
      <c r="B1062" s="2"/>
      <c r="K1062" s="9"/>
      <c r="L1062" s="9"/>
      <c r="M1062" s="9"/>
      <c r="N1062"/>
      <c r="O1062"/>
      <c r="P1062"/>
      <c r="Q1062"/>
      <c r="R1062"/>
      <c r="S1062"/>
      <c r="T1062"/>
      <c r="U1062"/>
      <c r="V1062"/>
      <c r="W1062"/>
    </row>
    <row r="1063" spans="2:23" ht="15" x14ac:dyDescent="0.25">
      <c r="B1063" s="2"/>
      <c r="H1063" s="2" t="s">
        <v>573</v>
      </c>
      <c r="K1063" s="9"/>
      <c r="L1063" s="9"/>
      <c r="M1063" s="9"/>
      <c r="N1063"/>
      <c r="O1063"/>
      <c r="P1063"/>
      <c r="Q1063"/>
      <c r="R1063"/>
      <c r="S1063"/>
      <c r="T1063"/>
      <c r="U1063"/>
      <c r="V1063"/>
      <c r="W1063"/>
    </row>
    <row r="1064" spans="2:23" ht="15" x14ac:dyDescent="0.25">
      <c r="B1064" s="2"/>
      <c r="I1064" s="2" t="s">
        <v>572</v>
      </c>
      <c r="J1064" s="2" t="s">
        <v>63</v>
      </c>
      <c r="K1064" s="9">
        <v>-10</v>
      </c>
      <c r="L1064" s="9">
        <v>-4</v>
      </c>
      <c r="M1064" s="9">
        <v>-4</v>
      </c>
      <c r="N1064"/>
      <c r="O1064"/>
      <c r="P1064"/>
      <c r="Q1064"/>
      <c r="R1064"/>
      <c r="S1064"/>
      <c r="T1064"/>
      <c r="U1064"/>
      <c r="V1064"/>
      <c r="W1064"/>
    </row>
    <row r="1065" spans="2:23" ht="15" x14ac:dyDescent="0.25">
      <c r="B1065" s="2"/>
      <c r="K1065" s="9"/>
      <c r="L1065" s="9"/>
      <c r="M1065" s="9"/>
      <c r="N1065"/>
      <c r="O1065"/>
      <c r="P1065"/>
      <c r="Q1065"/>
      <c r="R1065"/>
      <c r="S1065"/>
      <c r="T1065"/>
      <c r="U1065"/>
      <c r="V1065"/>
      <c r="W1065"/>
    </row>
    <row r="1066" spans="2:23" ht="15" x14ac:dyDescent="0.25">
      <c r="B1066" s="2"/>
      <c r="H1066" s="2" t="s">
        <v>574</v>
      </c>
      <c r="K1066" s="9"/>
      <c r="L1066" s="9"/>
      <c r="M1066" s="9"/>
      <c r="N1066"/>
      <c r="O1066"/>
      <c r="P1066"/>
      <c r="Q1066"/>
      <c r="R1066"/>
      <c r="S1066"/>
      <c r="T1066"/>
      <c r="U1066"/>
      <c r="V1066"/>
      <c r="W1066"/>
    </row>
    <row r="1067" spans="2:23" ht="15" x14ac:dyDescent="0.25">
      <c r="B1067" s="2"/>
      <c r="I1067" s="2" t="s">
        <v>572</v>
      </c>
      <c r="J1067" s="2" t="s">
        <v>63</v>
      </c>
      <c r="K1067" s="9">
        <v>0</v>
      </c>
      <c r="L1067" s="9">
        <v>-1</v>
      </c>
      <c r="M1067" s="9">
        <v>-1</v>
      </c>
      <c r="N1067"/>
      <c r="O1067"/>
      <c r="P1067"/>
      <c r="Q1067"/>
      <c r="R1067"/>
      <c r="S1067"/>
      <c r="T1067"/>
      <c r="U1067"/>
      <c r="V1067"/>
      <c r="W1067"/>
    </row>
    <row r="1068" spans="2:23" ht="15" x14ac:dyDescent="0.25">
      <c r="B1068" s="2"/>
      <c r="K1068" s="9"/>
      <c r="L1068" s="9"/>
      <c r="M1068" s="9"/>
      <c r="N1068"/>
      <c r="O1068"/>
      <c r="P1068"/>
      <c r="Q1068"/>
      <c r="R1068"/>
      <c r="S1068"/>
      <c r="T1068"/>
      <c r="U1068"/>
      <c r="V1068"/>
      <c r="W1068"/>
    </row>
    <row r="1069" spans="2:23" ht="15" x14ac:dyDescent="0.25">
      <c r="B1069" s="2"/>
      <c r="H1069" s="2" t="s">
        <v>575</v>
      </c>
      <c r="K1069" s="9"/>
      <c r="L1069" s="9"/>
      <c r="M1069" s="9"/>
      <c r="N1069"/>
      <c r="O1069"/>
      <c r="P1069"/>
      <c r="Q1069"/>
      <c r="R1069"/>
      <c r="S1069"/>
      <c r="T1069"/>
      <c r="U1069"/>
      <c r="V1069"/>
      <c r="W1069"/>
    </row>
    <row r="1070" spans="2:23" ht="15" x14ac:dyDescent="0.25">
      <c r="B1070" s="2"/>
      <c r="I1070" s="2" t="s">
        <v>572</v>
      </c>
      <c r="J1070" s="2" t="s">
        <v>63</v>
      </c>
      <c r="K1070" s="9">
        <v>-11</v>
      </c>
      <c r="L1070" s="9">
        <v>-46</v>
      </c>
      <c r="M1070" s="9">
        <v>-16</v>
      </c>
      <c r="N1070"/>
      <c r="O1070"/>
      <c r="P1070"/>
      <c r="Q1070"/>
      <c r="R1070"/>
      <c r="S1070"/>
      <c r="T1070"/>
      <c r="U1070"/>
      <c r="V1070"/>
      <c r="W1070"/>
    </row>
    <row r="1071" spans="2:23" ht="15" x14ac:dyDescent="0.25">
      <c r="B1071" s="2"/>
      <c r="K1071" s="9"/>
      <c r="L1071" s="9"/>
      <c r="M1071" s="9"/>
      <c r="N1071"/>
      <c r="O1071"/>
      <c r="P1071"/>
      <c r="Q1071"/>
      <c r="R1071"/>
      <c r="S1071"/>
      <c r="T1071"/>
      <c r="U1071"/>
      <c r="V1071"/>
      <c r="W1071"/>
    </row>
    <row r="1072" spans="2:23" ht="15" x14ac:dyDescent="0.25">
      <c r="B1072" s="2"/>
      <c r="H1072" s="2" t="s">
        <v>576</v>
      </c>
      <c r="K1072" s="9"/>
      <c r="L1072" s="9"/>
      <c r="M1072" s="9"/>
      <c r="N1072"/>
      <c r="O1072"/>
      <c r="P1072"/>
      <c r="Q1072"/>
      <c r="R1072"/>
      <c r="S1072"/>
      <c r="T1072"/>
      <c r="U1072"/>
      <c r="V1072"/>
      <c r="W1072"/>
    </row>
    <row r="1073" spans="2:23" ht="15" x14ac:dyDescent="0.25">
      <c r="B1073" s="2"/>
      <c r="I1073" s="2" t="s">
        <v>572</v>
      </c>
      <c r="J1073" s="2" t="s">
        <v>63</v>
      </c>
      <c r="K1073" s="9">
        <v>-1543</v>
      </c>
      <c r="L1073" s="9">
        <v>-1926</v>
      </c>
      <c r="M1073" s="9">
        <v>-1809</v>
      </c>
      <c r="N1073"/>
      <c r="O1073"/>
      <c r="P1073"/>
      <c r="Q1073"/>
      <c r="R1073"/>
      <c r="S1073"/>
      <c r="T1073"/>
      <c r="U1073"/>
      <c r="V1073"/>
      <c r="W1073"/>
    </row>
    <row r="1074" spans="2:23" ht="15" x14ac:dyDescent="0.25">
      <c r="B1074" s="2"/>
      <c r="K1074" s="9"/>
      <c r="L1074" s="9"/>
      <c r="M1074" s="9"/>
      <c r="N1074"/>
      <c r="O1074"/>
      <c r="P1074"/>
      <c r="Q1074"/>
      <c r="R1074"/>
      <c r="S1074"/>
      <c r="T1074"/>
      <c r="U1074"/>
      <c r="V1074"/>
      <c r="W1074"/>
    </row>
    <row r="1075" spans="2:23" ht="15" x14ac:dyDescent="0.25">
      <c r="B1075" s="2"/>
      <c r="F1075" s="2" t="s">
        <v>78</v>
      </c>
      <c r="G1075" s="2" t="s">
        <v>577</v>
      </c>
      <c r="K1075" s="9"/>
      <c r="L1075" s="9"/>
      <c r="M1075" s="9"/>
      <c r="N1075"/>
      <c r="O1075"/>
      <c r="P1075"/>
      <c r="Q1075"/>
      <c r="R1075"/>
      <c r="S1075"/>
      <c r="T1075"/>
      <c r="U1075"/>
      <c r="V1075"/>
      <c r="W1075"/>
    </row>
    <row r="1076" spans="2:23" ht="15" x14ac:dyDescent="0.25">
      <c r="B1076" s="2"/>
      <c r="H1076" s="2" t="s">
        <v>578</v>
      </c>
      <c r="K1076" s="9"/>
      <c r="L1076" s="9"/>
      <c r="M1076" s="9"/>
      <c r="N1076"/>
      <c r="O1076"/>
      <c r="P1076"/>
      <c r="Q1076"/>
      <c r="R1076"/>
      <c r="S1076"/>
      <c r="T1076"/>
      <c r="U1076"/>
      <c r="V1076"/>
      <c r="W1076"/>
    </row>
    <row r="1077" spans="2:23" ht="15" x14ac:dyDescent="0.25">
      <c r="B1077" s="2"/>
      <c r="I1077" s="2" t="s">
        <v>357</v>
      </c>
      <c r="J1077" s="2" t="s">
        <v>63</v>
      </c>
      <c r="K1077" s="9">
        <v>-24</v>
      </c>
      <c r="L1077" s="9">
        <v>-6</v>
      </c>
      <c r="M1077" s="9">
        <v>-6</v>
      </c>
      <c r="N1077"/>
      <c r="O1077"/>
      <c r="P1077"/>
      <c r="Q1077"/>
      <c r="R1077"/>
      <c r="S1077"/>
      <c r="T1077"/>
      <c r="U1077"/>
      <c r="V1077"/>
      <c r="W1077"/>
    </row>
    <row r="1078" spans="2:23" ht="15" x14ac:dyDescent="0.25">
      <c r="B1078" s="2"/>
      <c r="K1078" s="9"/>
      <c r="L1078" s="9"/>
      <c r="M1078" s="9"/>
      <c r="N1078"/>
      <c r="O1078"/>
      <c r="P1078"/>
      <c r="Q1078"/>
      <c r="R1078"/>
      <c r="S1078"/>
      <c r="T1078"/>
      <c r="U1078"/>
      <c r="V1078"/>
      <c r="W1078"/>
    </row>
    <row r="1079" spans="2:23" ht="15" x14ac:dyDescent="0.25">
      <c r="B1079" s="2"/>
      <c r="F1079" s="2" t="s">
        <v>171</v>
      </c>
      <c r="G1079" s="2" t="s">
        <v>579</v>
      </c>
      <c r="K1079" s="9"/>
      <c r="L1079" s="9"/>
      <c r="M1079" s="9"/>
      <c r="N1079"/>
      <c r="O1079"/>
      <c r="P1079"/>
      <c r="Q1079"/>
      <c r="R1079"/>
      <c r="S1079"/>
      <c r="T1079"/>
      <c r="U1079"/>
      <c r="V1079"/>
      <c r="W1079"/>
    </row>
    <row r="1080" spans="2:23" ht="15" x14ac:dyDescent="0.25">
      <c r="B1080" s="2"/>
      <c r="H1080" s="2" t="s">
        <v>580</v>
      </c>
      <c r="K1080" s="9"/>
      <c r="L1080" s="9"/>
      <c r="M1080" s="9"/>
      <c r="N1080"/>
      <c r="O1080"/>
      <c r="P1080"/>
      <c r="Q1080"/>
      <c r="R1080"/>
      <c r="S1080"/>
      <c r="T1080"/>
      <c r="U1080"/>
      <c r="V1080"/>
      <c r="W1080"/>
    </row>
    <row r="1081" spans="2:23" ht="15" x14ac:dyDescent="0.25">
      <c r="B1081" s="2"/>
      <c r="I1081" s="2" t="s">
        <v>572</v>
      </c>
      <c r="J1081" s="2" t="s">
        <v>63</v>
      </c>
      <c r="K1081" s="9">
        <v>-220</v>
      </c>
      <c r="L1081" s="9">
        <v>-241</v>
      </c>
      <c r="M1081" s="9">
        <v>-241</v>
      </c>
      <c r="N1081"/>
      <c r="O1081"/>
      <c r="P1081"/>
      <c r="Q1081"/>
      <c r="R1081"/>
      <c r="S1081"/>
      <c r="T1081"/>
      <c r="U1081"/>
      <c r="V1081"/>
      <c r="W1081"/>
    </row>
    <row r="1082" spans="2:23" ht="15" x14ac:dyDescent="0.25">
      <c r="B1082" s="2"/>
      <c r="K1082" s="9"/>
      <c r="L1082" s="9"/>
      <c r="M1082" s="9"/>
      <c r="N1082"/>
      <c r="O1082"/>
      <c r="P1082"/>
      <c r="Q1082"/>
      <c r="R1082"/>
      <c r="S1082"/>
      <c r="T1082"/>
      <c r="U1082"/>
      <c r="V1082"/>
      <c r="W1082"/>
    </row>
    <row r="1083" spans="2:23" ht="15" x14ac:dyDescent="0.25">
      <c r="B1083" s="2"/>
      <c r="F1083" s="2" t="s">
        <v>177</v>
      </c>
      <c r="G1083" s="2" t="s">
        <v>581</v>
      </c>
      <c r="K1083" s="9"/>
      <c r="L1083" s="9"/>
      <c r="M1083" s="9"/>
      <c r="N1083"/>
      <c r="O1083"/>
      <c r="P1083"/>
      <c r="Q1083"/>
      <c r="R1083"/>
      <c r="S1083"/>
      <c r="T1083"/>
      <c r="U1083"/>
      <c r="V1083"/>
      <c r="W1083"/>
    </row>
    <row r="1084" spans="2:23" ht="15" x14ac:dyDescent="0.25">
      <c r="B1084" s="2"/>
      <c r="H1084" s="2" t="s">
        <v>582</v>
      </c>
      <c r="K1084" s="9"/>
      <c r="L1084" s="9"/>
      <c r="M1084" s="9"/>
      <c r="N1084"/>
      <c r="O1084"/>
      <c r="P1084"/>
      <c r="Q1084"/>
      <c r="R1084"/>
      <c r="S1084"/>
      <c r="T1084"/>
      <c r="U1084"/>
      <c r="V1084"/>
      <c r="W1084"/>
    </row>
    <row r="1085" spans="2:23" ht="15" x14ac:dyDescent="0.25">
      <c r="B1085" s="2"/>
      <c r="I1085" s="2" t="s">
        <v>572</v>
      </c>
      <c r="J1085" s="2" t="s">
        <v>63</v>
      </c>
      <c r="K1085" s="9">
        <v>-5</v>
      </c>
      <c r="L1085" s="9">
        <v>-5</v>
      </c>
      <c r="M1085" s="9">
        <v>-5</v>
      </c>
      <c r="N1085"/>
      <c r="O1085"/>
      <c r="P1085"/>
      <c r="Q1085"/>
      <c r="R1085"/>
      <c r="S1085"/>
      <c r="T1085"/>
      <c r="U1085"/>
      <c r="V1085"/>
      <c r="W1085"/>
    </row>
    <row r="1086" spans="2:23" ht="15" x14ac:dyDescent="0.25">
      <c r="B1086" s="2"/>
      <c r="K1086" s="9"/>
      <c r="L1086" s="9"/>
      <c r="M1086" s="9"/>
      <c r="N1086"/>
      <c r="O1086"/>
      <c r="P1086"/>
      <c r="Q1086"/>
      <c r="R1086"/>
      <c r="S1086"/>
      <c r="T1086"/>
      <c r="U1086"/>
      <c r="V1086"/>
      <c r="W1086"/>
    </row>
    <row r="1087" spans="2:23" ht="15" x14ac:dyDescent="0.25">
      <c r="B1087" s="2"/>
      <c r="F1087" s="2" t="s">
        <v>181</v>
      </c>
      <c r="G1087" s="2" t="s">
        <v>583</v>
      </c>
      <c r="K1087" s="9"/>
      <c r="L1087" s="9"/>
      <c r="M1087" s="9"/>
      <c r="N1087"/>
      <c r="O1087"/>
      <c r="P1087"/>
      <c r="Q1087"/>
      <c r="R1087"/>
      <c r="S1087"/>
      <c r="T1087"/>
      <c r="U1087"/>
      <c r="V1087"/>
      <c r="W1087"/>
    </row>
    <row r="1088" spans="2:23" ht="15" x14ac:dyDescent="0.25">
      <c r="B1088" s="2"/>
      <c r="H1088" s="2" t="s">
        <v>584</v>
      </c>
      <c r="K1088" s="9"/>
      <c r="L1088" s="9"/>
      <c r="M1088" s="9"/>
      <c r="N1088"/>
      <c r="O1088"/>
      <c r="P1088"/>
      <c r="Q1088"/>
      <c r="R1088"/>
      <c r="S1088"/>
      <c r="T1088"/>
      <c r="U1088"/>
      <c r="V1088"/>
      <c r="W1088"/>
    </row>
    <row r="1089" spans="2:23" ht="15" x14ac:dyDescent="0.25">
      <c r="B1089" s="2"/>
      <c r="I1089" s="2" t="s">
        <v>572</v>
      </c>
      <c r="J1089" s="2" t="s">
        <v>63</v>
      </c>
      <c r="K1089" s="9">
        <v>0</v>
      </c>
      <c r="L1089" s="9">
        <v>-13</v>
      </c>
      <c r="M1089" s="9">
        <v>-13</v>
      </c>
      <c r="N1089"/>
      <c r="O1089"/>
      <c r="P1089"/>
      <c r="Q1089"/>
      <c r="R1089"/>
      <c r="S1089"/>
      <c r="T1089"/>
      <c r="U1089"/>
      <c r="V1089"/>
      <c r="W1089"/>
    </row>
    <row r="1090" spans="2:23" ht="15" x14ac:dyDescent="0.25">
      <c r="B1090" s="2"/>
      <c r="K1090" s="9"/>
      <c r="L1090" s="9"/>
      <c r="M1090" s="9"/>
      <c r="N1090"/>
      <c r="O1090"/>
      <c r="P1090"/>
      <c r="Q1090"/>
      <c r="R1090"/>
      <c r="S1090"/>
      <c r="T1090"/>
      <c r="U1090"/>
      <c r="V1090"/>
      <c r="W1090"/>
    </row>
    <row r="1091" spans="2:23" ht="15" x14ac:dyDescent="0.25">
      <c r="B1091" s="2"/>
      <c r="F1091" s="2" t="s">
        <v>266</v>
      </c>
      <c r="G1091" s="2" t="s">
        <v>585</v>
      </c>
      <c r="K1091" s="9"/>
      <c r="L1091" s="9"/>
      <c r="M1091" s="9"/>
      <c r="N1091"/>
      <c r="O1091"/>
      <c r="P1091"/>
      <c r="Q1091"/>
      <c r="R1091"/>
      <c r="S1091"/>
      <c r="T1091"/>
      <c r="U1091"/>
      <c r="V1091"/>
      <c r="W1091"/>
    </row>
    <row r="1092" spans="2:23" ht="15" x14ac:dyDescent="0.25">
      <c r="B1092" s="2"/>
      <c r="H1092" s="2" t="s">
        <v>586</v>
      </c>
      <c r="K1092" s="9"/>
      <c r="L1092" s="9"/>
      <c r="M1092" s="9"/>
      <c r="N1092"/>
      <c r="O1092"/>
      <c r="P1092"/>
      <c r="Q1092"/>
      <c r="R1092"/>
      <c r="S1092"/>
      <c r="T1092"/>
      <c r="U1092"/>
      <c r="V1092"/>
      <c r="W1092"/>
    </row>
    <row r="1093" spans="2:23" ht="15" x14ac:dyDescent="0.25">
      <c r="B1093" s="2"/>
      <c r="I1093" s="2" t="s">
        <v>572</v>
      </c>
      <c r="J1093" s="2" t="s">
        <v>63</v>
      </c>
      <c r="K1093" s="9">
        <v>-2</v>
      </c>
      <c r="L1093" s="9">
        <v>0</v>
      </c>
      <c r="M1093" s="9">
        <v>0</v>
      </c>
      <c r="N1093"/>
      <c r="O1093"/>
      <c r="P1093"/>
      <c r="Q1093"/>
      <c r="R1093"/>
      <c r="S1093"/>
      <c r="T1093"/>
      <c r="U1093"/>
      <c r="V1093"/>
      <c r="W1093"/>
    </row>
    <row r="1094" spans="2:23" ht="15" x14ac:dyDescent="0.25">
      <c r="B1094" s="2"/>
      <c r="K1094" s="9"/>
      <c r="L1094" s="9"/>
      <c r="M1094" s="9"/>
      <c r="N1094"/>
      <c r="O1094"/>
      <c r="P1094"/>
      <c r="Q1094"/>
      <c r="R1094"/>
      <c r="S1094"/>
      <c r="T1094"/>
      <c r="U1094"/>
      <c r="V1094"/>
      <c r="W1094"/>
    </row>
    <row r="1095" spans="2:23" ht="15" x14ac:dyDescent="0.25">
      <c r="B1095" s="2"/>
      <c r="F1095" s="2" t="s">
        <v>85</v>
      </c>
      <c r="G1095" s="2" t="s">
        <v>587</v>
      </c>
      <c r="K1095" s="9"/>
      <c r="L1095" s="9"/>
      <c r="M1095" s="9"/>
      <c r="N1095"/>
      <c r="O1095"/>
      <c r="P1095"/>
      <c r="Q1095"/>
      <c r="R1095"/>
      <c r="S1095"/>
      <c r="T1095"/>
      <c r="U1095"/>
      <c r="V1095"/>
      <c r="W1095"/>
    </row>
    <row r="1096" spans="2:23" ht="15" x14ac:dyDescent="0.25">
      <c r="B1096" s="2"/>
      <c r="H1096" s="2" t="s">
        <v>588</v>
      </c>
      <c r="K1096" s="9"/>
      <c r="L1096" s="9"/>
      <c r="M1096" s="9"/>
      <c r="N1096"/>
      <c r="O1096"/>
      <c r="P1096"/>
      <c r="Q1096"/>
      <c r="R1096"/>
      <c r="S1096"/>
      <c r="T1096"/>
      <c r="U1096"/>
      <c r="V1096"/>
      <c r="W1096"/>
    </row>
    <row r="1097" spans="2:23" ht="15" x14ac:dyDescent="0.25">
      <c r="B1097" s="2"/>
      <c r="I1097" s="2" t="s">
        <v>572</v>
      </c>
      <c r="J1097" s="2" t="s">
        <v>63</v>
      </c>
      <c r="K1097" s="9">
        <v>-33</v>
      </c>
      <c r="L1097" s="9">
        <v>-59</v>
      </c>
      <c r="M1097" s="9">
        <v>-59</v>
      </c>
      <c r="N1097"/>
      <c r="O1097"/>
      <c r="P1097"/>
      <c r="Q1097"/>
      <c r="R1097"/>
      <c r="S1097"/>
      <c r="T1097"/>
      <c r="U1097"/>
      <c r="V1097"/>
      <c r="W1097"/>
    </row>
    <row r="1098" spans="2:23" ht="15" x14ac:dyDescent="0.25">
      <c r="B1098" s="2"/>
      <c r="K1098" s="9"/>
      <c r="L1098" s="9"/>
      <c r="M1098" s="9"/>
      <c r="N1098"/>
      <c r="O1098"/>
      <c r="P1098"/>
      <c r="Q1098"/>
      <c r="R1098"/>
      <c r="S1098"/>
      <c r="T1098"/>
      <c r="U1098"/>
      <c r="V1098"/>
      <c r="W1098"/>
    </row>
    <row r="1099" spans="2:23" ht="15" x14ac:dyDescent="0.25">
      <c r="B1099" s="2"/>
      <c r="H1099" s="2" t="s">
        <v>589</v>
      </c>
      <c r="K1099" s="9"/>
      <c r="L1099" s="9"/>
      <c r="M1099" s="9"/>
      <c r="N1099"/>
      <c r="O1099"/>
      <c r="P1099"/>
      <c r="Q1099"/>
      <c r="R1099"/>
      <c r="S1099"/>
      <c r="T1099"/>
      <c r="U1099"/>
      <c r="V1099"/>
      <c r="W1099"/>
    </row>
    <row r="1100" spans="2:23" ht="15" x14ac:dyDescent="0.25">
      <c r="B1100" s="2"/>
      <c r="I1100" s="2" t="s">
        <v>357</v>
      </c>
      <c r="J1100" s="2" t="s">
        <v>63</v>
      </c>
      <c r="K1100" s="9">
        <v>-52</v>
      </c>
      <c r="L1100" s="9">
        <v>-66</v>
      </c>
      <c r="M1100" s="9">
        <v>-66</v>
      </c>
      <c r="N1100"/>
      <c r="O1100"/>
      <c r="P1100"/>
      <c r="Q1100"/>
      <c r="R1100"/>
      <c r="S1100"/>
      <c r="T1100"/>
      <c r="U1100"/>
      <c r="V1100"/>
      <c r="W1100"/>
    </row>
    <row r="1101" spans="2:23" ht="15" x14ac:dyDescent="0.25">
      <c r="B1101" s="2"/>
      <c r="I1101" s="2" t="s">
        <v>572</v>
      </c>
      <c r="J1101" s="2" t="s">
        <v>63</v>
      </c>
      <c r="K1101" s="9">
        <v>-2</v>
      </c>
      <c r="L1101" s="9">
        <v>-8</v>
      </c>
      <c r="M1101" s="9">
        <v>-8</v>
      </c>
      <c r="N1101"/>
      <c r="O1101"/>
      <c r="P1101"/>
      <c r="Q1101"/>
      <c r="R1101"/>
      <c r="S1101"/>
      <c r="T1101"/>
      <c r="U1101"/>
      <c r="V1101"/>
      <c r="W1101"/>
    </row>
    <row r="1102" spans="2:23" ht="15" x14ac:dyDescent="0.25">
      <c r="B1102" s="2"/>
      <c r="K1102" s="9"/>
      <c r="L1102" s="9"/>
      <c r="M1102" s="9"/>
      <c r="N1102"/>
      <c r="O1102"/>
      <c r="P1102"/>
      <c r="Q1102"/>
      <c r="R1102"/>
      <c r="S1102"/>
      <c r="T1102"/>
      <c r="U1102"/>
      <c r="V1102"/>
      <c r="W1102"/>
    </row>
    <row r="1103" spans="2:23" ht="15" x14ac:dyDescent="0.25">
      <c r="B1103" s="2"/>
      <c r="H1103" s="2" t="s">
        <v>590</v>
      </c>
      <c r="K1103" s="9"/>
      <c r="L1103" s="9"/>
      <c r="M1103" s="9"/>
      <c r="N1103"/>
      <c r="O1103"/>
      <c r="P1103"/>
      <c r="Q1103"/>
      <c r="R1103"/>
      <c r="S1103"/>
      <c r="T1103"/>
      <c r="U1103"/>
      <c r="V1103"/>
      <c r="W1103"/>
    </row>
    <row r="1104" spans="2:23" ht="15" x14ac:dyDescent="0.25">
      <c r="B1104" s="2"/>
      <c r="I1104" s="2" t="s">
        <v>572</v>
      </c>
      <c r="J1104" s="2" t="s">
        <v>63</v>
      </c>
      <c r="K1104" s="9">
        <v>-76</v>
      </c>
      <c r="L1104" s="9">
        <v>-104</v>
      </c>
      <c r="M1104" s="9">
        <v>-107</v>
      </c>
      <c r="N1104"/>
      <c r="O1104"/>
      <c r="P1104"/>
      <c r="Q1104"/>
      <c r="R1104"/>
      <c r="S1104"/>
      <c r="T1104"/>
      <c r="U1104"/>
      <c r="V1104"/>
      <c r="W1104"/>
    </row>
    <row r="1105" spans="2:23" ht="15" x14ac:dyDescent="0.25">
      <c r="B1105" s="2"/>
      <c r="K1105" s="9"/>
      <c r="L1105" s="9"/>
      <c r="M1105" s="9"/>
      <c r="N1105"/>
      <c r="O1105"/>
      <c r="P1105"/>
      <c r="Q1105"/>
      <c r="R1105"/>
      <c r="S1105"/>
      <c r="T1105"/>
      <c r="U1105"/>
      <c r="V1105"/>
      <c r="W1105"/>
    </row>
    <row r="1106" spans="2:23" ht="15" x14ac:dyDescent="0.25">
      <c r="B1106" s="2"/>
      <c r="D1106" s="2" t="s">
        <v>31</v>
      </c>
      <c r="E1106" s="2" t="s">
        <v>32</v>
      </c>
      <c r="K1106" s="9"/>
      <c r="L1106" s="9"/>
      <c r="M1106" s="9"/>
      <c r="N1106"/>
      <c r="O1106"/>
      <c r="P1106"/>
      <c r="Q1106"/>
      <c r="R1106"/>
      <c r="S1106"/>
      <c r="T1106"/>
      <c r="U1106"/>
      <c r="V1106"/>
      <c r="W1106"/>
    </row>
    <row r="1107" spans="2:23" ht="15" x14ac:dyDescent="0.25">
      <c r="B1107" s="2"/>
      <c r="F1107" s="2" t="s">
        <v>223</v>
      </c>
      <c r="G1107" s="2" t="s">
        <v>591</v>
      </c>
      <c r="K1107" s="9"/>
      <c r="L1107" s="9"/>
      <c r="M1107" s="9"/>
      <c r="N1107"/>
      <c r="O1107"/>
      <c r="P1107"/>
      <c r="Q1107"/>
      <c r="R1107"/>
      <c r="S1107"/>
      <c r="T1107"/>
      <c r="U1107"/>
      <c r="V1107"/>
      <c r="W1107"/>
    </row>
    <row r="1108" spans="2:23" ht="15" x14ac:dyDescent="0.25">
      <c r="B1108" s="2"/>
      <c r="H1108" s="2" t="s">
        <v>592</v>
      </c>
      <c r="K1108" s="9"/>
      <c r="L1108" s="9"/>
      <c r="M1108" s="9"/>
      <c r="N1108"/>
      <c r="O1108"/>
      <c r="P1108"/>
      <c r="Q1108"/>
      <c r="R1108"/>
      <c r="S1108"/>
      <c r="T1108"/>
      <c r="U1108"/>
      <c r="V1108"/>
      <c r="W1108"/>
    </row>
    <row r="1109" spans="2:23" ht="15" x14ac:dyDescent="0.25">
      <c r="B1109" s="2"/>
      <c r="I1109" s="2" t="s">
        <v>34</v>
      </c>
      <c r="J1109" s="2" t="s">
        <v>63</v>
      </c>
      <c r="K1109" s="9">
        <v>-105</v>
      </c>
      <c r="L1109" s="9">
        <v>-6</v>
      </c>
      <c r="M1109" s="9">
        <v>0</v>
      </c>
      <c r="N1109"/>
      <c r="O1109"/>
      <c r="P1109"/>
      <c r="Q1109"/>
      <c r="R1109"/>
      <c r="S1109"/>
      <c r="T1109"/>
      <c r="U1109"/>
      <c r="V1109"/>
      <c r="W1109"/>
    </row>
    <row r="1110" spans="2:23" ht="15" x14ac:dyDescent="0.25">
      <c r="B1110" s="2"/>
      <c r="K1110" s="9"/>
      <c r="L1110" s="9"/>
      <c r="M1110" s="9"/>
      <c r="N1110"/>
      <c r="O1110"/>
      <c r="P1110"/>
      <c r="Q1110"/>
      <c r="R1110"/>
      <c r="S1110"/>
      <c r="T1110"/>
      <c r="U1110"/>
      <c r="V1110"/>
      <c r="W1110"/>
    </row>
    <row r="1111" spans="2:23" ht="15" x14ac:dyDescent="0.25">
      <c r="B1111" s="2"/>
      <c r="H1111" s="2" t="s">
        <v>593</v>
      </c>
      <c r="K1111" s="9"/>
      <c r="L1111" s="9"/>
      <c r="M1111" s="9"/>
      <c r="N1111"/>
      <c r="O1111"/>
      <c r="P1111"/>
      <c r="Q1111"/>
      <c r="R1111"/>
      <c r="S1111"/>
      <c r="T1111"/>
      <c r="U1111"/>
      <c r="V1111"/>
      <c r="W1111"/>
    </row>
    <row r="1112" spans="2:23" ht="15" x14ac:dyDescent="0.25">
      <c r="B1112" s="2"/>
      <c r="I1112" s="2" t="s">
        <v>34</v>
      </c>
      <c r="J1112" s="2" t="s">
        <v>63</v>
      </c>
      <c r="K1112" s="9">
        <v>-231</v>
      </c>
      <c r="L1112" s="9">
        <v>-1</v>
      </c>
      <c r="M1112" s="9">
        <v>0</v>
      </c>
      <c r="N1112"/>
      <c r="O1112"/>
      <c r="P1112"/>
      <c r="Q1112"/>
      <c r="R1112"/>
      <c r="S1112"/>
      <c r="T1112"/>
      <c r="U1112"/>
      <c r="V1112"/>
      <c r="W1112"/>
    </row>
    <row r="1113" spans="2:23" ht="15" x14ac:dyDescent="0.25">
      <c r="B1113" s="2"/>
      <c r="K1113" s="9"/>
      <c r="L1113" s="9"/>
      <c r="M1113" s="9"/>
      <c r="N1113"/>
      <c r="O1113"/>
      <c r="P1113"/>
      <c r="Q1113"/>
      <c r="R1113"/>
      <c r="S1113"/>
      <c r="T1113"/>
      <c r="U1113"/>
      <c r="V1113"/>
      <c r="W1113"/>
    </row>
    <row r="1114" spans="2:23" ht="15" x14ac:dyDescent="0.25">
      <c r="B1114" s="2"/>
      <c r="H1114" s="2" t="s">
        <v>594</v>
      </c>
      <c r="K1114" s="9"/>
      <c r="L1114" s="9"/>
      <c r="M1114" s="9"/>
      <c r="N1114"/>
      <c r="O1114"/>
      <c r="P1114"/>
      <c r="Q1114"/>
      <c r="R1114"/>
      <c r="S1114"/>
      <c r="T1114"/>
      <c r="U1114"/>
      <c r="V1114"/>
      <c r="W1114"/>
    </row>
    <row r="1115" spans="2:23" ht="15" x14ac:dyDescent="0.25">
      <c r="B1115" s="2"/>
      <c r="I1115" s="2" t="s">
        <v>34</v>
      </c>
      <c r="J1115" s="2" t="s">
        <v>63</v>
      </c>
      <c r="K1115" s="9">
        <v>-28</v>
      </c>
      <c r="L1115" s="9">
        <v>-51</v>
      </c>
      <c r="M1115" s="9">
        <v>-51</v>
      </c>
      <c r="N1115"/>
      <c r="O1115"/>
      <c r="P1115"/>
      <c r="Q1115"/>
      <c r="R1115"/>
      <c r="S1115"/>
      <c r="T1115"/>
      <c r="U1115"/>
      <c r="V1115"/>
      <c r="W1115"/>
    </row>
    <row r="1116" spans="2:23" ht="15" x14ac:dyDescent="0.25">
      <c r="B1116" s="2"/>
      <c r="K1116" s="9"/>
      <c r="L1116" s="9"/>
      <c r="M1116" s="9"/>
      <c r="N1116"/>
      <c r="O1116"/>
      <c r="P1116"/>
      <c r="Q1116"/>
      <c r="R1116"/>
      <c r="S1116"/>
      <c r="T1116"/>
      <c r="U1116"/>
      <c r="V1116"/>
      <c r="W1116"/>
    </row>
    <row r="1117" spans="2:23" ht="15" x14ac:dyDescent="0.25">
      <c r="B1117" s="2"/>
      <c r="H1117" s="2" t="s">
        <v>595</v>
      </c>
      <c r="K1117" s="9"/>
      <c r="L1117" s="9"/>
      <c r="M1117" s="9"/>
      <c r="N1117"/>
      <c r="O1117"/>
      <c r="P1117"/>
      <c r="Q1117"/>
      <c r="R1117"/>
      <c r="S1117"/>
      <c r="T1117"/>
      <c r="U1117"/>
      <c r="V1117"/>
      <c r="W1117"/>
    </row>
    <row r="1118" spans="2:23" ht="15" x14ac:dyDescent="0.25">
      <c r="B1118" s="2"/>
      <c r="I1118" s="2" t="s">
        <v>34</v>
      </c>
      <c r="J1118" s="2" t="s">
        <v>63</v>
      </c>
      <c r="K1118" s="9">
        <v>-62</v>
      </c>
      <c r="L1118" s="9">
        <v>-1</v>
      </c>
      <c r="M1118" s="9">
        <v>0</v>
      </c>
      <c r="N1118"/>
      <c r="O1118"/>
      <c r="P1118"/>
      <c r="Q1118"/>
      <c r="R1118"/>
      <c r="S1118"/>
      <c r="T1118"/>
      <c r="U1118"/>
      <c r="V1118"/>
      <c r="W1118"/>
    </row>
    <row r="1119" spans="2:23" ht="15" x14ac:dyDescent="0.25">
      <c r="B1119" s="2"/>
      <c r="K1119" s="9"/>
      <c r="L1119" s="9"/>
      <c r="M1119" s="9"/>
      <c r="N1119"/>
      <c r="O1119"/>
      <c r="P1119"/>
      <c r="Q1119"/>
      <c r="R1119"/>
      <c r="S1119"/>
      <c r="T1119"/>
      <c r="U1119"/>
      <c r="V1119"/>
      <c r="W1119"/>
    </row>
    <row r="1120" spans="2:23" ht="15" x14ac:dyDescent="0.25">
      <c r="B1120" s="2"/>
      <c r="H1120" s="2" t="s">
        <v>596</v>
      </c>
      <c r="K1120" s="9"/>
      <c r="L1120" s="9"/>
      <c r="M1120" s="9"/>
      <c r="N1120"/>
      <c r="O1120"/>
      <c r="P1120"/>
      <c r="Q1120"/>
      <c r="R1120"/>
      <c r="S1120"/>
      <c r="T1120"/>
      <c r="U1120"/>
      <c r="V1120"/>
      <c r="W1120"/>
    </row>
    <row r="1121" spans="2:23" ht="15" x14ac:dyDescent="0.25">
      <c r="B1121" s="2"/>
      <c r="I1121" s="2" t="s">
        <v>34</v>
      </c>
      <c r="J1121" s="2" t="s">
        <v>63</v>
      </c>
      <c r="K1121" s="9">
        <v>-11</v>
      </c>
      <c r="L1121" s="9">
        <v>-11</v>
      </c>
      <c r="M1121" s="9">
        <v>-11</v>
      </c>
      <c r="N1121"/>
      <c r="O1121"/>
      <c r="P1121"/>
      <c r="Q1121"/>
      <c r="R1121"/>
      <c r="S1121"/>
      <c r="T1121"/>
      <c r="U1121"/>
      <c r="V1121"/>
      <c r="W1121"/>
    </row>
    <row r="1122" spans="2:23" ht="15" x14ac:dyDescent="0.25">
      <c r="B1122" s="2"/>
      <c r="K1122" s="9"/>
      <c r="L1122" s="9"/>
      <c r="M1122" s="9"/>
      <c r="N1122"/>
      <c r="O1122"/>
      <c r="P1122"/>
      <c r="Q1122"/>
      <c r="R1122"/>
      <c r="S1122"/>
      <c r="T1122"/>
      <c r="U1122"/>
      <c r="V1122"/>
      <c r="W1122"/>
    </row>
    <row r="1123" spans="2:23" ht="15" x14ac:dyDescent="0.25">
      <c r="B1123" s="2"/>
      <c r="F1123" s="2" t="s">
        <v>59</v>
      </c>
      <c r="G1123" s="2" t="s">
        <v>597</v>
      </c>
      <c r="K1123" s="9"/>
      <c r="L1123" s="9"/>
      <c r="M1123" s="9"/>
      <c r="N1123"/>
      <c r="O1123"/>
      <c r="P1123"/>
      <c r="Q1123"/>
      <c r="R1123"/>
      <c r="S1123"/>
      <c r="T1123"/>
      <c r="U1123"/>
      <c r="V1123"/>
      <c r="W1123"/>
    </row>
    <row r="1124" spans="2:23" ht="15" x14ac:dyDescent="0.25">
      <c r="B1124" s="2"/>
      <c r="H1124" s="2" t="s">
        <v>598</v>
      </c>
      <c r="K1124" s="9"/>
      <c r="L1124" s="9"/>
      <c r="M1124" s="9"/>
      <c r="N1124"/>
      <c r="O1124"/>
      <c r="P1124"/>
      <c r="Q1124"/>
      <c r="R1124"/>
      <c r="S1124"/>
      <c r="T1124"/>
      <c r="U1124"/>
      <c r="V1124"/>
      <c r="W1124"/>
    </row>
    <row r="1125" spans="2:23" ht="15" x14ac:dyDescent="0.25">
      <c r="B1125" s="2"/>
      <c r="I1125" s="2" t="s">
        <v>599</v>
      </c>
      <c r="J1125" s="2" t="s">
        <v>63</v>
      </c>
      <c r="K1125" s="9">
        <v>-3643</v>
      </c>
      <c r="L1125" s="9">
        <v>-7296</v>
      </c>
      <c r="M1125" s="9">
        <v>-7150</v>
      </c>
      <c r="N1125"/>
      <c r="O1125"/>
      <c r="P1125"/>
      <c r="Q1125"/>
      <c r="R1125"/>
      <c r="S1125"/>
      <c r="T1125"/>
      <c r="U1125"/>
      <c r="V1125"/>
      <c r="W1125"/>
    </row>
    <row r="1126" spans="2:23" ht="15" x14ac:dyDescent="0.25">
      <c r="B1126" s="2"/>
      <c r="K1126" s="9"/>
      <c r="L1126" s="9"/>
      <c r="M1126" s="9"/>
      <c r="N1126"/>
      <c r="O1126"/>
      <c r="P1126"/>
      <c r="Q1126"/>
      <c r="R1126"/>
      <c r="S1126"/>
      <c r="T1126"/>
      <c r="U1126"/>
      <c r="V1126"/>
      <c r="W1126"/>
    </row>
    <row r="1127" spans="2:23" ht="15" x14ac:dyDescent="0.25">
      <c r="B1127" s="2"/>
      <c r="F1127" s="2" t="s">
        <v>256</v>
      </c>
      <c r="G1127" s="2" t="s">
        <v>301</v>
      </c>
      <c r="K1127" s="9"/>
      <c r="L1127" s="9"/>
      <c r="M1127" s="9"/>
      <c r="N1127"/>
      <c r="O1127"/>
      <c r="P1127"/>
      <c r="Q1127"/>
      <c r="R1127"/>
      <c r="S1127"/>
      <c r="T1127"/>
      <c r="U1127"/>
      <c r="V1127"/>
      <c r="W1127"/>
    </row>
    <row r="1128" spans="2:23" ht="15" x14ac:dyDescent="0.25">
      <c r="B1128" s="2"/>
      <c r="H1128" s="2" t="s">
        <v>600</v>
      </c>
      <c r="K1128" s="9"/>
      <c r="L1128" s="9"/>
      <c r="M1128" s="9"/>
      <c r="N1128"/>
      <c r="O1128"/>
      <c r="P1128"/>
      <c r="Q1128"/>
      <c r="R1128"/>
      <c r="S1128"/>
      <c r="T1128"/>
      <c r="U1128"/>
      <c r="V1128"/>
      <c r="W1128"/>
    </row>
    <row r="1129" spans="2:23" ht="15" x14ac:dyDescent="0.25">
      <c r="B1129" s="2"/>
      <c r="I1129" s="2" t="s">
        <v>34</v>
      </c>
      <c r="J1129" s="2" t="s">
        <v>63</v>
      </c>
      <c r="K1129" s="9">
        <v>-1</v>
      </c>
      <c r="L1129" s="9">
        <v>0</v>
      </c>
      <c r="M1129" s="9">
        <v>0</v>
      </c>
      <c r="N1129"/>
      <c r="O1129"/>
      <c r="P1129"/>
      <c r="Q1129"/>
      <c r="R1129"/>
      <c r="S1129"/>
      <c r="T1129"/>
      <c r="U1129"/>
      <c r="V1129"/>
      <c r="W1129"/>
    </row>
    <row r="1130" spans="2:23" ht="15" x14ac:dyDescent="0.25">
      <c r="B1130" s="2"/>
      <c r="K1130" s="9"/>
      <c r="L1130" s="9"/>
      <c r="M1130" s="9"/>
      <c r="N1130"/>
      <c r="O1130"/>
      <c r="P1130"/>
      <c r="Q1130"/>
      <c r="R1130"/>
      <c r="S1130"/>
      <c r="T1130"/>
      <c r="U1130"/>
      <c r="V1130"/>
      <c r="W1130"/>
    </row>
    <row r="1131" spans="2:23" ht="15" x14ac:dyDescent="0.25">
      <c r="B1131" s="2"/>
      <c r="H1131" s="2" t="s">
        <v>601</v>
      </c>
      <c r="K1131" s="9"/>
      <c r="L1131" s="9"/>
      <c r="M1131" s="9"/>
      <c r="N1131"/>
      <c r="O1131"/>
      <c r="P1131"/>
      <c r="Q1131"/>
      <c r="R1131"/>
      <c r="S1131"/>
      <c r="T1131"/>
      <c r="U1131"/>
      <c r="V1131"/>
      <c r="W1131"/>
    </row>
    <row r="1132" spans="2:23" ht="15" x14ac:dyDescent="0.25">
      <c r="B1132" s="2"/>
      <c r="I1132" s="2" t="s">
        <v>599</v>
      </c>
      <c r="J1132" s="2" t="s">
        <v>63</v>
      </c>
      <c r="K1132" s="9">
        <v>-2</v>
      </c>
      <c r="L1132" s="9">
        <v>-1</v>
      </c>
      <c r="M1132" s="9">
        <v>-1</v>
      </c>
      <c r="N1132"/>
      <c r="O1132"/>
      <c r="P1132"/>
      <c r="Q1132"/>
      <c r="R1132"/>
      <c r="S1132"/>
      <c r="T1132"/>
      <c r="U1132"/>
      <c r="V1132"/>
      <c r="W1132"/>
    </row>
    <row r="1133" spans="2:23" ht="15" x14ac:dyDescent="0.25">
      <c r="B1133" s="2"/>
      <c r="K1133" s="9"/>
      <c r="L1133" s="9"/>
      <c r="M1133" s="9"/>
      <c r="N1133"/>
      <c r="O1133"/>
      <c r="P1133"/>
      <c r="Q1133"/>
      <c r="R1133"/>
      <c r="S1133"/>
      <c r="T1133"/>
      <c r="U1133"/>
      <c r="V1133"/>
      <c r="W1133"/>
    </row>
    <row r="1134" spans="2:23" ht="15" x14ac:dyDescent="0.25">
      <c r="B1134" s="2"/>
      <c r="H1134" s="2" t="s">
        <v>602</v>
      </c>
      <c r="K1134" s="9"/>
      <c r="L1134" s="9"/>
      <c r="M1134" s="9"/>
      <c r="N1134"/>
      <c r="O1134"/>
      <c r="P1134"/>
      <c r="Q1134"/>
      <c r="R1134"/>
      <c r="S1134"/>
      <c r="T1134"/>
      <c r="U1134"/>
      <c r="V1134"/>
      <c r="W1134"/>
    </row>
    <row r="1135" spans="2:23" ht="15" x14ac:dyDescent="0.25">
      <c r="B1135" s="2"/>
      <c r="I1135" s="2" t="s">
        <v>599</v>
      </c>
      <c r="J1135" s="2" t="s">
        <v>63</v>
      </c>
      <c r="K1135" s="9">
        <v>-556</v>
      </c>
      <c r="L1135" s="9">
        <v>-552</v>
      </c>
      <c r="M1135" s="9">
        <v>-621</v>
      </c>
      <c r="N1135"/>
      <c r="O1135"/>
      <c r="P1135"/>
      <c r="Q1135"/>
      <c r="R1135"/>
      <c r="S1135"/>
      <c r="T1135"/>
      <c r="U1135"/>
      <c r="V1135"/>
      <c r="W1135"/>
    </row>
    <row r="1136" spans="2:23" ht="15" x14ac:dyDescent="0.25">
      <c r="B1136" s="2"/>
      <c r="K1136" s="9"/>
      <c r="L1136" s="9"/>
      <c r="M1136" s="9"/>
      <c r="N1136"/>
      <c r="O1136"/>
      <c r="P1136"/>
      <c r="Q1136"/>
      <c r="R1136"/>
      <c r="S1136"/>
      <c r="T1136"/>
      <c r="U1136"/>
      <c r="V1136"/>
      <c r="W1136"/>
    </row>
    <row r="1137" spans="2:23" ht="15" x14ac:dyDescent="0.25">
      <c r="B1137" s="2"/>
      <c r="H1137" s="2" t="s">
        <v>603</v>
      </c>
      <c r="K1137" s="9"/>
      <c r="L1137" s="9"/>
      <c r="M1137" s="9"/>
      <c r="N1137"/>
      <c r="O1137"/>
      <c r="P1137"/>
      <c r="Q1137"/>
      <c r="R1137"/>
      <c r="S1137"/>
      <c r="T1137"/>
      <c r="U1137"/>
      <c r="V1137"/>
      <c r="W1137"/>
    </row>
    <row r="1138" spans="2:23" ht="15" x14ac:dyDescent="0.25">
      <c r="B1138" s="2"/>
      <c r="I1138" s="2" t="s">
        <v>599</v>
      </c>
      <c r="J1138" s="2" t="s">
        <v>63</v>
      </c>
      <c r="K1138" s="9">
        <v>-227</v>
      </c>
      <c r="L1138" s="9">
        <v>-173</v>
      </c>
      <c r="M1138" s="9">
        <v>-216</v>
      </c>
      <c r="N1138"/>
      <c r="O1138"/>
      <c r="P1138"/>
      <c r="Q1138"/>
      <c r="R1138"/>
      <c r="S1138"/>
      <c r="T1138"/>
      <c r="U1138"/>
      <c r="V1138"/>
      <c r="W1138"/>
    </row>
    <row r="1139" spans="2:23" ht="15" x14ac:dyDescent="0.25">
      <c r="B1139" s="2"/>
      <c r="K1139" s="9"/>
      <c r="L1139" s="9"/>
      <c r="M1139" s="9"/>
      <c r="N1139"/>
      <c r="O1139"/>
      <c r="P1139"/>
      <c r="Q1139"/>
      <c r="R1139"/>
      <c r="S1139"/>
      <c r="T1139"/>
      <c r="U1139"/>
      <c r="V1139"/>
      <c r="W1139"/>
    </row>
    <row r="1140" spans="2:23" ht="15" x14ac:dyDescent="0.25">
      <c r="B1140" s="2"/>
      <c r="H1140" s="2" t="s">
        <v>604</v>
      </c>
      <c r="K1140" s="9"/>
      <c r="L1140" s="9"/>
      <c r="M1140" s="9"/>
      <c r="N1140"/>
      <c r="O1140"/>
      <c r="P1140"/>
      <c r="Q1140"/>
      <c r="R1140"/>
      <c r="S1140"/>
      <c r="T1140"/>
      <c r="U1140"/>
      <c r="V1140"/>
      <c r="W1140"/>
    </row>
    <row r="1141" spans="2:23" ht="15" x14ac:dyDescent="0.25">
      <c r="B1141" s="2"/>
      <c r="I1141" s="2" t="s">
        <v>599</v>
      </c>
      <c r="J1141" s="2" t="s">
        <v>63</v>
      </c>
      <c r="K1141" s="9">
        <v>-2088</v>
      </c>
      <c r="L1141" s="9">
        <v>-1799</v>
      </c>
      <c r="M1141" s="9">
        <v>-1840</v>
      </c>
      <c r="N1141"/>
      <c r="O1141"/>
      <c r="P1141"/>
      <c r="Q1141"/>
      <c r="R1141"/>
      <c r="S1141"/>
      <c r="T1141"/>
      <c r="U1141"/>
      <c r="V1141"/>
      <c r="W1141"/>
    </row>
    <row r="1142" spans="2:23" ht="15" x14ac:dyDescent="0.25">
      <c r="B1142" s="2"/>
      <c r="K1142" s="9"/>
      <c r="L1142" s="9"/>
      <c r="M1142" s="9"/>
      <c r="N1142"/>
      <c r="O1142"/>
      <c r="P1142"/>
      <c r="Q1142"/>
      <c r="R1142"/>
      <c r="S1142"/>
      <c r="T1142"/>
      <c r="U1142"/>
      <c r="V1142"/>
      <c r="W1142"/>
    </row>
    <row r="1143" spans="2:23" ht="15" x14ac:dyDescent="0.25">
      <c r="B1143" s="2"/>
      <c r="H1143" s="2" t="s">
        <v>605</v>
      </c>
      <c r="K1143" s="9"/>
      <c r="L1143" s="9"/>
      <c r="M1143" s="9"/>
      <c r="N1143"/>
      <c r="O1143"/>
      <c r="P1143"/>
      <c r="Q1143"/>
      <c r="R1143"/>
      <c r="S1143"/>
      <c r="T1143"/>
      <c r="U1143"/>
      <c r="V1143"/>
      <c r="W1143"/>
    </row>
    <row r="1144" spans="2:23" ht="15" x14ac:dyDescent="0.25">
      <c r="B1144" s="2"/>
      <c r="I1144" s="2" t="s">
        <v>34</v>
      </c>
      <c r="J1144" s="2" t="s">
        <v>63</v>
      </c>
      <c r="K1144" s="9">
        <v>-136</v>
      </c>
      <c r="L1144" s="9">
        <v>0</v>
      </c>
      <c r="M1144" s="9">
        <v>0</v>
      </c>
      <c r="N1144"/>
      <c r="O1144"/>
      <c r="P1144"/>
      <c r="Q1144"/>
      <c r="R1144"/>
      <c r="S1144"/>
      <c r="T1144"/>
      <c r="U1144"/>
      <c r="V1144"/>
      <c r="W1144"/>
    </row>
    <row r="1145" spans="2:23" ht="15" x14ac:dyDescent="0.25">
      <c r="B1145" s="2"/>
      <c r="K1145" s="9"/>
      <c r="L1145" s="9"/>
      <c r="M1145" s="9"/>
      <c r="N1145"/>
      <c r="O1145"/>
      <c r="P1145"/>
      <c r="Q1145"/>
      <c r="R1145"/>
      <c r="S1145"/>
      <c r="T1145"/>
      <c r="U1145"/>
      <c r="V1145"/>
      <c r="W1145"/>
    </row>
    <row r="1146" spans="2:23" ht="15" x14ac:dyDescent="0.25">
      <c r="B1146" s="2"/>
      <c r="D1146" s="2" t="s">
        <v>606</v>
      </c>
      <c r="E1146" s="2" t="s">
        <v>607</v>
      </c>
      <c r="K1146" s="9"/>
      <c r="L1146" s="9"/>
      <c r="M1146" s="9"/>
      <c r="N1146"/>
      <c r="O1146"/>
      <c r="P1146"/>
      <c r="Q1146"/>
      <c r="R1146"/>
      <c r="S1146"/>
      <c r="T1146"/>
      <c r="U1146"/>
      <c r="V1146"/>
      <c r="W1146"/>
    </row>
    <row r="1147" spans="2:23" ht="15" x14ac:dyDescent="0.25">
      <c r="B1147" s="2"/>
      <c r="F1147" s="2" t="s">
        <v>44</v>
      </c>
      <c r="G1147" s="2" t="s">
        <v>607</v>
      </c>
      <c r="K1147" s="9"/>
      <c r="L1147" s="9"/>
      <c r="M1147" s="9"/>
      <c r="N1147"/>
      <c r="O1147"/>
      <c r="P1147"/>
      <c r="Q1147"/>
      <c r="R1147"/>
      <c r="S1147"/>
      <c r="T1147"/>
      <c r="U1147"/>
      <c r="V1147"/>
      <c r="W1147"/>
    </row>
    <row r="1148" spans="2:23" ht="15" x14ac:dyDescent="0.25">
      <c r="B1148" s="2"/>
      <c r="H1148" s="2" t="s">
        <v>608</v>
      </c>
      <c r="K1148" s="9"/>
      <c r="L1148" s="9"/>
      <c r="M1148" s="9"/>
      <c r="N1148"/>
      <c r="O1148"/>
      <c r="P1148"/>
      <c r="Q1148"/>
      <c r="R1148"/>
      <c r="S1148"/>
      <c r="T1148"/>
      <c r="U1148"/>
      <c r="V1148"/>
      <c r="W1148"/>
    </row>
    <row r="1149" spans="2:23" ht="15" x14ac:dyDescent="0.25">
      <c r="B1149" s="2"/>
      <c r="I1149" s="2" t="s">
        <v>124</v>
      </c>
      <c r="J1149" s="2" t="s">
        <v>63</v>
      </c>
      <c r="K1149" s="9">
        <v>-17</v>
      </c>
      <c r="L1149" s="9">
        <v>-41</v>
      </c>
      <c r="M1149" s="9">
        <v>-41</v>
      </c>
      <c r="N1149"/>
      <c r="O1149"/>
      <c r="P1149"/>
      <c r="Q1149"/>
      <c r="R1149"/>
      <c r="S1149"/>
      <c r="T1149"/>
      <c r="U1149"/>
      <c r="V1149"/>
      <c r="W1149"/>
    </row>
    <row r="1150" spans="2:23" ht="15" x14ac:dyDescent="0.25">
      <c r="B1150" s="2"/>
      <c r="K1150" s="9"/>
      <c r="L1150" s="9"/>
      <c r="M1150" s="9"/>
      <c r="N1150"/>
      <c r="O1150"/>
      <c r="P1150"/>
      <c r="Q1150"/>
      <c r="R1150"/>
      <c r="S1150"/>
      <c r="T1150"/>
      <c r="U1150"/>
      <c r="V1150"/>
      <c r="W1150"/>
    </row>
    <row r="1151" spans="2:23" ht="15" x14ac:dyDescent="0.25">
      <c r="B1151" s="2"/>
      <c r="H1151" s="2" t="s">
        <v>609</v>
      </c>
      <c r="K1151" s="9"/>
      <c r="L1151" s="9"/>
      <c r="M1151" s="9"/>
      <c r="N1151"/>
      <c r="O1151"/>
      <c r="P1151"/>
      <c r="Q1151"/>
      <c r="R1151"/>
      <c r="S1151"/>
      <c r="T1151"/>
      <c r="U1151"/>
      <c r="V1151"/>
      <c r="W1151"/>
    </row>
    <row r="1152" spans="2:23" ht="15" x14ac:dyDescent="0.25">
      <c r="B1152" s="2"/>
      <c r="I1152" s="2" t="s">
        <v>124</v>
      </c>
      <c r="J1152" s="2" t="s">
        <v>63</v>
      </c>
      <c r="K1152" s="9">
        <v>-21</v>
      </c>
      <c r="L1152" s="9">
        <v>-24</v>
      </c>
      <c r="M1152" s="9">
        <v>-24</v>
      </c>
      <c r="N1152"/>
      <c r="O1152"/>
      <c r="P1152"/>
      <c r="Q1152"/>
      <c r="R1152"/>
      <c r="S1152"/>
      <c r="T1152"/>
      <c r="U1152"/>
      <c r="V1152"/>
      <c r="W1152"/>
    </row>
    <row r="1153" spans="2:23" ht="15" x14ac:dyDescent="0.25">
      <c r="B1153" s="2"/>
      <c r="K1153" s="9"/>
      <c r="L1153" s="9"/>
      <c r="M1153" s="9"/>
      <c r="N1153"/>
      <c r="O1153"/>
      <c r="P1153"/>
      <c r="Q1153"/>
      <c r="R1153"/>
      <c r="S1153"/>
      <c r="T1153"/>
      <c r="U1153"/>
      <c r="V1153"/>
      <c r="W1153"/>
    </row>
    <row r="1154" spans="2:23" ht="15" x14ac:dyDescent="0.25">
      <c r="B1154" s="2"/>
      <c r="H1154" s="2" t="s">
        <v>610</v>
      </c>
      <c r="K1154" s="9"/>
      <c r="L1154" s="9"/>
      <c r="M1154" s="9"/>
      <c r="N1154"/>
      <c r="O1154"/>
      <c r="P1154"/>
      <c r="Q1154"/>
      <c r="R1154"/>
      <c r="S1154"/>
      <c r="T1154"/>
      <c r="U1154"/>
      <c r="V1154"/>
      <c r="W1154"/>
    </row>
    <row r="1155" spans="2:23" ht="15" x14ac:dyDescent="0.25">
      <c r="B1155" s="2"/>
      <c r="I1155" s="2" t="s">
        <v>124</v>
      </c>
      <c r="J1155" s="2" t="s">
        <v>63</v>
      </c>
      <c r="K1155" s="9">
        <v>-1284</v>
      </c>
      <c r="L1155" s="9">
        <v>-2604</v>
      </c>
      <c r="M1155" s="9">
        <v>-2604</v>
      </c>
      <c r="N1155"/>
      <c r="O1155"/>
      <c r="P1155"/>
      <c r="Q1155"/>
      <c r="R1155"/>
      <c r="S1155"/>
      <c r="T1155"/>
      <c r="U1155"/>
      <c r="V1155"/>
      <c r="W1155"/>
    </row>
    <row r="1156" spans="2:23" ht="15" x14ac:dyDescent="0.25">
      <c r="B1156" s="2"/>
      <c r="K1156" s="9"/>
      <c r="L1156" s="9"/>
      <c r="M1156" s="9"/>
      <c r="N1156"/>
      <c r="O1156"/>
      <c r="P1156"/>
      <c r="Q1156"/>
      <c r="R1156"/>
      <c r="S1156"/>
      <c r="T1156"/>
      <c r="U1156"/>
      <c r="V1156"/>
      <c r="W1156"/>
    </row>
    <row r="1157" spans="2:23" ht="15" x14ac:dyDescent="0.25">
      <c r="B1157" s="2"/>
      <c r="H1157" s="2" t="s">
        <v>611</v>
      </c>
      <c r="K1157" s="9"/>
      <c r="L1157" s="9"/>
      <c r="M1157" s="9"/>
      <c r="N1157"/>
      <c r="O1157"/>
      <c r="P1157"/>
      <c r="Q1157"/>
      <c r="R1157"/>
      <c r="S1157"/>
      <c r="T1157"/>
      <c r="U1157"/>
      <c r="V1157"/>
      <c r="W1157"/>
    </row>
    <row r="1158" spans="2:23" ht="15" x14ac:dyDescent="0.25">
      <c r="B1158" s="2"/>
      <c r="I1158" s="2" t="s">
        <v>124</v>
      </c>
      <c r="J1158" s="2" t="s">
        <v>63</v>
      </c>
      <c r="K1158" s="9">
        <v>-2676</v>
      </c>
      <c r="L1158" s="9">
        <v>-2030</v>
      </c>
      <c r="M1158" s="9">
        <v>-2030</v>
      </c>
      <c r="N1158"/>
      <c r="O1158"/>
      <c r="P1158"/>
      <c r="Q1158"/>
      <c r="R1158"/>
      <c r="S1158"/>
      <c r="T1158"/>
      <c r="U1158"/>
      <c r="V1158"/>
      <c r="W1158"/>
    </row>
    <row r="1159" spans="2:23" ht="15" x14ac:dyDescent="0.25">
      <c r="B1159" s="2"/>
      <c r="K1159" s="9"/>
      <c r="L1159" s="9"/>
      <c r="M1159" s="9"/>
      <c r="N1159"/>
      <c r="O1159"/>
      <c r="P1159"/>
      <c r="Q1159"/>
      <c r="R1159"/>
      <c r="S1159"/>
      <c r="T1159"/>
      <c r="U1159"/>
      <c r="V1159"/>
      <c r="W1159"/>
    </row>
    <row r="1160" spans="2:23" ht="15" x14ac:dyDescent="0.25">
      <c r="B1160" s="2"/>
      <c r="H1160" s="2" t="s">
        <v>612</v>
      </c>
      <c r="K1160" s="9"/>
      <c r="L1160" s="9"/>
      <c r="M1160" s="9"/>
      <c r="N1160"/>
      <c r="O1160"/>
      <c r="P1160"/>
      <c r="Q1160"/>
      <c r="R1160"/>
      <c r="S1160"/>
      <c r="T1160"/>
      <c r="U1160"/>
      <c r="V1160"/>
      <c r="W1160"/>
    </row>
    <row r="1161" spans="2:23" ht="15" x14ac:dyDescent="0.25">
      <c r="B1161" s="2"/>
      <c r="I1161" s="2" t="s">
        <v>124</v>
      </c>
      <c r="J1161" s="2" t="s">
        <v>63</v>
      </c>
      <c r="K1161" s="9">
        <v>-1</v>
      </c>
      <c r="L1161" s="9">
        <v>0</v>
      </c>
      <c r="M1161" s="9">
        <v>0</v>
      </c>
      <c r="N1161"/>
      <c r="O1161"/>
      <c r="P1161"/>
      <c r="Q1161"/>
      <c r="R1161"/>
      <c r="S1161"/>
      <c r="T1161"/>
      <c r="U1161"/>
      <c r="V1161"/>
      <c r="W1161"/>
    </row>
    <row r="1162" spans="2:23" ht="15" x14ac:dyDescent="0.25">
      <c r="B1162" s="2"/>
      <c r="K1162" s="9"/>
      <c r="L1162" s="9"/>
      <c r="M1162" s="9"/>
      <c r="N1162"/>
      <c r="O1162"/>
      <c r="P1162"/>
      <c r="Q1162"/>
      <c r="R1162"/>
      <c r="S1162"/>
      <c r="T1162"/>
      <c r="U1162"/>
      <c r="V1162"/>
      <c r="W1162"/>
    </row>
    <row r="1163" spans="2:23" ht="15" x14ac:dyDescent="0.25">
      <c r="B1163" s="2"/>
      <c r="H1163" s="2" t="s">
        <v>613</v>
      </c>
      <c r="K1163" s="9"/>
      <c r="L1163" s="9"/>
      <c r="M1163" s="9"/>
      <c r="N1163"/>
      <c r="O1163"/>
      <c r="P1163"/>
      <c r="Q1163"/>
      <c r="R1163"/>
      <c r="S1163"/>
      <c r="T1163"/>
      <c r="U1163"/>
      <c r="V1163"/>
      <c r="W1163"/>
    </row>
    <row r="1164" spans="2:23" ht="15" x14ac:dyDescent="0.25">
      <c r="B1164" s="2"/>
      <c r="I1164" s="2" t="s">
        <v>124</v>
      </c>
      <c r="J1164" s="2" t="s">
        <v>63</v>
      </c>
      <c r="K1164" s="9">
        <v>-3010</v>
      </c>
      <c r="L1164" s="9">
        <v>-783</v>
      </c>
      <c r="M1164" s="9">
        <v>-783</v>
      </c>
      <c r="N1164"/>
      <c r="O1164"/>
      <c r="P1164"/>
      <c r="Q1164"/>
      <c r="R1164"/>
      <c r="S1164"/>
      <c r="T1164"/>
      <c r="U1164"/>
      <c r="V1164"/>
      <c r="W1164"/>
    </row>
    <row r="1165" spans="2:23" ht="15" x14ac:dyDescent="0.25">
      <c r="B1165" s="2"/>
      <c r="K1165" s="9"/>
      <c r="L1165" s="9"/>
      <c r="M1165" s="9"/>
      <c r="N1165"/>
      <c r="O1165"/>
      <c r="P1165"/>
      <c r="Q1165"/>
      <c r="R1165"/>
      <c r="S1165"/>
      <c r="T1165"/>
      <c r="U1165"/>
      <c r="V1165"/>
      <c r="W1165"/>
    </row>
    <row r="1166" spans="2:23" ht="15" x14ac:dyDescent="0.25">
      <c r="B1166" s="2"/>
      <c r="H1166" s="2" t="s">
        <v>614</v>
      </c>
      <c r="K1166" s="9"/>
      <c r="L1166" s="9"/>
      <c r="M1166" s="9"/>
      <c r="N1166"/>
      <c r="O1166"/>
      <c r="P1166"/>
      <c r="Q1166"/>
      <c r="R1166"/>
      <c r="S1166"/>
      <c r="T1166"/>
      <c r="U1166"/>
      <c r="V1166"/>
      <c r="W1166"/>
    </row>
    <row r="1167" spans="2:23" ht="15" x14ac:dyDescent="0.25">
      <c r="B1167" s="2"/>
      <c r="I1167" s="2" t="s">
        <v>124</v>
      </c>
      <c r="J1167" s="2" t="s">
        <v>63</v>
      </c>
      <c r="K1167" s="9">
        <v>0</v>
      </c>
      <c r="L1167" s="9">
        <v>-1</v>
      </c>
      <c r="M1167" s="9">
        <v>-1</v>
      </c>
      <c r="N1167"/>
      <c r="O1167"/>
      <c r="P1167"/>
      <c r="Q1167"/>
      <c r="R1167"/>
      <c r="S1167"/>
      <c r="T1167"/>
      <c r="U1167"/>
      <c r="V1167"/>
      <c r="W1167"/>
    </row>
    <row r="1168" spans="2:23" ht="15" x14ac:dyDescent="0.25">
      <c r="B1168" s="2"/>
      <c r="K1168" s="9"/>
      <c r="L1168" s="9"/>
      <c r="M1168" s="9"/>
      <c r="N1168"/>
      <c r="O1168"/>
      <c r="P1168"/>
      <c r="Q1168"/>
      <c r="R1168"/>
      <c r="S1168"/>
      <c r="T1168"/>
      <c r="U1168"/>
      <c r="V1168"/>
      <c r="W1168"/>
    </row>
    <row r="1169" spans="2:23" ht="15" x14ac:dyDescent="0.25">
      <c r="B1169" s="2"/>
      <c r="D1169" s="2" t="s">
        <v>35</v>
      </c>
      <c r="E1169" s="2" t="s">
        <v>36</v>
      </c>
      <c r="K1169" s="9"/>
      <c r="L1169" s="9"/>
      <c r="M1169" s="9"/>
      <c r="N1169"/>
      <c r="O1169"/>
      <c r="P1169"/>
      <c r="Q1169"/>
      <c r="R1169"/>
      <c r="S1169"/>
      <c r="T1169"/>
      <c r="U1169"/>
      <c r="V1169"/>
      <c r="W1169"/>
    </row>
    <row r="1170" spans="2:23" ht="15" x14ac:dyDescent="0.25">
      <c r="B1170" s="2"/>
      <c r="F1170" s="2" t="s">
        <v>37</v>
      </c>
      <c r="G1170" s="2" t="s">
        <v>38</v>
      </c>
      <c r="K1170" s="9"/>
      <c r="L1170" s="9"/>
      <c r="M1170" s="9"/>
      <c r="N1170"/>
      <c r="O1170"/>
      <c r="P1170"/>
      <c r="Q1170"/>
      <c r="R1170"/>
      <c r="S1170"/>
      <c r="T1170"/>
      <c r="U1170"/>
      <c r="V1170"/>
      <c r="W1170"/>
    </row>
    <row r="1171" spans="2:23" ht="15" x14ac:dyDescent="0.25">
      <c r="B1171" s="2"/>
      <c r="H1171" s="2" t="s">
        <v>615</v>
      </c>
      <c r="K1171" s="9"/>
      <c r="L1171" s="9"/>
      <c r="M1171" s="9"/>
      <c r="N1171"/>
      <c r="O1171"/>
      <c r="P1171"/>
      <c r="Q1171"/>
      <c r="R1171"/>
      <c r="S1171"/>
      <c r="T1171"/>
      <c r="U1171"/>
      <c r="V1171"/>
      <c r="W1171"/>
    </row>
    <row r="1172" spans="2:23" ht="15" x14ac:dyDescent="0.25">
      <c r="B1172" s="2"/>
      <c r="I1172" s="2" t="s">
        <v>40</v>
      </c>
      <c r="J1172" s="2" t="s">
        <v>63</v>
      </c>
      <c r="K1172" s="9">
        <v>-2</v>
      </c>
      <c r="L1172" s="9">
        <v>-4</v>
      </c>
      <c r="M1172" s="9">
        <v>0</v>
      </c>
      <c r="N1172"/>
      <c r="O1172"/>
      <c r="P1172"/>
      <c r="Q1172"/>
      <c r="R1172"/>
      <c r="S1172"/>
      <c r="T1172"/>
      <c r="U1172"/>
      <c r="V1172"/>
      <c r="W1172"/>
    </row>
    <row r="1173" spans="2:23" ht="15" x14ac:dyDescent="0.25">
      <c r="B1173" s="2"/>
      <c r="K1173" s="9"/>
      <c r="L1173" s="9"/>
      <c r="M1173" s="9"/>
      <c r="N1173"/>
      <c r="O1173"/>
      <c r="P1173"/>
      <c r="Q1173"/>
      <c r="R1173"/>
      <c r="S1173"/>
      <c r="T1173"/>
      <c r="U1173"/>
      <c r="V1173"/>
      <c r="W1173"/>
    </row>
    <row r="1174" spans="2:23" ht="15" x14ac:dyDescent="0.25">
      <c r="B1174" s="2"/>
      <c r="F1174" s="2" t="s">
        <v>272</v>
      </c>
      <c r="G1174" s="2" t="s">
        <v>616</v>
      </c>
      <c r="K1174" s="9"/>
      <c r="L1174" s="9"/>
      <c r="M1174" s="9"/>
      <c r="N1174"/>
      <c r="O1174"/>
      <c r="P1174"/>
      <c r="Q1174"/>
      <c r="R1174"/>
      <c r="S1174"/>
      <c r="T1174"/>
      <c r="U1174"/>
      <c r="V1174"/>
      <c r="W1174"/>
    </row>
    <row r="1175" spans="2:23" ht="15" x14ac:dyDescent="0.25">
      <c r="B1175" s="2"/>
      <c r="H1175" s="2" t="s">
        <v>617</v>
      </c>
      <c r="K1175" s="9"/>
      <c r="L1175" s="9"/>
      <c r="M1175" s="9"/>
      <c r="N1175"/>
      <c r="O1175"/>
      <c r="P1175"/>
      <c r="Q1175"/>
      <c r="R1175"/>
      <c r="S1175"/>
      <c r="T1175"/>
      <c r="U1175"/>
      <c r="V1175"/>
      <c r="W1175"/>
    </row>
    <row r="1176" spans="2:23" ht="15" x14ac:dyDescent="0.25">
      <c r="B1176" s="2"/>
      <c r="I1176" s="2" t="s">
        <v>565</v>
      </c>
      <c r="J1176" s="2" t="s">
        <v>63</v>
      </c>
      <c r="K1176" s="9">
        <v>-1</v>
      </c>
      <c r="L1176" s="9">
        <v>-1</v>
      </c>
      <c r="M1176" s="9">
        <v>-1</v>
      </c>
      <c r="N1176"/>
      <c r="O1176"/>
      <c r="P1176"/>
      <c r="Q1176"/>
      <c r="R1176"/>
      <c r="S1176"/>
      <c r="T1176"/>
      <c r="U1176"/>
      <c r="V1176"/>
      <c r="W1176"/>
    </row>
    <row r="1177" spans="2:23" ht="15" x14ac:dyDescent="0.25">
      <c r="B1177" s="2"/>
      <c r="K1177" s="9"/>
      <c r="L1177" s="9"/>
      <c r="M1177" s="9"/>
      <c r="N1177"/>
      <c r="O1177"/>
      <c r="P1177"/>
      <c r="Q1177"/>
      <c r="R1177"/>
      <c r="S1177"/>
      <c r="T1177"/>
      <c r="U1177"/>
      <c r="V1177"/>
      <c r="W1177"/>
    </row>
    <row r="1178" spans="2:23" ht="15" x14ac:dyDescent="0.25">
      <c r="B1178" s="2"/>
      <c r="D1178" s="2" t="s">
        <v>42</v>
      </c>
      <c r="E1178" s="2" t="s">
        <v>43</v>
      </c>
      <c r="K1178" s="9"/>
      <c r="L1178" s="9"/>
      <c r="M1178" s="9"/>
      <c r="N1178"/>
      <c r="O1178"/>
      <c r="P1178"/>
      <c r="Q1178"/>
      <c r="R1178"/>
      <c r="S1178"/>
      <c r="T1178"/>
      <c r="U1178"/>
      <c r="V1178"/>
      <c r="W1178"/>
    </row>
    <row r="1179" spans="2:23" ht="15" x14ac:dyDescent="0.25">
      <c r="B1179" s="2"/>
      <c r="F1179" s="2" t="s">
        <v>44</v>
      </c>
      <c r="G1179" s="2" t="s">
        <v>43</v>
      </c>
      <c r="K1179" s="9"/>
      <c r="L1179" s="9"/>
      <c r="M1179" s="9"/>
      <c r="N1179"/>
      <c r="O1179"/>
      <c r="P1179"/>
      <c r="Q1179"/>
      <c r="R1179"/>
      <c r="S1179"/>
      <c r="T1179"/>
      <c r="U1179"/>
      <c r="V1179"/>
      <c r="W1179"/>
    </row>
    <row r="1180" spans="2:23" ht="15" x14ac:dyDescent="0.25">
      <c r="B1180" s="2"/>
      <c r="H1180" s="2" t="s">
        <v>618</v>
      </c>
      <c r="K1180" s="9"/>
      <c r="L1180" s="9"/>
      <c r="M1180" s="9"/>
      <c r="N1180"/>
      <c r="O1180"/>
      <c r="P1180"/>
      <c r="Q1180"/>
      <c r="R1180"/>
      <c r="S1180"/>
      <c r="T1180"/>
      <c r="U1180"/>
      <c r="V1180"/>
      <c r="W1180"/>
    </row>
    <row r="1181" spans="2:23" ht="15" x14ac:dyDescent="0.25">
      <c r="B1181" s="2"/>
      <c r="I1181" s="2" t="s">
        <v>46</v>
      </c>
      <c r="J1181" s="2" t="s">
        <v>63</v>
      </c>
      <c r="K1181" s="9">
        <v>-38</v>
      </c>
      <c r="L1181" s="9">
        <v>-19</v>
      </c>
      <c r="M1181" s="9">
        <v>-19</v>
      </c>
      <c r="N1181"/>
      <c r="O1181"/>
      <c r="P1181"/>
      <c r="Q1181"/>
      <c r="R1181"/>
      <c r="S1181"/>
      <c r="T1181"/>
      <c r="U1181"/>
      <c r="V1181"/>
      <c r="W1181"/>
    </row>
    <row r="1182" spans="2:23" ht="15" x14ac:dyDescent="0.25">
      <c r="B1182" s="2"/>
      <c r="K1182" s="9"/>
      <c r="L1182" s="9"/>
      <c r="M1182" s="9"/>
      <c r="N1182"/>
      <c r="O1182"/>
      <c r="P1182"/>
      <c r="Q1182"/>
      <c r="R1182"/>
      <c r="S1182"/>
      <c r="T1182"/>
      <c r="U1182"/>
      <c r="V1182"/>
      <c r="W1182"/>
    </row>
    <row r="1183" spans="2:23" ht="15" x14ac:dyDescent="0.25">
      <c r="B1183" s="2"/>
      <c r="H1183" s="2" t="s">
        <v>619</v>
      </c>
      <c r="K1183" s="9"/>
      <c r="L1183" s="9"/>
      <c r="M1183" s="9"/>
      <c r="N1183"/>
      <c r="O1183"/>
      <c r="P1183"/>
      <c r="Q1183"/>
      <c r="R1183"/>
      <c r="S1183"/>
      <c r="T1183"/>
      <c r="U1183"/>
      <c r="V1183"/>
      <c r="W1183"/>
    </row>
    <row r="1184" spans="2:23" ht="15" x14ac:dyDescent="0.25">
      <c r="B1184" s="2"/>
      <c r="I1184" s="2" t="s">
        <v>46</v>
      </c>
      <c r="J1184" s="2" t="s">
        <v>63</v>
      </c>
      <c r="K1184" s="9">
        <v>-91</v>
      </c>
      <c r="L1184" s="9">
        <v>-60</v>
      </c>
      <c r="M1184" s="9">
        <v>-61</v>
      </c>
      <c r="N1184"/>
      <c r="O1184"/>
      <c r="P1184"/>
      <c r="Q1184"/>
      <c r="R1184"/>
      <c r="S1184"/>
      <c r="T1184"/>
      <c r="U1184"/>
      <c r="V1184"/>
      <c r="W1184"/>
    </row>
    <row r="1185" spans="2:23" ht="15" x14ac:dyDescent="0.25">
      <c r="B1185" s="2"/>
      <c r="K1185" s="9"/>
      <c r="L1185" s="9"/>
      <c r="M1185" s="9"/>
      <c r="N1185"/>
      <c r="O1185"/>
      <c r="P1185"/>
      <c r="Q1185"/>
      <c r="R1185"/>
      <c r="S1185"/>
      <c r="T1185"/>
      <c r="U1185"/>
      <c r="V1185"/>
      <c r="W1185"/>
    </row>
    <row r="1186" spans="2:23" ht="15" x14ac:dyDescent="0.25">
      <c r="B1186" s="2"/>
      <c r="H1186" s="2" t="s">
        <v>620</v>
      </c>
      <c r="K1186" s="9"/>
      <c r="L1186" s="9"/>
      <c r="M1186" s="9"/>
      <c r="N1186"/>
      <c r="O1186"/>
      <c r="P1186"/>
      <c r="Q1186"/>
      <c r="R1186"/>
      <c r="S1186"/>
      <c r="T1186"/>
      <c r="U1186"/>
      <c r="V1186"/>
      <c r="W1186"/>
    </row>
    <row r="1187" spans="2:23" ht="15" x14ac:dyDescent="0.25">
      <c r="B1187" s="2"/>
      <c r="I1187" s="2" t="s">
        <v>46</v>
      </c>
      <c r="J1187" s="2" t="s">
        <v>63</v>
      </c>
      <c r="K1187" s="9">
        <v>-12</v>
      </c>
      <c r="L1187" s="9">
        <v>-12</v>
      </c>
      <c r="M1187" s="9">
        <v>-12</v>
      </c>
      <c r="N1187"/>
      <c r="O1187"/>
      <c r="P1187"/>
      <c r="Q1187"/>
      <c r="R1187"/>
      <c r="S1187"/>
      <c r="T1187"/>
      <c r="U1187"/>
      <c r="V1187"/>
      <c r="W1187"/>
    </row>
    <row r="1188" spans="2:23" ht="15" x14ac:dyDescent="0.25">
      <c r="B1188" s="2"/>
      <c r="K1188" s="9"/>
      <c r="L1188" s="9"/>
      <c r="M1188" s="9"/>
      <c r="N1188"/>
      <c r="O1188"/>
      <c r="P1188"/>
      <c r="Q1188"/>
      <c r="R1188"/>
      <c r="S1188"/>
      <c r="T1188"/>
      <c r="U1188"/>
      <c r="V1188"/>
      <c r="W1188"/>
    </row>
    <row r="1189" spans="2:23" ht="15" x14ac:dyDescent="0.25">
      <c r="B1189" s="2"/>
      <c r="H1189" s="2" t="s">
        <v>621</v>
      </c>
      <c r="K1189" s="9"/>
      <c r="L1189" s="9"/>
      <c r="M1189" s="9"/>
      <c r="N1189"/>
      <c r="O1189"/>
      <c r="P1189"/>
      <c r="Q1189"/>
      <c r="R1189"/>
      <c r="S1189"/>
      <c r="T1189"/>
      <c r="U1189"/>
      <c r="V1189"/>
      <c r="W1189"/>
    </row>
    <row r="1190" spans="2:23" ht="15" x14ac:dyDescent="0.25">
      <c r="B1190" s="2"/>
      <c r="I1190" s="2" t="s">
        <v>46</v>
      </c>
      <c r="J1190" s="2" t="s">
        <v>63</v>
      </c>
      <c r="K1190" s="9">
        <v>-491</v>
      </c>
      <c r="L1190" s="9">
        <v>-573</v>
      </c>
      <c r="M1190" s="9">
        <v>-560</v>
      </c>
      <c r="N1190"/>
      <c r="O1190"/>
      <c r="P1190"/>
      <c r="Q1190"/>
      <c r="R1190"/>
      <c r="S1190"/>
      <c r="T1190"/>
      <c r="U1190"/>
      <c r="V1190"/>
      <c r="W1190"/>
    </row>
    <row r="1191" spans="2:23" ht="15" x14ac:dyDescent="0.25">
      <c r="B1191" s="2"/>
      <c r="K1191" s="9"/>
      <c r="L1191" s="9"/>
      <c r="M1191" s="9"/>
      <c r="N1191"/>
      <c r="O1191"/>
      <c r="P1191"/>
      <c r="Q1191"/>
      <c r="R1191"/>
      <c r="S1191"/>
      <c r="T1191"/>
      <c r="U1191"/>
      <c r="V1191"/>
      <c r="W1191"/>
    </row>
    <row r="1192" spans="2:23" ht="15" x14ac:dyDescent="0.25">
      <c r="B1192" s="2"/>
      <c r="H1192" s="2" t="s">
        <v>622</v>
      </c>
      <c r="K1192" s="9"/>
      <c r="L1192" s="9"/>
      <c r="M1192" s="9"/>
      <c r="N1192"/>
      <c r="O1192"/>
      <c r="P1192"/>
      <c r="Q1192"/>
      <c r="R1192"/>
      <c r="S1192"/>
      <c r="T1192"/>
      <c r="U1192"/>
      <c r="V1192"/>
      <c r="W1192"/>
    </row>
    <row r="1193" spans="2:23" ht="15" x14ac:dyDescent="0.25">
      <c r="B1193" s="2"/>
      <c r="I1193" s="2" t="s">
        <v>46</v>
      </c>
      <c r="J1193" s="2" t="s">
        <v>63</v>
      </c>
      <c r="K1193" s="9">
        <v>-3</v>
      </c>
      <c r="L1193" s="9">
        <v>-18</v>
      </c>
      <c r="M1193" s="9">
        <v>-16</v>
      </c>
      <c r="N1193"/>
      <c r="O1193"/>
      <c r="P1193"/>
      <c r="Q1193"/>
      <c r="R1193"/>
      <c r="S1193"/>
      <c r="T1193"/>
      <c r="U1193"/>
      <c r="V1193"/>
      <c r="W1193"/>
    </row>
    <row r="1194" spans="2:23" ht="15" x14ac:dyDescent="0.25">
      <c r="B1194" s="2"/>
      <c r="K1194" s="9"/>
      <c r="L1194" s="9"/>
      <c r="M1194" s="9"/>
      <c r="N1194"/>
      <c r="O1194"/>
      <c r="P1194"/>
      <c r="Q1194"/>
      <c r="R1194"/>
      <c r="S1194"/>
      <c r="T1194"/>
      <c r="U1194"/>
      <c r="V1194"/>
      <c r="W1194"/>
    </row>
    <row r="1195" spans="2:23" ht="15" x14ac:dyDescent="0.25">
      <c r="B1195" s="2"/>
      <c r="H1195" s="2" t="s">
        <v>623</v>
      </c>
      <c r="K1195" s="9"/>
      <c r="L1195" s="9"/>
      <c r="M1195" s="9"/>
      <c r="N1195"/>
      <c r="O1195"/>
      <c r="P1195"/>
      <c r="Q1195"/>
      <c r="R1195"/>
      <c r="S1195"/>
      <c r="T1195"/>
      <c r="U1195"/>
      <c r="V1195"/>
      <c r="W1195"/>
    </row>
    <row r="1196" spans="2:23" ht="15" x14ac:dyDescent="0.25">
      <c r="B1196" s="2"/>
      <c r="I1196" s="2" t="s">
        <v>46</v>
      </c>
      <c r="J1196" s="2" t="s">
        <v>63</v>
      </c>
      <c r="K1196" s="9">
        <v>-7</v>
      </c>
      <c r="L1196" s="9">
        <v>-7</v>
      </c>
      <c r="M1196" s="9">
        <v>-7</v>
      </c>
      <c r="N1196"/>
      <c r="O1196"/>
      <c r="P1196"/>
      <c r="Q1196"/>
      <c r="R1196"/>
      <c r="S1196"/>
      <c r="T1196"/>
      <c r="U1196"/>
      <c r="V1196"/>
      <c r="W1196"/>
    </row>
    <row r="1197" spans="2:23" ht="15" x14ac:dyDescent="0.25">
      <c r="B1197" s="2"/>
      <c r="K1197" s="9"/>
      <c r="L1197" s="9"/>
      <c r="M1197" s="9"/>
      <c r="N1197"/>
      <c r="O1197"/>
      <c r="P1197"/>
      <c r="Q1197"/>
      <c r="R1197"/>
      <c r="S1197"/>
      <c r="T1197"/>
      <c r="U1197"/>
      <c r="V1197"/>
      <c r="W1197"/>
    </row>
    <row r="1198" spans="2:23" ht="15" x14ac:dyDescent="0.25">
      <c r="B1198" s="2"/>
      <c r="D1198" s="2" t="s">
        <v>624</v>
      </c>
      <c r="E1198" s="2" t="s">
        <v>625</v>
      </c>
      <c r="K1198" s="9"/>
      <c r="L1198" s="9"/>
      <c r="M1198" s="9"/>
      <c r="N1198"/>
      <c r="O1198"/>
      <c r="P1198"/>
      <c r="Q1198"/>
      <c r="R1198"/>
      <c r="S1198"/>
      <c r="T1198"/>
      <c r="U1198"/>
      <c r="V1198"/>
      <c r="W1198"/>
    </row>
    <row r="1199" spans="2:23" ht="15" x14ac:dyDescent="0.25">
      <c r="B1199" s="2"/>
      <c r="F1199" s="2" t="s">
        <v>152</v>
      </c>
      <c r="G1199" s="2" t="s">
        <v>626</v>
      </c>
      <c r="K1199" s="9"/>
      <c r="L1199" s="9"/>
      <c r="M1199" s="9"/>
      <c r="N1199"/>
      <c r="O1199"/>
      <c r="P1199"/>
      <c r="Q1199"/>
      <c r="R1199"/>
      <c r="S1199"/>
      <c r="T1199"/>
      <c r="U1199"/>
      <c r="V1199"/>
      <c r="W1199"/>
    </row>
    <row r="1200" spans="2:23" ht="15" x14ac:dyDescent="0.25">
      <c r="B1200" s="2"/>
      <c r="H1200" s="2" t="s">
        <v>627</v>
      </c>
      <c r="K1200" s="9"/>
      <c r="L1200" s="9"/>
      <c r="M1200" s="9"/>
      <c r="N1200"/>
      <c r="O1200"/>
      <c r="P1200"/>
      <c r="Q1200"/>
      <c r="R1200"/>
      <c r="S1200"/>
      <c r="T1200"/>
      <c r="U1200"/>
      <c r="V1200"/>
      <c r="W1200"/>
    </row>
    <row r="1201" spans="2:23" ht="15" x14ac:dyDescent="0.25">
      <c r="B1201" s="2"/>
      <c r="I1201" s="2" t="s">
        <v>628</v>
      </c>
      <c r="J1201" s="2" t="s">
        <v>63</v>
      </c>
      <c r="K1201" s="9">
        <v>-1</v>
      </c>
      <c r="L1201" s="9">
        <v>-2</v>
      </c>
      <c r="M1201" s="9">
        <v>-2</v>
      </c>
      <c r="N1201"/>
      <c r="O1201"/>
      <c r="P1201"/>
      <c r="Q1201"/>
      <c r="R1201"/>
      <c r="S1201"/>
      <c r="T1201"/>
      <c r="U1201"/>
      <c r="V1201"/>
      <c r="W1201"/>
    </row>
    <row r="1202" spans="2:23" ht="15" x14ac:dyDescent="0.25">
      <c r="B1202" s="2"/>
      <c r="K1202" s="9"/>
      <c r="L1202" s="9"/>
      <c r="M1202" s="9"/>
      <c r="N1202"/>
      <c r="O1202"/>
      <c r="P1202"/>
      <c r="Q1202"/>
      <c r="R1202"/>
      <c r="S1202"/>
      <c r="T1202"/>
      <c r="U1202"/>
      <c r="V1202"/>
      <c r="W1202"/>
    </row>
    <row r="1203" spans="2:23" ht="15" x14ac:dyDescent="0.25">
      <c r="B1203" s="2"/>
      <c r="F1203" s="2" t="s">
        <v>74</v>
      </c>
      <c r="G1203" s="2" t="s">
        <v>629</v>
      </c>
      <c r="K1203" s="9"/>
      <c r="L1203" s="9"/>
      <c r="M1203" s="9"/>
      <c r="N1203"/>
      <c r="O1203"/>
      <c r="P1203"/>
      <c r="Q1203"/>
      <c r="R1203"/>
      <c r="S1203"/>
      <c r="T1203"/>
      <c r="U1203"/>
      <c r="V1203"/>
      <c r="W1203"/>
    </row>
    <row r="1204" spans="2:23" ht="15" x14ac:dyDescent="0.25">
      <c r="B1204" s="2"/>
      <c r="H1204" s="2" t="s">
        <v>630</v>
      </c>
      <c r="K1204" s="9"/>
      <c r="L1204" s="9"/>
      <c r="M1204" s="9"/>
      <c r="N1204"/>
      <c r="O1204"/>
      <c r="P1204"/>
      <c r="Q1204"/>
      <c r="R1204"/>
      <c r="S1204"/>
      <c r="T1204"/>
      <c r="U1204"/>
      <c r="V1204"/>
      <c r="W1204"/>
    </row>
    <row r="1205" spans="2:23" ht="15" x14ac:dyDescent="0.25">
      <c r="B1205" s="2"/>
      <c r="I1205" s="2" t="s">
        <v>628</v>
      </c>
      <c r="J1205" s="2" t="s">
        <v>63</v>
      </c>
      <c r="K1205" s="9">
        <v>-4</v>
      </c>
      <c r="L1205" s="9">
        <v>-5</v>
      </c>
      <c r="M1205" s="9">
        <v>-8</v>
      </c>
      <c r="N1205"/>
      <c r="O1205"/>
      <c r="P1205"/>
      <c r="Q1205"/>
      <c r="R1205"/>
      <c r="S1205"/>
      <c r="T1205"/>
      <c r="U1205"/>
      <c r="V1205"/>
      <c r="W1205"/>
    </row>
    <row r="1206" spans="2:23" ht="15" x14ac:dyDescent="0.25">
      <c r="B1206" s="2"/>
      <c r="K1206" s="9"/>
      <c r="L1206" s="9"/>
      <c r="M1206" s="9"/>
      <c r="N1206"/>
      <c r="O1206"/>
      <c r="P1206"/>
      <c r="Q1206"/>
      <c r="R1206"/>
      <c r="S1206"/>
      <c r="T1206"/>
      <c r="U1206"/>
      <c r="V1206"/>
      <c r="W1206"/>
    </row>
    <row r="1207" spans="2:23" ht="15" x14ac:dyDescent="0.25">
      <c r="B1207" s="2"/>
      <c r="F1207" s="2" t="s">
        <v>78</v>
      </c>
      <c r="G1207" s="2" t="s">
        <v>631</v>
      </c>
      <c r="K1207" s="9"/>
      <c r="L1207" s="9"/>
      <c r="M1207" s="9"/>
      <c r="N1207"/>
      <c r="O1207"/>
      <c r="P1207"/>
      <c r="Q1207"/>
      <c r="R1207"/>
      <c r="S1207"/>
      <c r="T1207"/>
      <c r="U1207"/>
      <c r="V1207"/>
      <c r="W1207"/>
    </row>
    <row r="1208" spans="2:23" ht="15" x14ac:dyDescent="0.25">
      <c r="B1208" s="2"/>
      <c r="H1208" s="2" t="s">
        <v>632</v>
      </c>
      <c r="K1208" s="9"/>
      <c r="L1208" s="9"/>
      <c r="M1208" s="9"/>
      <c r="N1208"/>
      <c r="O1208"/>
      <c r="P1208"/>
      <c r="Q1208"/>
      <c r="R1208"/>
      <c r="S1208"/>
      <c r="T1208"/>
      <c r="U1208"/>
      <c r="V1208"/>
      <c r="W1208"/>
    </row>
    <row r="1209" spans="2:23" ht="15" x14ac:dyDescent="0.25">
      <c r="B1209" s="2"/>
      <c r="I1209" s="2" t="s">
        <v>628</v>
      </c>
      <c r="J1209" s="2" t="s">
        <v>63</v>
      </c>
      <c r="K1209" s="9">
        <v>-2</v>
      </c>
      <c r="L1209" s="9">
        <v>-3</v>
      </c>
      <c r="M1209" s="9">
        <v>-3</v>
      </c>
      <c r="N1209"/>
      <c r="O1209"/>
      <c r="P1209"/>
      <c r="Q1209"/>
      <c r="R1209"/>
      <c r="S1209"/>
      <c r="T1209"/>
      <c r="U1209"/>
      <c r="V1209"/>
      <c r="W1209"/>
    </row>
    <row r="1210" spans="2:23" ht="15" x14ac:dyDescent="0.25">
      <c r="B1210" s="2"/>
      <c r="K1210" s="9"/>
      <c r="L1210" s="9"/>
      <c r="M1210" s="9"/>
      <c r="N1210"/>
      <c r="O1210"/>
      <c r="P1210"/>
      <c r="Q1210"/>
      <c r="R1210"/>
      <c r="S1210"/>
      <c r="T1210"/>
      <c r="U1210"/>
      <c r="V1210"/>
      <c r="W1210"/>
    </row>
    <row r="1211" spans="2:23" ht="15" x14ac:dyDescent="0.25">
      <c r="B1211" s="2"/>
      <c r="F1211" s="2" t="s">
        <v>168</v>
      </c>
      <c r="G1211" s="2" t="s">
        <v>633</v>
      </c>
      <c r="K1211" s="9"/>
      <c r="L1211" s="9"/>
      <c r="M1211" s="9"/>
      <c r="N1211"/>
      <c r="O1211"/>
      <c r="P1211"/>
      <c r="Q1211"/>
      <c r="R1211"/>
      <c r="S1211"/>
      <c r="T1211"/>
      <c r="U1211"/>
      <c r="V1211"/>
      <c r="W1211"/>
    </row>
    <row r="1212" spans="2:23" ht="15" x14ac:dyDescent="0.25">
      <c r="B1212" s="2"/>
      <c r="H1212" s="2" t="s">
        <v>634</v>
      </c>
      <c r="K1212" s="9"/>
      <c r="L1212" s="9"/>
      <c r="M1212" s="9"/>
      <c r="N1212"/>
      <c r="O1212"/>
      <c r="P1212"/>
      <c r="Q1212"/>
      <c r="R1212"/>
      <c r="S1212"/>
      <c r="T1212"/>
      <c r="U1212"/>
      <c r="V1212"/>
      <c r="W1212"/>
    </row>
    <row r="1213" spans="2:23" ht="15" x14ac:dyDescent="0.25">
      <c r="B1213" s="2"/>
      <c r="I1213" s="2" t="s">
        <v>628</v>
      </c>
      <c r="J1213" s="2" t="s">
        <v>63</v>
      </c>
      <c r="K1213" s="9">
        <v>0</v>
      </c>
      <c r="L1213" s="9">
        <v>-3</v>
      </c>
      <c r="M1213" s="9">
        <v>-3</v>
      </c>
      <c r="N1213"/>
      <c r="O1213"/>
      <c r="P1213"/>
      <c r="Q1213"/>
      <c r="R1213"/>
      <c r="S1213"/>
      <c r="T1213"/>
      <c r="U1213"/>
      <c r="V1213"/>
      <c r="W1213"/>
    </row>
    <row r="1214" spans="2:23" ht="15" x14ac:dyDescent="0.25">
      <c r="B1214" s="2"/>
      <c r="K1214" s="9"/>
      <c r="L1214" s="9"/>
      <c r="M1214" s="9"/>
      <c r="N1214"/>
      <c r="O1214"/>
      <c r="P1214"/>
      <c r="Q1214"/>
      <c r="R1214"/>
      <c r="S1214"/>
      <c r="T1214"/>
      <c r="U1214"/>
      <c r="V1214"/>
      <c r="W1214"/>
    </row>
    <row r="1215" spans="2:23" ht="15" x14ac:dyDescent="0.25">
      <c r="B1215" s="2"/>
      <c r="F1215" s="2" t="s">
        <v>171</v>
      </c>
      <c r="G1215" s="2" t="s">
        <v>635</v>
      </c>
      <c r="K1215" s="9"/>
      <c r="L1215" s="9"/>
      <c r="M1215" s="9"/>
      <c r="N1215"/>
      <c r="O1215"/>
      <c r="P1215"/>
      <c r="Q1215"/>
      <c r="R1215"/>
      <c r="S1215"/>
      <c r="T1215"/>
      <c r="U1215"/>
      <c r="V1215"/>
      <c r="W1215"/>
    </row>
    <row r="1216" spans="2:23" ht="15" x14ac:dyDescent="0.25">
      <c r="B1216" s="2"/>
      <c r="H1216" s="2" t="s">
        <v>636</v>
      </c>
      <c r="K1216" s="9"/>
      <c r="L1216" s="9"/>
      <c r="M1216" s="9"/>
      <c r="N1216"/>
      <c r="O1216"/>
      <c r="P1216"/>
      <c r="Q1216"/>
      <c r="R1216"/>
      <c r="S1216"/>
      <c r="T1216"/>
      <c r="U1216"/>
      <c r="V1216"/>
      <c r="W1216"/>
    </row>
    <row r="1217" spans="2:23" ht="15" x14ac:dyDescent="0.25">
      <c r="B1217" s="2"/>
      <c r="I1217" s="2" t="s">
        <v>628</v>
      </c>
      <c r="J1217" s="2" t="s">
        <v>63</v>
      </c>
      <c r="K1217" s="9">
        <v>-2</v>
      </c>
      <c r="L1217" s="9">
        <v>-2</v>
      </c>
      <c r="M1217" s="9">
        <v>-2</v>
      </c>
      <c r="N1217"/>
      <c r="O1217"/>
      <c r="P1217"/>
      <c r="Q1217"/>
      <c r="R1217"/>
      <c r="S1217"/>
      <c r="T1217"/>
      <c r="U1217"/>
      <c r="V1217"/>
      <c r="W1217"/>
    </row>
    <row r="1218" spans="2:23" ht="15" x14ac:dyDescent="0.25">
      <c r="B1218" s="2"/>
      <c r="K1218" s="9"/>
      <c r="L1218" s="9"/>
      <c r="M1218" s="9"/>
      <c r="N1218"/>
      <c r="O1218"/>
      <c r="P1218"/>
      <c r="Q1218"/>
      <c r="R1218"/>
      <c r="S1218"/>
      <c r="T1218"/>
      <c r="U1218"/>
      <c r="V1218"/>
      <c r="W1218"/>
    </row>
    <row r="1219" spans="2:23" ht="15" x14ac:dyDescent="0.25">
      <c r="B1219" s="2"/>
      <c r="F1219" s="2" t="s">
        <v>177</v>
      </c>
      <c r="G1219" s="2" t="s">
        <v>637</v>
      </c>
      <c r="K1219" s="9"/>
      <c r="L1219" s="9"/>
      <c r="M1219" s="9"/>
      <c r="N1219"/>
      <c r="O1219"/>
      <c r="P1219"/>
      <c r="Q1219"/>
      <c r="R1219"/>
      <c r="S1219"/>
      <c r="T1219"/>
      <c r="U1219"/>
      <c r="V1219"/>
      <c r="W1219"/>
    </row>
    <row r="1220" spans="2:23" ht="15" x14ac:dyDescent="0.25">
      <c r="B1220" s="2"/>
      <c r="H1220" s="2" t="s">
        <v>638</v>
      </c>
      <c r="K1220" s="9"/>
      <c r="L1220" s="9"/>
      <c r="M1220" s="9"/>
      <c r="N1220"/>
      <c r="O1220"/>
      <c r="P1220"/>
      <c r="Q1220"/>
      <c r="R1220"/>
      <c r="S1220"/>
      <c r="T1220"/>
      <c r="U1220"/>
      <c r="V1220"/>
      <c r="W1220"/>
    </row>
    <row r="1221" spans="2:23" ht="15" x14ac:dyDescent="0.25">
      <c r="B1221" s="2"/>
      <c r="I1221" s="2" t="s">
        <v>628</v>
      </c>
      <c r="J1221" s="2" t="s">
        <v>63</v>
      </c>
      <c r="K1221" s="9">
        <v>-1</v>
      </c>
      <c r="L1221" s="9">
        <v>-7</v>
      </c>
      <c r="M1221" s="9">
        <v>-7</v>
      </c>
      <c r="N1221"/>
      <c r="O1221"/>
      <c r="P1221"/>
      <c r="Q1221"/>
      <c r="R1221"/>
      <c r="S1221"/>
      <c r="T1221"/>
      <c r="U1221"/>
      <c r="V1221"/>
      <c r="W1221"/>
    </row>
    <row r="1222" spans="2:23" ht="15" x14ac:dyDescent="0.25">
      <c r="B1222" s="2"/>
      <c r="K1222" s="9"/>
      <c r="L1222" s="9"/>
      <c r="M1222" s="9"/>
      <c r="N1222"/>
      <c r="O1222"/>
      <c r="P1222"/>
      <c r="Q1222"/>
      <c r="R1222"/>
      <c r="S1222"/>
      <c r="T1222"/>
      <c r="U1222"/>
      <c r="V1222"/>
      <c r="W1222"/>
    </row>
    <row r="1223" spans="2:23" ht="15" x14ac:dyDescent="0.25">
      <c r="B1223" s="2"/>
      <c r="F1223" s="2" t="s">
        <v>181</v>
      </c>
      <c r="G1223" s="2" t="s">
        <v>639</v>
      </c>
      <c r="K1223" s="9"/>
      <c r="L1223" s="9"/>
      <c r="M1223" s="9"/>
      <c r="N1223"/>
      <c r="O1223"/>
      <c r="P1223"/>
      <c r="Q1223"/>
      <c r="R1223"/>
      <c r="S1223"/>
      <c r="T1223"/>
      <c r="U1223"/>
      <c r="V1223"/>
      <c r="W1223"/>
    </row>
    <row r="1224" spans="2:23" ht="15" x14ac:dyDescent="0.25">
      <c r="B1224" s="2"/>
      <c r="H1224" s="2" t="s">
        <v>640</v>
      </c>
      <c r="K1224" s="9"/>
      <c r="L1224" s="9"/>
      <c r="M1224" s="9"/>
      <c r="N1224"/>
      <c r="O1224"/>
      <c r="P1224"/>
      <c r="Q1224"/>
      <c r="R1224"/>
      <c r="S1224"/>
      <c r="T1224"/>
      <c r="U1224"/>
      <c r="V1224"/>
      <c r="W1224"/>
    </row>
    <row r="1225" spans="2:23" ht="15" x14ac:dyDescent="0.25">
      <c r="B1225" s="2"/>
      <c r="I1225" s="2" t="s">
        <v>628</v>
      </c>
      <c r="J1225" s="2" t="s">
        <v>63</v>
      </c>
      <c r="K1225" s="9">
        <v>-5</v>
      </c>
      <c r="L1225" s="9">
        <v>-1</v>
      </c>
      <c r="M1225" s="9">
        <v>0</v>
      </c>
      <c r="N1225"/>
      <c r="O1225"/>
      <c r="P1225"/>
      <c r="Q1225"/>
      <c r="R1225"/>
      <c r="S1225"/>
      <c r="T1225"/>
      <c r="U1225"/>
      <c r="V1225"/>
      <c r="W1225"/>
    </row>
    <row r="1226" spans="2:23" ht="15" x14ac:dyDescent="0.25">
      <c r="B1226" s="2"/>
      <c r="K1226" s="9"/>
      <c r="L1226" s="9"/>
      <c r="M1226" s="9"/>
      <c r="N1226"/>
      <c r="O1226"/>
      <c r="P1226"/>
      <c r="Q1226"/>
      <c r="R1226"/>
      <c r="S1226"/>
      <c r="T1226"/>
      <c r="U1226"/>
      <c r="V1226"/>
      <c r="W1226"/>
    </row>
    <row r="1227" spans="2:23" ht="15" x14ac:dyDescent="0.25">
      <c r="B1227" s="2"/>
      <c r="F1227" s="2" t="s">
        <v>266</v>
      </c>
      <c r="G1227" s="2" t="s">
        <v>641</v>
      </c>
      <c r="K1227" s="9"/>
      <c r="L1227" s="9"/>
      <c r="M1227" s="9"/>
      <c r="N1227"/>
      <c r="O1227"/>
      <c r="P1227"/>
      <c r="Q1227"/>
      <c r="R1227"/>
      <c r="S1227"/>
      <c r="T1227"/>
      <c r="U1227"/>
      <c r="V1227"/>
      <c r="W1227"/>
    </row>
    <row r="1228" spans="2:23" ht="15" x14ac:dyDescent="0.25">
      <c r="B1228" s="2"/>
      <c r="H1228" s="2" t="s">
        <v>642</v>
      </c>
      <c r="K1228" s="9"/>
      <c r="L1228" s="9"/>
      <c r="M1228" s="9"/>
      <c r="N1228"/>
      <c r="O1228"/>
      <c r="P1228"/>
      <c r="Q1228"/>
      <c r="R1228"/>
      <c r="S1228"/>
      <c r="T1228"/>
      <c r="U1228"/>
      <c r="V1228"/>
      <c r="W1228"/>
    </row>
    <row r="1229" spans="2:23" ht="15" x14ac:dyDescent="0.25">
      <c r="B1229" s="2"/>
      <c r="I1229" s="2" t="s">
        <v>628</v>
      </c>
      <c r="J1229" s="2" t="s">
        <v>63</v>
      </c>
      <c r="K1229" s="9">
        <v>-2</v>
      </c>
      <c r="L1229" s="9">
        <v>0</v>
      </c>
      <c r="M1229" s="9">
        <v>0</v>
      </c>
      <c r="N1229"/>
      <c r="O1229"/>
      <c r="P1229"/>
      <c r="Q1229"/>
      <c r="R1229"/>
      <c r="S1229"/>
      <c r="T1229"/>
      <c r="U1229"/>
      <c r="V1229"/>
      <c r="W1229"/>
    </row>
    <row r="1230" spans="2:23" ht="15" x14ac:dyDescent="0.25">
      <c r="B1230" s="2"/>
      <c r="K1230" s="9"/>
      <c r="L1230" s="9"/>
      <c r="M1230" s="9"/>
      <c r="N1230"/>
      <c r="O1230"/>
      <c r="P1230"/>
      <c r="Q1230"/>
      <c r="R1230"/>
      <c r="S1230"/>
      <c r="T1230"/>
      <c r="U1230"/>
      <c r="V1230"/>
      <c r="W1230"/>
    </row>
    <row r="1231" spans="2:23" ht="15" x14ac:dyDescent="0.25">
      <c r="B1231" s="2"/>
      <c r="F1231" s="2" t="s">
        <v>85</v>
      </c>
      <c r="G1231" s="2" t="s">
        <v>643</v>
      </c>
      <c r="K1231" s="9"/>
      <c r="L1231" s="9"/>
      <c r="M1231" s="9"/>
      <c r="N1231"/>
      <c r="O1231"/>
      <c r="P1231"/>
      <c r="Q1231"/>
      <c r="R1231"/>
      <c r="S1231"/>
      <c r="T1231"/>
      <c r="U1231"/>
      <c r="V1231"/>
      <c r="W1231"/>
    </row>
    <row r="1232" spans="2:23" ht="15" x14ac:dyDescent="0.25">
      <c r="B1232" s="2"/>
      <c r="H1232" s="2" t="s">
        <v>644</v>
      </c>
      <c r="K1232" s="9"/>
      <c r="L1232" s="9"/>
      <c r="M1232" s="9"/>
      <c r="N1232"/>
      <c r="O1232"/>
      <c r="P1232"/>
      <c r="Q1232"/>
      <c r="R1232"/>
      <c r="S1232"/>
      <c r="T1232"/>
      <c r="U1232"/>
      <c r="V1232"/>
      <c r="W1232"/>
    </row>
    <row r="1233" spans="2:23" ht="15" x14ac:dyDescent="0.25">
      <c r="B1233" s="2"/>
      <c r="I1233" s="2" t="s">
        <v>628</v>
      </c>
      <c r="J1233" s="2" t="s">
        <v>63</v>
      </c>
      <c r="K1233" s="9">
        <v>0</v>
      </c>
      <c r="L1233" s="9">
        <v>-1</v>
      </c>
      <c r="M1233" s="9">
        <v>-1</v>
      </c>
      <c r="N1233"/>
      <c r="O1233"/>
      <c r="P1233"/>
      <c r="Q1233"/>
      <c r="R1233"/>
      <c r="S1233"/>
      <c r="T1233"/>
      <c r="U1233"/>
      <c r="V1233"/>
      <c r="W1233"/>
    </row>
    <row r="1234" spans="2:23" ht="15" x14ac:dyDescent="0.25">
      <c r="B1234" s="2"/>
      <c r="K1234" s="9"/>
      <c r="L1234" s="9"/>
      <c r="M1234" s="9"/>
      <c r="N1234"/>
      <c r="O1234"/>
      <c r="P1234"/>
      <c r="Q1234"/>
      <c r="R1234"/>
      <c r="S1234"/>
      <c r="T1234"/>
      <c r="U1234"/>
      <c r="V1234"/>
      <c r="W1234"/>
    </row>
    <row r="1235" spans="2:23" ht="15" x14ac:dyDescent="0.25">
      <c r="B1235" s="2"/>
      <c r="F1235" s="2" t="s">
        <v>88</v>
      </c>
      <c r="G1235" s="2" t="s">
        <v>645</v>
      </c>
      <c r="K1235" s="9"/>
      <c r="L1235" s="9"/>
      <c r="M1235" s="9"/>
      <c r="N1235"/>
      <c r="O1235"/>
      <c r="P1235"/>
      <c r="Q1235"/>
      <c r="R1235"/>
      <c r="S1235"/>
      <c r="T1235"/>
      <c r="U1235"/>
      <c r="V1235"/>
      <c r="W1235"/>
    </row>
    <row r="1236" spans="2:23" ht="15" x14ac:dyDescent="0.25">
      <c r="B1236" s="2"/>
      <c r="H1236" s="2" t="s">
        <v>646</v>
      </c>
      <c r="K1236" s="9"/>
      <c r="L1236" s="9"/>
      <c r="M1236" s="9"/>
      <c r="N1236"/>
      <c r="O1236"/>
      <c r="P1236"/>
      <c r="Q1236"/>
      <c r="R1236"/>
      <c r="S1236"/>
      <c r="T1236"/>
      <c r="U1236"/>
      <c r="V1236"/>
      <c r="W1236"/>
    </row>
    <row r="1237" spans="2:23" ht="15" x14ac:dyDescent="0.25">
      <c r="B1237" s="2"/>
      <c r="I1237" s="2" t="s">
        <v>628</v>
      </c>
      <c r="J1237" s="2" t="s">
        <v>63</v>
      </c>
      <c r="K1237" s="9">
        <v>-22</v>
      </c>
      <c r="L1237" s="9">
        <v>-15</v>
      </c>
      <c r="M1237" s="9">
        <v>0</v>
      </c>
      <c r="N1237"/>
      <c r="O1237"/>
      <c r="P1237"/>
      <c r="Q1237"/>
      <c r="R1237"/>
      <c r="S1237"/>
      <c r="T1237"/>
      <c r="U1237"/>
      <c r="V1237"/>
      <c r="W1237"/>
    </row>
    <row r="1238" spans="2:23" ht="15" x14ac:dyDescent="0.25">
      <c r="B1238" s="2"/>
      <c r="K1238" s="9"/>
      <c r="L1238" s="9"/>
      <c r="M1238" s="9"/>
      <c r="N1238"/>
      <c r="O1238"/>
      <c r="P1238"/>
      <c r="Q1238"/>
      <c r="R1238"/>
      <c r="S1238"/>
      <c r="T1238"/>
      <c r="U1238"/>
      <c r="V1238"/>
      <c r="W1238"/>
    </row>
    <row r="1239" spans="2:23" ht="15" x14ac:dyDescent="0.25">
      <c r="B1239" s="2"/>
      <c r="H1239" s="2" t="s">
        <v>647</v>
      </c>
      <c r="K1239" s="9"/>
      <c r="L1239" s="9"/>
      <c r="M1239" s="9"/>
      <c r="N1239"/>
      <c r="O1239"/>
      <c r="P1239"/>
      <c r="Q1239"/>
      <c r="R1239"/>
      <c r="S1239"/>
      <c r="T1239"/>
      <c r="U1239"/>
      <c r="V1239"/>
      <c r="W1239"/>
    </row>
    <row r="1240" spans="2:23" ht="15" x14ac:dyDescent="0.25">
      <c r="B1240" s="2"/>
      <c r="I1240" s="2" t="s">
        <v>628</v>
      </c>
      <c r="J1240" s="2" t="s">
        <v>63</v>
      </c>
      <c r="K1240" s="9">
        <v>0</v>
      </c>
      <c r="L1240" s="9">
        <v>-28</v>
      </c>
      <c r="M1240" s="9">
        <v>-35</v>
      </c>
      <c r="N1240"/>
      <c r="O1240"/>
      <c r="P1240"/>
      <c r="Q1240"/>
      <c r="R1240"/>
      <c r="S1240"/>
      <c r="T1240"/>
      <c r="U1240"/>
      <c r="V1240"/>
      <c r="W1240"/>
    </row>
    <row r="1241" spans="2:23" ht="15" x14ac:dyDescent="0.25">
      <c r="B1241" s="2"/>
      <c r="K1241" s="9"/>
      <c r="L1241" s="9"/>
      <c r="M1241" s="9"/>
      <c r="N1241"/>
      <c r="O1241"/>
      <c r="P1241"/>
      <c r="Q1241"/>
      <c r="R1241"/>
      <c r="S1241"/>
      <c r="T1241"/>
      <c r="U1241"/>
      <c r="V1241"/>
      <c r="W1241"/>
    </row>
    <row r="1242" spans="2:23" ht="15" x14ac:dyDescent="0.25">
      <c r="B1242" s="2"/>
      <c r="D1242" s="2" t="s">
        <v>648</v>
      </c>
      <c r="E1242" s="2" t="s">
        <v>649</v>
      </c>
      <c r="K1242" s="9"/>
      <c r="L1242" s="9"/>
      <c r="M1242" s="9"/>
      <c r="N1242"/>
      <c r="O1242"/>
      <c r="P1242"/>
      <c r="Q1242"/>
      <c r="R1242"/>
      <c r="S1242"/>
      <c r="T1242"/>
      <c r="U1242"/>
      <c r="V1242"/>
      <c r="W1242"/>
    </row>
    <row r="1243" spans="2:23" ht="15" x14ac:dyDescent="0.25">
      <c r="B1243" s="2"/>
      <c r="F1243" s="2" t="s">
        <v>74</v>
      </c>
      <c r="G1243" s="2" t="s">
        <v>650</v>
      </c>
      <c r="K1243" s="9"/>
      <c r="L1243" s="9"/>
      <c r="M1243" s="9"/>
      <c r="N1243"/>
      <c r="O1243"/>
      <c r="P1243"/>
      <c r="Q1243"/>
      <c r="R1243"/>
      <c r="S1243"/>
      <c r="T1243"/>
      <c r="U1243"/>
      <c r="V1243"/>
      <c r="W1243"/>
    </row>
    <row r="1244" spans="2:23" ht="15" x14ac:dyDescent="0.25">
      <c r="B1244" s="2"/>
      <c r="H1244" s="2" t="s">
        <v>651</v>
      </c>
      <c r="K1244" s="9"/>
      <c r="L1244" s="9"/>
      <c r="M1244" s="9"/>
      <c r="N1244"/>
      <c r="O1244"/>
      <c r="P1244"/>
      <c r="Q1244"/>
      <c r="R1244"/>
      <c r="S1244"/>
      <c r="T1244"/>
      <c r="U1244"/>
      <c r="V1244"/>
      <c r="W1244"/>
    </row>
    <row r="1245" spans="2:23" ht="15" x14ac:dyDescent="0.25">
      <c r="B1245" s="2"/>
      <c r="I1245" s="2" t="s">
        <v>363</v>
      </c>
      <c r="J1245" s="2" t="s">
        <v>63</v>
      </c>
      <c r="K1245" s="9">
        <v>-12081</v>
      </c>
      <c r="L1245" s="9">
        <v>-11715</v>
      </c>
      <c r="M1245" s="9">
        <v>-11921</v>
      </c>
      <c r="N1245"/>
      <c r="O1245"/>
      <c r="P1245"/>
      <c r="Q1245"/>
      <c r="R1245"/>
      <c r="S1245"/>
      <c r="T1245"/>
      <c r="U1245"/>
      <c r="V1245"/>
      <c r="W1245"/>
    </row>
    <row r="1246" spans="2:23" ht="15" x14ac:dyDescent="0.25">
      <c r="B1246" s="2"/>
      <c r="K1246" s="9"/>
      <c r="L1246" s="9"/>
      <c r="M1246" s="9"/>
      <c r="N1246"/>
      <c r="O1246"/>
      <c r="P1246"/>
      <c r="Q1246"/>
      <c r="R1246"/>
      <c r="S1246"/>
      <c r="T1246"/>
      <c r="U1246"/>
      <c r="V1246"/>
      <c r="W1246"/>
    </row>
    <row r="1247" spans="2:23" ht="15" x14ac:dyDescent="0.25">
      <c r="B1247" s="2"/>
      <c r="F1247" s="2" t="s">
        <v>78</v>
      </c>
      <c r="G1247" s="2" t="s">
        <v>652</v>
      </c>
      <c r="K1247" s="9"/>
      <c r="L1247" s="9"/>
      <c r="M1247" s="9"/>
      <c r="N1247"/>
      <c r="O1247"/>
      <c r="P1247"/>
      <c r="Q1247"/>
      <c r="R1247"/>
      <c r="S1247"/>
      <c r="T1247"/>
      <c r="U1247"/>
      <c r="V1247"/>
      <c r="W1247"/>
    </row>
    <row r="1248" spans="2:23" ht="15" x14ac:dyDescent="0.25">
      <c r="B1248" s="2"/>
      <c r="H1248" s="2" t="s">
        <v>653</v>
      </c>
      <c r="K1248" s="9"/>
      <c r="L1248" s="9"/>
      <c r="M1248" s="9"/>
      <c r="N1248"/>
      <c r="O1248"/>
      <c r="P1248"/>
      <c r="Q1248"/>
      <c r="R1248"/>
      <c r="S1248"/>
      <c r="T1248"/>
      <c r="U1248"/>
      <c r="V1248"/>
      <c r="W1248"/>
    </row>
    <row r="1249" spans="2:23" ht="15" x14ac:dyDescent="0.25">
      <c r="B1249" s="2"/>
      <c r="I1249" s="2" t="s">
        <v>449</v>
      </c>
      <c r="J1249" s="2" t="s">
        <v>63</v>
      </c>
      <c r="K1249" s="9">
        <v>-55</v>
      </c>
      <c r="L1249" s="9">
        <v>-70</v>
      </c>
      <c r="M1249" s="9">
        <v>-70</v>
      </c>
      <c r="N1249"/>
      <c r="O1249"/>
      <c r="P1249"/>
      <c r="Q1249"/>
      <c r="R1249"/>
      <c r="S1249"/>
      <c r="T1249"/>
      <c r="U1249"/>
      <c r="V1249"/>
      <c r="W1249"/>
    </row>
    <row r="1250" spans="2:23" ht="15" x14ac:dyDescent="0.25">
      <c r="B1250" s="2"/>
      <c r="K1250" s="9"/>
      <c r="L1250" s="9"/>
      <c r="M1250" s="9"/>
      <c r="N1250"/>
      <c r="O1250"/>
      <c r="P1250"/>
      <c r="Q1250"/>
      <c r="R1250"/>
      <c r="S1250"/>
      <c r="T1250"/>
      <c r="U1250"/>
      <c r="V1250"/>
      <c r="W1250"/>
    </row>
    <row r="1251" spans="2:23" ht="15" x14ac:dyDescent="0.25">
      <c r="B1251" s="2"/>
      <c r="F1251" s="2" t="s">
        <v>165</v>
      </c>
      <c r="G1251" s="2" t="s">
        <v>654</v>
      </c>
      <c r="K1251" s="9"/>
      <c r="L1251" s="9"/>
      <c r="M1251" s="9"/>
      <c r="N1251"/>
      <c r="O1251"/>
      <c r="P1251"/>
      <c r="Q1251"/>
      <c r="R1251"/>
      <c r="S1251"/>
      <c r="T1251"/>
      <c r="U1251"/>
      <c r="V1251"/>
      <c r="W1251"/>
    </row>
    <row r="1252" spans="2:23" ht="15" x14ac:dyDescent="0.25">
      <c r="B1252" s="2"/>
      <c r="H1252" s="2" t="s">
        <v>655</v>
      </c>
      <c r="K1252" s="9"/>
      <c r="L1252" s="9"/>
      <c r="M1252" s="9"/>
      <c r="N1252"/>
      <c r="O1252"/>
      <c r="P1252"/>
      <c r="Q1252"/>
      <c r="R1252"/>
      <c r="S1252"/>
      <c r="T1252"/>
      <c r="U1252"/>
      <c r="V1252"/>
      <c r="W1252"/>
    </row>
    <row r="1253" spans="2:23" ht="15" x14ac:dyDescent="0.25">
      <c r="B1253" s="2"/>
      <c r="I1253" s="2" t="s">
        <v>363</v>
      </c>
      <c r="J1253" s="2" t="s">
        <v>63</v>
      </c>
      <c r="K1253" s="9">
        <v>0</v>
      </c>
      <c r="L1253" s="9">
        <v>-1</v>
      </c>
      <c r="M1253" s="9">
        <v>-1</v>
      </c>
      <c r="N1253"/>
      <c r="O1253"/>
      <c r="P1253"/>
      <c r="Q1253"/>
      <c r="R1253"/>
      <c r="S1253"/>
      <c r="T1253"/>
      <c r="U1253"/>
      <c r="V1253"/>
      <c r="W1253"/>
    </row>
    <row r="1254" spans="2:23" ht="15" x14ac:dyDescent="0.25">
      <c r="B1254" s="2"/>
      <c r="K1254" s="9"/>
      <c r="L1254" s="9"/>
      <c r="M1254" s="9"/>
      <c r="N1254"/>
      <c r="O1254"/>
      <c r="P1254"/>
      <c r="Q1254"/>
      <c r="R1254"/>
      <c r="S1254"/>
      <c r="T1254"/>
      <c r="U1254"/>
      <c r="V1254"/>
      <c r="W1254"/>
    </row>
    <row r="1255" spans="2:23" ht="15" x14ac:dyDescent="0.25">
      <c r="B1255" s="2"/>
      <c r="H1255" s="2" t="s">
        <v>656</v>
      </c>
      <c r="K1255" s="9"/>
      <c r="L1255" s="9"/>
      <c r="M1255" s="9"/>
      <c r="N1255"/>
      <c r="O1255"/>
      <c r="P1255"/>
      <c r="Q1255"/>
      <c r="R1255"/>
      <c r="S1255"/>
      <c r="T1255"/>
      <c r="U1255"/>
      <c r="V1255"/>
      <c r="W1255"/>
    </row>
    <row r="1256" spans="2:23" ht="15" x14ac:dyDescent="0.25">
      <c r="B1256" s="2"/>
      <c r="I1256" s="2" t="s">
        <v>363</v>
      </c>
      <c r="J1256" s="2" t="s">
        <v>63</v>
      </c>
      <c r="K1256" s="9">
        <v>-2</v>
      </c>
      <c r="L1256" s="9">
        <v>-12</v>
      </c>
      <c r="M1256" s="9">
        <v>-12</v>
      </c>
      <c r="N1256"/>
      <c r="O1256"/>
      <c r="P1256"/>
      <c r="Q1256"/>
      <c r="R1256"/>
      <c r="S1256"/>
      <c r="T1256"/>
      <c r="U1256"/>
      <c r="V1256"/>
      <c r="W1256"/>
    </row>
    <row r="1257" spans="2:23" ht="15" x14ac:dyDescent="0.25">
      <c r="B1257" s="2"/>
      <c r="K1257" s="9"/>
      <c r="L1257" s="9"/>
      <c r="M1257" s="9"/>
      <c r="N1257"/>
      <c r="O1257"/>
      <c r="P1257"/>
      <c r="Q1257"/>
      <c r="R1257"/>
      <c r="S1257"/>
      <c r="T1257"/>
      <c r="U1257"/>
      <c r="V1257"/>
      <c r="W1257"/>
    </row>
    <row r="1258" spans="2:23" ht="15" x14ac:dyDescent="0.25">
      <c r="B1258" s="2"/>
      <c r="H1258" s="2" t="s">
        <v>657</v>
      </c>
      <c r="K1258" s="9"/>
      <c r="L1258" s="9"/>
      <c r="M1258" s="9"/>
      <c r="N1258"/>
      <c r="O1258"/>
      <c r="P1258"/>
      <c r="Q1258"/>
      <c r="R1258"/>
      <c r="S1258"/>
      <c r="T1258"/>
      <c r="U1258"/>
      <c r="V1258"/>
      <c r="W1258"/>
    </row>
    <row r="1259" spans="2:23" ht="15" x14ac:dyDescent="0.25">
      <c r="B1259" s="2"/>
      <c r="I1259" s="2" t="s">
        <v>363</v>
      </c>
      <c r="J1259" s="2" t="s">
        <v>63</v>
      </c>
      <c r="K1259" s="9">
        <v>-42</v>
      </c>
      <c r="L1259" s="9">
        <v>-42</v>
      </c>
      <c r="M1259" s="9">
        <v>-39</v>
      </c>
      <c r="N1259"/>
      <c r="O1259"/>
      <c r="P1259"/>
      <c r="Q1259"/>
      <c r="R1259"/>
      <c r="S1259"/>
      <c r="T1259"/>
      <c r="U1259"/>
      <c r="V1259"/>
      <c r="W1259"/>
    </row>
    <row r="1260" spans="2:23" ht="15" x14ac:dyDescent="0.25">
      <c r="B1260" s="2"/>
      <c r="K1260" s="9"/>
      <c r="L1260" s="9"/>
      <c r="M1260" s="9"/>
      <c r="N1260"/>
      <c r="O1260"/>
      <c r="P1260"/>
      <c r="Q1260"/>
      <c r="R1260"/>
      <c r="S1260"/>
      <c r="T1260"/>
      <c r="U1260"/>
      <c r="V1260"/>
      <c r="W1260"/>
    </row>
    <row r="1261" spans="2:23" ht="15" x14ac:dyDescent="0.25">
      <c r="B1261" s="2"/>
      <c r="H1261" s="2" t="s">
        <v>658</v>
      </c>
      <c r="K1261" s="9"/>
      <c r="L1261" s="9"/>
      <c r="M1261" s="9"/>
      <c r="N1261"/>
      <c r="O1261"/>
      <c r="P1261"/>
      <c r="Q1261"/>
      <c r="R1261"/>
      <c r="S1261"/>
      <c r="T1261"/>
      <c r="U1261"/>
      <c r="V1261"/>
      <c r="W1261"/>
    </row>
    <row r="1262" spans="2:23" ht="15" x14ac:dyDescent="0.25">
      <c r="B1262" s="2"/>
      <c r="I1262" s="2" t="s">
        <v>363</v>
      </c>
      <c r="J1262" s="2" t="s">
        <v>63</v>
      </c>
      <c r="K1262" s="9">
        <v>-846</v>
      </c>
      <c r="L1262" s="9">
        <v>-865</v>
      </c>
      <c r="M1262" s="9">
        <v>-905</v>
      </c>
      <c r="N1262"/>
      <c r="O1262"/>
      <c r="P1262"/>
      <c r="Q1262"/>
      <c r="R1262"/>
      <c r="S1262"/>
      <c r="T1262"/>
      <c r="U1262"/>
      <c r="V1262"/>
      <c r="W1262"/>
    </row>
    <row r="1263" spans="2:23" ht="15" x14ac:dyDescent="0.25">
      <c r="B1263" s="2"/>
      <c r="K1263" s="9"/>
      <c r="L1263" s="9"/>
      <c r="M1263" s="9"/>
      <c r="N1263"/>
      <c r="O1263"/>
      <c r="P1263"/>
      <c r="Q1263"/>
      <c r="R1263"/>
      <c r="S1263"/>
      <c r="T1263"/>
      <c r="U1263"/>
      <c r="V1263"/>
      <c r="W1263"/>
    </row>
    <row r="1264" spans="2:23" ht="15" x14ac:dyDescent="0.25">
      <c r="B1264" s="2"/>
      <c r="H1264" s="2" t="s">
        <v>659</v>
      </c>
      <c r="K1264" s="9"/>
      <c r="L1264" s="9"/>
      <c r="M1264" s="9"/>
      <c r="N1264"/>
      <c r="O1264"/>
      <c r="P1264"/>
      <c r="Q1264"/>
      <c r="R1264"/>
      <c r="S1264"/>
      <c r="T1264"/>
      <c r="U1264"/>
      <c r="V1264"/>
      <c r="W1264"/>
    </row>
    <row r="1265" spans="2:23" ht="15" x14ac:dyDescent="0.25">
      <c r="B1265" s="2"/>
      <c r="I1265" s="2" t="s">
        <v>155</v>
      </c>
      <c r="J1265" s="2" t="s">
        <v>63</v>
      </c>
      <c r="K1265" s="9">
        <v>-63</v>
      </c>
      <c r="L1265" s="9">
        <v>-75</v>
      </c>
      <c r="M1265" s="9">
        <v>-91</v>
      </c>
      <c r="N1265"/>
      <c r="O1265"/>
      <c r="P1265"/>
      <c r="Q1265"/>
      <c r="R1265"/>
      <c r="S1265"/>
      <c r="T1265"/>
      <c r="U1265"/>
      <c r="V1265"/>
      <c r="W1265"/>
    </row>
    <row r="1266" spans="2:23" ht="15" x14ac:dyDescent="0.25">
      <c r="B1266" s="2"/>
      <c r="K1266" s="9"/>
      <c r="L1266" s="9"/>
      <c r="M1266" s="9"/>
      <c r="N1266"/>
      <c r="O1266"/>
      <c r="P1266"/>
      <c r="Q1266"/>
      <c r="R1266"/>
      <c r="S1266"/>
      <c r="T1266"/>
      <c r="U1266"/>
      <c r="V1266"/>
      <c r="W1266"/>
    </row>
    <row r="1267" spans="2:23" ht="15" x14ac:dyDescent="0.25">
      <c r="B1267" s="2"/>
      <c r="D1267" s="2" t="s">
        <v>660</v>
      </c>
      <c r="E1267" s="2" t="s">
        <v>661</v>
      </c>
      <c r="K1267" s="9"/>
      <c r="L1267" s="9"/>
      <c r="M1267" s="9"/>
      <c r="N1267"/>
      <c r="O1267"/>
      <c r="P1267"/>
      <c r="Q1267"/>
      <c r="R1267"/>
      <c r="S1267"/>
      <c r="T1267"/>
      <c r="U1267"/>
      <c r="V1267"/>
      <c r="W1267"/>
    </row>
    <row r="1268" spans="2:23" ht="15" x14ac:dyDescent="0.25">
      <c r="B1268" s="2"/>
      <c r="F1268" s="2" t="s">
        <v>152</v>
      </c>
      <c r="G1268" s="2" t="s">
        <v>662</v>
      </c>
      <c r="K1268" s="9"/>
      <c r="L1268" s="9"/>
      <c r="M1268" s="9"/>
      <c r="N1268"/>
      <c r="O1268"/>
      <c r="P1268"/>
      <c r="Q1268"/>
      <c r="R1268"/>
      <c r="S1268"/>
      <c r="T1268"/>
      <c r="U1268"/>
      <c r="V1268"/>
      <c r="W1268"/>
    </row>
    <row r="1269" spans="2:23" ht="15" x14ac:dyDescent="0.25">
      <c r="B1269" s="2"/>
      <c r="H1269" s="2" t="s">
        <v>663</v>
      </c>
      <c r="K1269" s="9"/>
      <c r="L1269" s="9"/>
      <c r="M1269" s="9"/>
      <c r="N1269"/>
      <c r="O1269"/>
      <c r="P1269"/>
      <c r="Q1269"/>
      <c r="R1269"/>
      <c r="S1269"/>
      <c r="T1269"/>
      <c r="U1269"/>
      <c r="V1269"/>
      <c r="W1269"/>
    </row>
    <row r="1270" spans="2:23" ht="15" x14ac:dyDescent="0.25">
      <c r="B1270" s="2"/>
      <c r="I1270" s="2" t="s">
        <v>135</v>
      </c>
      <c r="J1270" s="2" t="s">
        <v>63</v>
      </c>
      <c r="K1270" s="9">
        <v>-1</v>
      </c>
      <c r="L1270" s="9">
        <v>0</v>
      </c>
      <c r="M1270" s="9">
        <v>0</v>
      </c>
      <c r="N1270"/>
      <c r="O1270"/>
      <c r="P1270"/>
      <c r="Q1270"/>
      <c r="R1270"/>
      <c r="S1270"/>
      <c r="T1270"/>
      <c r="U1270"/>
      <c r="V1270"/>
      <c r="W1270"/>
    </row>
    <row r="1271" spans="2:23" ht="15" x14ac:dyDescent="0.25">
      <c r="B1271" s="2"/>
      <c r="K1271" s="9"/>
      <c r="L1271" s="9"/>
      <c r="M1271" s="9"/>
      <c r="N1271"/>
      <c r="O1271"/>
      <c r="P1271"/>
      <c r="Q1271"/>
      <c r="R1271"/>
      <c r="S1271"/>
      <c r="T1271"/>
      <c r="U1271"/>
      <c r="V1271"/>
      <c r="W1271"/>
    </row>
    <row r="1272" spans="2:23" ht="15" x14ac:dyDescent="0.25">
      <c r="B1272" s="2"/>
      <c r="F1272" s="2" t="s">
        <v>74</v>
      </c>
      <c r="G1272" s="2" t="s">
        <v>664</v>
      </c>
      <c r="K1272" s="9"/>
      <c r="L1272" s="9"/>
      <c r="M1272" s="9"/>
      <c r="N1272"/>
      <c r="O1272"/>
      <c r="P1272"/>
      <c r="Q1272"/>
      <c r="R1272"/>
      <c r="S1272"/>
      <c r="T1272"/>
      <c r="U1272"/>
      <c r="V1272"/>
      <c r="W1272"/>
    </row>
    <row r="1273" spans="2:23" ht="15" x14ac:dyDescent="0.25">
      <c r="B1273" s="2"/>
      <c r="H1273" s="2" t="s">
        <v>665</v>
      </c>
      <c r="K1273" s="9"/>
      <c r="L1273" s="9"/>
      <c r="M1273" s="9"/>
      <c r="N1273"/>
      <c r="O1273"/>
      <c r="P1273"/>
      <c r="Q1273"/>
      <c r="R1273"/>
      <c r="S1273"/>
      <c r="T1273"/>
      <c r="U1273"/>
      <c r="V1273"/>
      <c r="W1273"/>
    </row>
    <row r="1274" spans="2:23" ht="15" x14ac:dyDescent="0.25">
      <c r="B1274" s="2"/>
      <c r="I1274" s="2" t="s">
        <v>666</v>
      </c>
      <c r="J1274" s="2" t="s">
        <v>63</v>
      </c>
      <c r="K1274" s="9">
        <v>-31</v>
      </c>
      <c r="L1274" s="9">
        <v>-30</v>
      </c>
      <c r="M1274" s="9">
        <v>-30</v>
      </c>
      <c r="N1274"/>
      <c r="O1274"/>
      <c r="P1274"/>
      <c r="Q1274"/>
      <c r="R1274"/>
      <c r="S1274"/>
      <c r="T1274"/>
      <c r="U1274"/>
      <c r="V1274"/>
      <c r="W1274"/>
    </row>
    <row r="1275" spans="2:23" ht="15" x14ac:dyDescent="0.25">
      <c r="B1275" s="2"/>
      <c r="K1275" s="9"/>
      <c r="L1275" s="9"/>
      <c r="M1275" s="9"/>
      <c r="N1275"/>
      <c r="O1275"/>
      <c r="P1275"/>
      <c r="Q1275"/>
      <c r="R1275"/>
      <c r="S1275"/>
      <c r="T1275"/>
      <c r="U1275"/>
      <c r="V1275"/>
      <c r="W1275"/>
    </row>
    <row r="1276" spans="2:23" ht="15" x14ac:dyDescent="0.25">
      <c r="B1276" s="2"/>
      <c r="H1276" s="2" t="s">
        <v>667</v>
      </c>
      <c r="K1276" s="9"/>
      <c r="L1276" s="9"/>
      <c r="M1276" s="9"/>
      <c r="N1276"/>
      <c r="O1276"/>
      <c r="P1276"/>
      <c r="Q1276"/>
      <c r="R1276"/>
      <c r="S1276"/>
      <c r="T1276"/>
      <c r="U1276"/>
      <c r="V1276"/>
      <c r="W1276"/>
    </row>
    <row r="1277" spans="2:23" ht="15" x14ac:dyDescent="0.25">
      <c r="B1277" s="2"/>
      <c r="I1277" s="2" t="s">
        <v>666</v>
      </c>
      <c r="J1277" s="2" t="s">
        <v>63</v>
      </c>
      <c r="K1277" s="9">
        <v>-45</v>
      </c>
      <c r="L1277" s="9">
        <v>-10</v>
      </c>
      <c r="M1277" s="9">
        <v>0</v>
      </c>
      <c r="N1277"/>
      <c r="O1277"/>
      <c r="P1277"/>
      <c r="Q1277"/>
      <c r="R1277"/>
      <c r="S1277"/>
      <c r="T1277"/>
      <c r="U1277"/>
      <c r="V1277"/>
      <c r="W1277"/>
    </row>
    <row r="1278" spans="2:23" ht="15" x14ac:dyDescent="0.25">
      <c r="B1278" s="2"/>
      <c r="K1278" s="9"/>
      <c r="L1278" s="9"/>
      <c r="M1278" s="9"/>
      <c r="N1278"/>
      <c r="O1278"/>
      <c r="P1278"/>
      <c r="Q1278"/>
      <c r="R1278"/>
      <c r="S1278"/>
      <c r="T1278"/>
      <c r="U1278"/>
      <c r="V1278"/>
      <c r="W1278"/>
    </row>
    <row r="1279" spans="2:23" ht="15" x14ac:dyDescent="0.25">
      <c r="B1279" s="2"/>
      <c r="H1279" s="2" t="s">
        <v>668</v>
      </c>
      <c r="K1279" s="9"/>
      <c r="L1279" s="9"/>
      <c r="M1279" s="9"/>
      <c r="N1279"/>
      <c r="O1279"/>
      <c r="P1279"/>
      <c r="Q1279"/>
      <c r="R1279"/>
      <c r="S1279"/>
      <c r="T1279"/>
      <c r="U1279"/>
      <c r="V1279"/>
      <c r="W1279"/>
    </row>
    <row r="1280" spans="2:23" ht="15" x14ac:dyDescent="0.25">
      <c r="B1280" s="2"/>
      <c r="I1280" s="2" t="s">
        <v>666</v>
      </c>
      <c r="J1280" s="2" t="s">
        <v>63</v>
      </c>
      <c r="K1280" s="9">
        <v>-31</v>
      </c>
      <c r="L1280" s="9">
        <v>0</v>
      </c>
      <c r="M1280" s="9">
        <v>0</v>
      </c>
      <c r="N1280"/>
      <c r="O1280"/>
      <c r="P1280"/>
      <c r="Q1280"/>
      <c r="R1280"/>
      <c r="S1280"/>
      <c r="T1280"/>
      <c r="U1280"/>
      <c r="V1280"/>
      <c r="W1280"/>
    </row>
    <row r="1281" spans="2:23" ht="15" x14ac:dyDescent="0.25">
      <c r="B1281" s="2"/>
      <c r="K1281" s="9"/>
      <c r="L1281" s="9"/>
      <c r="M1281" s="9"/>
      <c r="N1281"/>
      <c r="O1281"/>
      <c r="P1281"/>
      <c r="Q1281"/>
      <c r="R1281"/>
      <c r="S1281"/>
      <c r="T1281"/>
      <c r="U1281"/>
      <c r="V1281"/>
      <c r="W1281"/>
    </row>
    <row r="1282" spans="2:23" ht="15" x14ac:dyDescent="0.25">
      <c r="B1282" s="2"/>
      <c r="F1282" s="2" t="s">
        <v>78</v>
      </c>
      <c r="G1282" s="2" t="s">
        <v>669</v>
      </c>
      <c r="K1282" s="9"/>
      <c r="L1282" s="9"/>
      <c r="M1282" s="9"/>
      <c r="N1282"/>
      <c r="O1282"/>
      <c r="P1282"/>
      <c r="Q1282"/>
      <c r="R1282"/>
      <c r="S1282"/>
      <c r="T1282"/>
      <c r="U1282"/>
      <c r="V1282"/>
      <c r="W1282"/>
    </row>
    <row r="1283" spans="2:23" ht="15" x14ac:dyDescent="0.25">
      <c r="B1283" s="2"/>
      <c r="H1283" s="2" t="s">
        <v>670</v>
      </c>
      <c r="K1283" s="9"/>
      <c r="L1283" s="9"/>
      <c r="M1283" s="9"/>
      <c r="N1283"/>
      <c r="O1283"/>
      <c r="P1283"/>
      <c r="Q1283"/>
      <c r="R1283"/>
      <c r="S1283"/>
      <c r="T1283"/>
      <c r="U1283"/>
      <c r="V1283"/>
      <c r="W1283"/>
    </row>
    <row r="1284" spans="2:23" ht="15" x14ac:dyDescent="0.25">
      <c r="B1284" s="2"/>
      <c r="I1284" s="2" t="s">
        <v>135</v>
      </c>
      <c r="J1284" s="2" t="s">
        <v>63</v>
      </c>
      <c r="K1284" s="9">
        <v>-230</v>
      </c>
      <c r="L1284" s="9">
        <v>0</v>
      </c>
      <c r="M1284" s="9">
        <v>0</v>
      </c>
      <c r="N1284"/>
      <c r="O1284"/>
      <c r="P1284"/>
      <c r="Q1284"/>
      <c r="R1284"/>
      <c r="S1284"/>
      <c r="T1284"/>
      <c r="U1284"/>
      <c r="V1284"/>
      <c r="W1284"/>
    </row>
    <row r="1285" spans="2:23" ht="15" x14ac:dyDescent="0.25">
      <c r="B1285" s="2"/>
      <c r="K1285" s="9"/>
      <c r="L1285" s="9"/>
      <c r="M1285" s="9"/>
      <c r="N1285"/>
      <c r="O1285"/>
      <c r="P1285"/>
      <c r="Q1285"/>
      <c r="R1285"/>
      <c r="S1285"/>
      <c r="T1285"/>
      <c r="U1285"/>
      <c r="V1285"/>
      <c r="W1285"/>
    </row>
    <row r="1286" spans="2:23" ht="15" x14ac:dyDescent="0.25">
      <c r="B1286" s="2"/>
      <c r="H1286" s="2" t="s">
        <v>671</v>
      </c>
      <c r="K1286" s="9"/>
      <c r="L1286" s="9"/>
      <c r="M1286" s="9"/>
      <c r="N1286"/>
      <c r="O1286"/>
      <c r="P1286"/>
      <c r="Q1286"/>
      <c r="R1286"/>
      <c r="S1286"/>
      <c r="T1286"/>
      <c r="U1286"/>
      <c r="V1286"/>
      <c r="W1286"/>
    </row>
    <row r="1287" spans="2:23" ht="15" x14ac:dyDescent="0.25">
      <c r="B1287" s="2"/>
      <c r="I1287" s="2" t="s">
        <v>135</v>
      </c>
      <c r="J1287" s="2" t="s">
        <v>63</v>
      </c>
      <c r="K1287" s="9">
        <v>-11</v>
      </c>
      <c r="L1287" s="9">
        <v>-55</v>
      </c>
      <c r="M1287" s="9">
        <v>0</v>
      </c>
      <c r="N1287"/>
      <c r="O1287"/>
      <c r="P1287"/>
      <c r="Q1287"/>
      <c r="R1287"/>
      <c r="S1287"/>
      <c r="T1287"/>
      <c r="U1287"/>
      <c r="V1287"/>
      <c r="W1287"/>
    </row>
    <row r="1288" spans="2:23" ht="15" x14ac:dyDescent="0.25">
      <c r="B1288" s="2"/>
      <c r="K1288" s="9"/>
      <c r="L1288" s="9"/>
      <c r="M1288" s="9"/>
      <c r="N1288"/>
      <c r="O1288"/>
      <c r="P1288"/>
      <c r="Q1288"/>
      <c r="R1288"/>
      <c r="S1288"/>
      <c r="T1288"/>
      <c r="U1288"/>
      <c r="V1288"/>
      <c r="W1288"/>
    </row>
    <row r="1289" spans="2:23" ht="15" x14ac:dyDescent="0.25">
      <c r="B1289" s="2"/>
      <c r="H1289" s="2" t="s">
        <v>672</v>
      </c>
      <c r="K1289" s="9"/>
      <c r="L1289" s="9"/>
      <c r="M1289" s="9"/>
      <c r="N1289"/>
      <c r="O1289"/>
      <c r="P1289"/>
      <c r="Q1289"/>
      <c r="R1289"/>
      <c r="S1289"/>
      <c r="T1289"/>
      <c r="U1289"/>
      <c r="V1289"/>
      <c r="W1289"/>
    </row>
    <row r="1290" spans="2:23" ht="15" x14ac:dyDescent="0.25">
      <c r="B1290" s="2"/>
      <c r="I1290" s="2" t="s">
        <v>135</v>
      </c>
      <c r="J1290" s="2" t="s">
        <v>63</v>
      </c>
      <c r="K1290" s="9">
        <v>-1</v>
      </c>
      <c r="L1290" s="9">
        <v>0</v>
      </c>
      <c r="M1290" s="9">
        <v>0</v>
      </c>
      <c r="N1290"/>
      <c r="O1290"/>
      <c r="P1290"/>
      <c r="Q1290"/>
      <c r="R1290"/>
      <c r="S1290"/>
      <c r="T1290"/>
      <c r="U1290"/>
      <c r="V1290"/>
      <c r="W1290"/>
    </row>
    <row r="1291" spans="2:23" ht="15" x14ac:dyDescent="0.25">
      <c r="B1291" s="2"/>
      <c r="K1291" s="9"/>
      <c r="L1291" s="9"/>
      <c r="M1291" s="9"/>
      <c r="N1291"/>
      <c r="O1291"/>
      <c r="P1291"/>
      <c r="Q1291"/>
      <c r="R1291"/>
      <c r="S1291"/>
      <c r="T1291"/>
      <c r="U1291"/>
      <c r="V1291"/>
      <c r="W1291"/>
    </row>
    <row r="1292" spans="2:23" ht="15" x14ac:dyDescent="0.25">
      <c r="B1292" s="2"/>
      <c r="H1292" s="2" t="s">
        <v>673</v>
      </c>
      <c r="K1292" s="9"/>
      <c r="L1292" s="9"/>
      <c r="M1292" s="9"/>
      <c r="N1292"/>
      <c r="O1292"/>
      <c r="P1292"/>
      <c r="Q1292"/>
      <c r="R1292"/>
      <c r="S1292"/>
      <c r="T1292"/>
      <c r="U1292"/>
      <c r="V1292"/>
      <c r="W1292"/>
    </row>
    <row r="1293" spans="2:23" ht="15" x14ac:dyDescent="0.25">
      <c r="B1293" s="2"/>
      <c r="I1293" s="2" t="s">
        <v>135</v>
      </c>
      <c r="J1293" s="2" t="s">
        <v>63</v>
      </c>
      <c r="K1293" s="9">
        <v>-25</v>
      </c>
      <c r="L1293" s="9">
        <v>0</v>
      </c>
      <c r="M1293" s="9">
        <v>0</v>
      </c>
      <c r="N1293"/>
      <c r="O1293"/>
      <c r="P1293"/>
      <c r="Q1293"/>
      <c r="R1293"/>
      <c r="S1293"/>
      <c r="T1293"/>
      <c r="U1293"/>
      <c r="V1293"/>
      <c r="W1293"/>
    </row>
    <row r="1294" spans="2:23" ht="15" x14ac:dyDescent="0.25">
      <c r="B1294" s="2"/>
      <c r="K1294" s="9"/>
      <c r="L1294" s="9"/>
      <c r="M1294" s="9"/>
      <c r="N1294"/>
      <c r="O1294"/>
      <c r="P1294"/>
      <c r="Q1294"/>
      <c r="R1294"/>
      <c r="S1294"/>
      <c r="T1294"/>
      <c r="U1294"/>
      <c r="V1294"/>
      <c r="W1294"/>
    </row>
    <row r="1295" spans="2:23" ht="15" x14ac:dyDescent="0.25">
      <c r="B1295" s="2"/>
      <c r="F1295" s="2" t="s">
        <v>174</v>
      </c>
      <c r="G1295" s="2" t="s">
        <v>674</v>
      </c>
      <c r="K1295" s="9"/>
      <c r="L1295" s="9"/>
      <c r="M1295" s="9"/>
      <c r="N1295"/>
      <c r="O1295"/>
      <c r="P1295"/>
      <c r="Q1295"/>
      <c r="R1295"/>
      <c r="S1295"/>
      <c r="T1295"/>
      <c r="U1295"/>
      <c r="V1295"/>
      <c r="W1295"/>
    </row>
    <row r="1296" spans="2:23" ht="15" x14ac:dyDescent="0.25">
      <c r="B1296" s="2"/>
      <c r="H1296" s="2" t="s">
        <v>675</v>
      </c>
      <c r="K1296" s="9"/>
      <c r="L1296" s="9"/>
      <c r="M1296" s="9"/>
      <c r="N1296"/>
      <c r="O1296"/>
      <c r="P1296"/>
      <c r="Q1296"/>
      <c r="R1296"/>
      <c r="S1296"/>
      <c r="T1296"/>
      <c r="U1296"/>
      <c r="V1296"/>
      <c r="W1296"/>
    </row>
    <row r="1297" spans="2:23" ht="15" x14ac:dyDescent="0.25">
      <c r="B1297" s="2"/>
      <c r="I1297" s="2" t="s">
        <v>135</v>
      </c>
      <c r="J1297" s="2" t="s">
        <v>63</v>
      </c>
      <c r="K1297" s="9">
        <v>-102</v>
      </c>
      <c r="L1297" s="9">
        <v>-102</v>
      </c>
      <c r="M1297" s="9">
        <v>0</v>
      </c>
      <c r="N1297"/>
      <c r="O1297"/>
      <c r="P1297"/>
      <c r="Q1297"/>
      <c r="R1297"/>
      <c r="S1297"/>
      <c r="T1297"/>
      <c r="U1297"/>
      <c r="V1297"/>
      <c r="W1297"/>
    </row>
    <row r="1298" spans="2:23" ht="15" x14ac:dyDescent="0.25">
      <c r="B1298" s="2"/>
      <c r="K1298" s="9"/>
      <c r="L1298" s="9"/>
      <c r="M1298" s="9"/>
      <c r="N1298"/>
      <c r="O1298"/>
      <c r="P1298"/>
      <c r="Q1298"/>
      <c r="R1298"/>
      <c r="S1298"/>
      <c r="T1298"/>
      <c r="U1298"/>
      <c r="V1298"/>
      <c r="W1298"/>
    </row>
    <row r="1299" spans="2:23" ht="15" x14ac:dyDescent="0.25">
      <c r="B1299" s="2"/>
      <c r="H1299" s="2" t="s">
        <v>676</v>
      </c>
      <c r="K1299" s="9"/>
      <c r="L1299" s="9"/>
      <c r="M1299" s="9"/>
      <c r="N1299"/>
      <c r="O1299"/>
      <c r="P1299"/>
      <c r="Q1299"/>
      <c r="R1299"/>
      <c r="S1299"/>
      <c r="T1299"/>
      <c r="U1299"/>
      <c r="V1299"/>
      <c r="W1299"/>
    </row>
    <row r="1300" spans="2:23" ht="15" x14ac:dyDescent="0.25">
      <c r="B1300" s="2"/>
      <c r="I1300" s="2" t="s">
        <v>135</v>
      </c>
      <c r="J1300" s="2" t="s">
        <v>63</v>
      </c>
      <c r="K1300" s="9">
        <v>-3</v>
      </c>
      <c r="L1300" s="9">
        <v>-5</v>
      </c>
      <c r="M1300" s="9">
        <v>0</v>
      </c>
      <c r="N1300"/>
      <c r="O1300"/>
      <c r="P1300"/>
      <c r="Q1300"/>
      <c r="R1300"/>
      <c r="S1300"/>
      <c r="T1300"/>
      <c r="U1300"/>
      <c r="V1300"/>
      <c r="W1300"/>
    </row>
    <row r="1301" spans="2:23" ht="15" x14ac:dyDescent="0.25">
      <c r="B1301" s="2"/>
      <c r="K1301" s="9"/>
      <c r="L1301" s="9"/>
      <c r="M1301" s="9"/>
      <c r="N1301"/>
      <c r="O1301"/>
      <c r="P1301"/>
      <c r="Q1301"/>
      <c r="R1301"/>
      <c r="S1301"/>
      <c r="T1301"/>
      <c r="U1301"/>
      <c r="V1301"/>
      <c r="W1301"/>
    </row>
    <row r="1302" spans="2:23" ht="15" x14ac:dyDescent="0.25">
      <c r="B1302" s="2"/>
      <c r="H1302" s="2" t="s">
        <v>677</v>
      </c>
      <c r="K1302" s="9"/>
      <c r="L1302" s="9"/>
      <c r="M1302" s="9"/>
      <c r="N1302"/>
      <c r="O1302"/>
      <c r="P1302"/>
      <c r="Q1302"/>
      <c r="R1302"/>
      <c r="S1302"/>
      <c r="T1302"/>
      <c r="U1302"/>
      <c r="V1302"/>
      <c r="W1302"/>
    </row>
    <row r="1303" spans="2:23" ht="15" x14ac:dyDescent="0.25">
      <c r="B1303" s="2"/>
      <c r="I1303" s="2" t="s">
        <v>135</v>
      </c>
      <c r="J1303" s="2" t="s">
        <v>63</v>
      </c>
      <c r="K1303" s="9">
        <v>-1328</v>
      </c>
      <c r="L1303" s="9">
        <v>-476</v>
      </c>
      <c r="M1303" s="9">
        <v>-400</v>
      </c>
      <c r="N1303"/>
      <c r="O1303"/>
      <c r="P1303"/>
      <c r="Q1303"/>
      <c r="R1303"/>
      <c r="S1303"/>
      <c r="T1303"/>
      <c r="U1303"/>
      <c r="V1303"/>
      <c r="W1303"/>
    </row>
    <row r="1304" spans="2:23" ht="15" x14ac:dyDescent="0.25">
      <c r="B1304" s="2"/>
      <c r="K1304" s="9"/>
      <c r="L1304" s="9"/>
      <c r="M1304" s="9"/>
      <c r="N1304"/>
      <c r="O1304"/>
      <c r="P1304"/>
      <c r="Q1304"/>
      <c r="R1304"/>
      <c r="S1304"/>
      <c r="T1304"/>
      <c r="U1304"/>
      <c r="V1304"/>
      <c r="W1304"/>
    </row>
    <row r="1305" spans="2:23" ht="15" x14ac:dyDescent="0.25">
      <c r="B1305" s="2"/>
      <c r="H1305" s="2" t="s">
        <v>678</v>
      </c>
      <c r="K1305" s="9"/>
      <c r="L1305" s="9"/>
      <c r="M1305" s="9"/>
      <c r="N1305"/>
      <c r="O1305"/>
      <c r="P1305"/>
      <c r="Q1305"/>
      <c r="R1305"/>
      <c r="S1305"/>
      <c r="T1305"/>
      <c r="U1305"/>
      <c r="V1305"/>
      <c r="W1305"/>
    </row>
    <row r="1306" spans="2:23" ht="15" x14ac:dyDescent="0.25">
      <c r="B1306" s="2"/>
      <c r="I1306" s="2" t="s">
        <v>135</v>
      </c>
      <c r="J1306" s="2" t="s">
        <v>63</v>
      </c>
      <c r="K1306" s="9">
        <v>-33</v>
      </c>
      <c r="L1306" s="9">
        <v>-25</v>
      </c>
      <c r="M1306" s="9">
        <v>-25</v>
      </c>
      <c r="N1306"/>
      <c r="O1306"/>
      <c r="P1306"/>
      <c r="Q1306"/>
      <c r="R1306"/>
      <c r="S1306"/>
      <c r="T1306"/>
      <c r="U1306"/>
      <c r="V1306"/>
      <c r="W1306"/>
    </row>
    <row r="1307" spans="2:23" ht="15" x14ac:dyDescent="0.25">
      <c r="B1307" s="2"/>
      <c r="K1307" s="9"/>
      <c r="L1307" s="9"/>
      <c r="M1307" s="9"/>
      <c r="N1307"/>
      <c r="O1307"/>
      <c r="P1307"/>
      <c r="Q1307"/>
      <c r="R1307"/>
      <c r="S1307"/>
      <c r="T1307"/>
      <c r="U1307"/>
      <c r="V1307"/>
      <c r="W1307"/>
    </row>
    <row r="1308" spans="2:23" ht="15" x14ac:dyDescent="0.25">
      <c r="B1308" s="2"/>
      <c r="F1308" s="2" t="s">
        <v>177</v>
      </c>
      <c r="G1308" s="2" t="s">
        <v>679</v>
      </c>
      <c r="K1308" s="9"/>
      <c r="L1308" s="9"/>
      <c r="M1308" s="9"/>
      <c r="N1308"/>
      <c r="O1308"/>
      <c r="P1308"/>
      <c r="Q1308"/>
      <c r="R1308"/>
      <c r="S1308"/>
      <c r="T1308"/>
      <c r="U1308"/>
      <c r="V1308"/>
      <c r="W1308"/>
    </row>
    <row r="1309" spans="2:23" ht="15" x14ac:dyDescent="0.25">
      <c r="B1309" s="2"/>
      <c r="H1309" s="2" t="s">
        <v>680</v>
      </c>
      <c r="K1309" s="9"/>
      <c r="L1309" s="9"/>
      <c r="M1309" s="9"/>
      <c r="N1309"/>
      <c r="O1309"/>
      <c r="P1309"/>
      <c r="Q1309"/>
      <c r="R1309"/>
      <c r="S1309"/>
      <c r="T1309"/>
      <c r="U1309"/>
      <c r="V1309"/>
      <c r="W1309"/>
    </row>
    <row r="1310" spans="2:23" ht="15" x14ac:dyDescent="0.25">
      <c r="B1310" s="2"/>
      <c r="I1310" s="2" t="s">
        <v>135</v>
      </c>
      <c r="J1310" s="2" t="s">
        <v>63</v>
      </c>
      <c r="K1310" s="9">
        <v>-28</v>
      </c>
      <c r="L1310" s="9">
        <v>-21</v>
      </c>
      <c r="M1310" s="9">
        <v>0</v>
      </c>
      <c r="N1310"/>
      <c r="O1310"/>
      <c r="P1310"/>
      <c r="Q1310"/>
      <c r="R1310"/>
      <c r="S1310"/>
      <c r="T1310"/>
      <c r="U1310"/>
      <c r="V1310"/>
      <c r="W1310"/>
    </row>
    <row r="1311" spans="2:23" ht="15" x14ac:dyDescent="0.25">
      <c r="B1311" s="2"/>
      <c r="K1311" s="9"/>
      <c r="L1311" s="9"/>
      <c r="M1311" s="9"/>
      <c r="N1311"/>
      <c r="O1311"/>
      <c r="P1311"/>
      <c r="Q1311"/>
      <c r="R1311"/>
      <c r="S1311"/>
      <c r="T1311"/>
      <c r="U1311"/>
      <c r="V1311"/>
      <c r="W1311"/>
    </row>
    <row r="1312" spans="2:23" ht="15" x14ac:dyDescent="0.25">
      <c r="B1312" s="2"/>
      <c r="F1312" s="2" t="s">
        <v>181</v>
      </c>
      <c r="G1312" s="2" t="s">
        <v>681</v>
      </c>
      <c r="K1312" s="9"/>
      <c r="L1312" s="9"/>
      <c r="M1312" s="9"/>
      <c r="N1312"/>
      <c r="O1312"/>
      <c r="P1312"/>
      <c r="Q1312"/>
      <c r="R1312"/>
      <c r="S1312"/>
      <c r="T1312"/>
      <c r="U1312"/>
      <c r="V1312"/>
      <c r="W1312"/>
    </row>
    <row r="1313" spans="2:23" ht="15" x14ac:dyDescent="0.25">
      <c r="B1313" s="2"/>
      <c r="H1313" s="2" t="s">
        <v>682</v>
      </c>
      <c r="K1313" s="9"/>
      <c r="L1313" s="9"/>
      <c r="M1313" s="9"/>
      <c r="N1313"/>
      <c r="O1313"/>
      <c r="P1313"/>
      <c r="Q1313"/>
      <c r="R1313"/>
      <c r="S1313"/>
      <c r="T1313"/>
      <c r="U1313"/>
      <c r="V1313"/>
      <c r="W1313"/>
    </row>
    <row r="1314" spans="2:23" ht="15" x14ac:dyDescent="0.25">
      <c r="B1314" s="2"/>
      <c r="I1314" s="2" t="s">
        <v>135</v>
      </c>
      <c r="J1314" s="2" t="s">
        <v>63</v>
      </c>
      <c r="K1314" s="9">
        <v>-207</v>
      </c>
      <c r="L1314" s="9">
        <v>-221</v>
      </c>
      <c r="M1314" s="9">
        <v>-226</v>
      </c>
      <c r="N1314"/>
      <c r="O1314"/>
      <c r="P1314"/>
      <c r="Q1314"/>
      <c r="R1314"/>
      <c r="S1314"/>
      <c r="T1314"/>
      <c r="U1314"/>
      <c r="V1314"/>
      <c r="W1314"/>
    </row>
    <row r="1315" spans="2:23" ht="15" x14ac:dyDescent="0.25">
      <c r="B1315" s="2"/>
      <c r="K1315" s="9"/>
      <c r="L1315" s="9"/>
      <c r="M1315" s="9"/>
      <c r="N1315"/>
      <c r="O1315"/>
      <c r="P1315"/>
      <c r="Q1315"/>
      <c r="R1315"/>
      <c r="S1315"/>
      <c r="T1315"/>
      <c r="U1315"/>
      <c r="V1315"/>
      <c r="W1315"/>
    </row>
    <row r="1316" spans="2:23" ht="15" x14ac:dyDescent="0.25">
      <c r="B1316" s="2"/>
      <c r="H1316" s="2" t="s">
        <v>683</v>
      </c>
      <c r="K1316" s="9"/>
      <c r="L1316" s="9"/>
      <c r="M1316" s="9"/>
      <c r="N1316"/>
      <c r="O1316"/>
      <c r="P1316"/>
      <c r="Q1316"/>
      <c r="R1316"/>
      <c r="S1316"/>
      <c r="T1316"/>
      <c r="U1316"/>
      <c r="V1316"/>
      <c r="W1316"/>
    </row>
    <row r="1317" spans="2:23" ht="15" x14ac:dyDescent="0.25">
      <c r="B1317" s="2"/>
      <c r="I1317" s="2" t="s">
        <v>135</v>
      </c>
      <c r="J1317" s="2" t="s">
        <v>63</v>
      </c>
      <c r="K1317" s="9">
        <v>-152</v>
      </c>
      <c r="L1317" s="9">
        <v>-348</v>
      </c>
      <c r="M1317" s="9">
        <v>-247</v>
      </c>
      <c r="N1317"/>
      <c r="O1317"/>
      <c r="P1317"/>
      <c r="Q1317"/>
      <c r="R1317"/>
      <c r="S1317"/>
      <c r="T1317"/>
      <c r="U1317"/>
      <c r="V1317"/>
      <c r="W1317"/>
    </row>
    <row r="1318" spans="2:23" ht="15" x14ac:dyDescent="0.25">
      <c r="B1318" s="2"/>
      <c r="I1318" s="2" t="s">
        <v>135</v>
      </c>
      <c r="J1318" s="2" t="s">
        <v>111</v>
      </c>
      <c r="K1318" s="9">
        <v>-148</v>
      </c>
      <c r="L1318" s="9">
        <v>-161</v>
      </c>
      <c r="M1318" s="9">
        <v>-172</v>
      </c>
      <c r="N1318"/>
      <c r="O1318"/>
      <c r="P1318"/>
      <c r="Q1318"/>
      <c r="R1318"/>
      <c r="S1318"/>
      <c r="T1318"/>
      <c r="U1318"/>
      <c r="V1318"/>
      <c r="W1318"/>
    </row>
    <row r="1319" spans="2:23" ht="15" x14ac:dyDescent="0.25">
      <c r="B1319" s="2"/>
      <c r="K1319" s="9"/>
      <c r="L1319" s="9"/>
      <c r="M1319" s="9"/>
      <c r="N1319"/>
      <c r="O1319"/>
      <c r="P1319"/>
      <c r="Q1319"/>
      <c r="R1319"/>
      <c r="S1319"/>
      <c r="T1319"/>
      <c r="U1319"/>
      <c r="V1319"/>
      <c r="W1319"/>
    </row>
    <row r="1320" spans="2:23" ht="15" x14ac:dyDescent="0.25">
      <c r="B1320" s="2"/>
      <c r="F1320" s="2" t="s">
        <v>266</v>
      </c>
      <c r="G1320" s="2" t="s">
        <v>684</v>
      </c>
      <c r="K1320" s="9"/>
      <c r="L1320" s="9"/>
      <c r="M1320" s="9"/>
      <c r="N1320"/>
      <c r="O1320"/>
      <c r="P1320"/>
      <c r="Q1320"/>
      <c r="R1320"/>
      <c r="S1320"/>
      <c r="T1320"/>
      <c r="U1320"/>
      <c r="V1320"/>
      <c r="W1320"/>
    </row>
    <row r="1321" spans="2:23" ht="15" x14ac:dyDescent="0.25">
      <c r="B1321" s="2"/>
      <c r="H1321" s="2" t="s">
        <v>685</v>
      </c>
      <c r="K1321" s="9"/>
      <c r="L1321" s="9"/>
      <c r="M1321" s="9"/>
      <c r="N1321"/>
      <c r="O1321"/>
      <c r="P1321"/>
      <c r="Q1321"/>
      <c r="R1321"/>
      <c r="S1321"/>
      <c r="T1321"/>
      <c r="U1321"/>
      <c r="V1321"/>
      <c r="W1321"/>
    </row>
    <row r="1322" spans="2:23" ht="15" x14ac:dyDescent="0.25">
      <c r="B1322" s="2"/>
      <c r="I1322" s="2" t="s">
        <v>135</v>
      </c>
      <c r="J1322" s="2" t="s">
        <v>63</v>
      </c>
      <c r="K1322" s="9">
        <v>-5</v>
      </c>
      <c r="L1322" s="9">
        <v>-6</v>
      </c>
      <c r="M1322" s="9">
        <v>0</v>
      </c>
      <c r="N1322"/>
      <c r="O1322"/>
      <c r="P1322"/>
      <c r="Q1322"/>
      <c r="R1322"/>
      <c r="S1322"/>
      <c r="T1322"/>
      <c r="U1322"/>
      <c r="V1322"/>
      <c r="W1322"/>
    </row>
    <row r="1323" spans="2:23" ht="15" x14ac:dyDescent="0.25">
      <c r="B1323" s="2"/>
      <c r="K1323" s="9"/>
      <c r="L1323" s="9"/>
      <c r="M1323" s="9"/>
      <c r="N1323"/>
      <c r="O1323"/>
      <c r="P1323"/>
      <c r="Q1323"/>
      <c r="R1323"/>
      <c r="S1323"/>
      <c r="T1323"/>
      <c r="U1323"/>
      <c r="V1323"/>
      <c r="W1323"/>
    </row>
    <row r="1324" spans="2:23" ht="15" x14ac:dyDescent="0.25">
      <c r="B1324" s="2"/>
      <c r="F1324" s="2" t="s">
        <v>85</v>
      </c>
      <c r="G1324" s="2" t="s">
        <v>686</v>
      </c>
      <c r="K1324" s="9"/>
      <c r="L1324" s="9"/>
      <c r="M1324" s="9"/>
      <c r="N1324"/>
      <c r="O1324"/>
      <c r="P1324"/>
      <c r="Q1324"/>
      <c r="R1324"/>
      <c r="S1324"/>
      <c r="T1324"/>
      <c r="U1324"/>
      <c r="V1324"/>
      <c r="W1324"/>
    </row>
    <row r="1325" spans="2:23" ht="15" x14ac:dyDescent="0.25">
      <c r="B1325" s="2"/>
      <c r="H1325" s="2" t="s">
        <v>687</v>
      </c>
      <c r="K1325" s="9"/>
      <c r="L1325" s="9"/>
      <c r="M1325" s="9"/>
      <c r="N1325"/>
      <c r="O1325"/>
      <c r="P1325"/>
      <c r="Q1325"/>
      <c r="R1325"/>
      <c r="S1325"/>
      <c r="T1325"/>
      <c r="U1325"/>
      <c r="V1325"/>
      <c r="W1325"/>
    </row>
    <row r="1326" spans="2:23" ht="15" x14ac:dyDescent="0.25">
      <c r="B1326" s="2"/>
      <c r="I1326" s="2" t="s">
        <v>135</v>
      </c>
      <c r="J1326" s="2" t="s">
        <v>63</v>
      </c>
      <c r="K1326" s="9">
        <v>0</v>
      </c>
      <c r="L1326" s="9">
        <v>-4</v>
      </c>
      <c r="M1326" s="9">
        <v>0</v>
      </c>
      <c r="N1326"/>
      <c r="O1326"/>
      <c r="P1326"/>
      <c r="Q1326"/>
      <c r="R1326"/>
      <c r="S1326"/>
      <c r="T1326"/>
      <c r="U1326"/>
      <c r="V1326"/>
      <c r="W1326"/>
    </row>
    <row r="1327" spans="2:23" ht="15" x14ac:dyDescent="0.25">
      <c r="B1327" s="2"/>
      <c r="K1327" s="9"/>
      <c r="L1327" s="9"/>
      <c r="M1327" s="9"/>
      <c r="N1327"/>
      <c r="O1327"/>
      <c r="P1327"/>
      <c r="Q1327"/>
      <c r="R1327"/>
      <c r="S1327"/>
      <c r="T1327"/>
      <c r="U1327"/>
      <c r="V1327"/>
      <c r="W1327"/>
    </row>
    <row r="1328" spans="2:23" ht="15" x14ac:dyDescent="0.25">
      <c r="B1328" s="2"/>
      <c r="F1328" s="2" t="s">
        <v>223</v>
      </c>
      <c r="G1328" s="2" t="s">
        <v>688</v>
      </c>
      <c r="K1328" s="9"/>
      <c r="L1328" s="9"/>
      <c r="M1328" s="9"/>
      <c r="N1328"/>
      <c r="O1328"/>
      <c r="P1328"/>
      <c r="Q1328"/>
      <c r="R1328"/>
      <c r="S1328"/>
      <c r="T1328"/>
      <c r="U1328"/>
      <c r="V1328"/>
      <c r="W1328"/>
    </row>
    <row r="1329" spans="2:23" ht="15" x14ac:dyDescent="0.25">
      <c r="B1329" s="2"/>
      <c r="H1329" s="2" t="s">
        <v>689</v>
      </c>
      <c r="K1329" s="9"/>
      <c r="L1329" s="9"/>
      <c r="M1329" s="9"/>
      <c r="N1329"/>
      <c r="O1329"/>
      <c r="P1329"/>
      <c r="Q1329"/>
      <c r="R1329"/>
      <c r="S1329"/>
      <c r="T1329"/>
      <c r="U1329"/>
      <c r="V1329"/>
      <c r="W1329"/>
    </row>
    <row r="1330" spans="2:23" ht="15" x14ac:dyDescent="0.25">
      <c r="B1330" s="2"/>
      <c r="I1330" s="2" t="s">
        <v>690</v>
      </c>
      <c r="J1330" s="2" t="s">
        <v>63</v>
      </c>
      <c r="K1330" s="9">
        <v>0</v>
      </c>
      <c r="L1330" s="9">
        <v>-1</v>
      </c>
      <c r="M1330" s="9">
        <v>0</v>
      </c>
      <c r="N1330"/>
      <c r="O1330"/>
      <c r="P1330"/>
      <c r="Q1330"/>
      <c r="R1330"/>
      <c r="S1330"/>
      <c r="T1330"/>
      <c r="U1330"/>
      <c r="V1330"/>
      <c r="W1330"/>
    </row>
    <row r="1331" spans="2:23" ht="15" x14ac:dyDescent="0.25">
      <c r="B1331" s="2"/>
      <c r="K1331" s="9"/>
      <c r="L1331" s="9"/>
      <c r="M1331" s="9"/>
      <c r="N1331"/>
      <c r="O1331"/>
      <c r="P1331"/>
      <c r="Q1331"/>
      <c r="R1331"/>
      <c r="S1331"/>
      <c r="T1331"/>
      <c r="U1331"/>
      <c r="V1331"/>
      <c r="W1331"/>
    </row>
    <row r="1332" spans="2:23" ht="15" x14ac:dyDescent="0.25">
      <c r="B1332" s="2"/>
      <c r="F1332" s="2" t="s">
        <v>88</v>
      </c>
      <c r="G1332" s="2" t="s">
        <v>691</v>
      </c>
      <c r="K1332" s="9"/>
      <c r="L1332" s="9"/>
      <c r="M1332" s="9"/>
      <c r="N1332"/>
      <c r="O1332"/>
      <c r="P1332"/>
      <c r="Q1332"/>
      <c r="R1332"/>
      <c r="S1332"/>
      <c r="T1332"/>
      <c r="U1332"/>
      <c r="V1332"/>
      <c r="W1332"/>
    </row>
    <row r="1333" spans="2:23" ht="15" x14ac:dyDescent="0.25">
      <c r="B1333" s="2"/>
      <c r="H1333" s="2" t="s">
        <v>692</v>
      </c>
      <c r="K1333" s="9"/>
      <c r="L1333" s="9"/>
      <c r="M1333" s="9"/>
      <c r="N1333"/>
      <c r="O1333"/>
      <c r="P1333"/>
      <c r="Q1333"/>
      <c r="R1333"/>
      <c r="S1333"/>
      <c r="T1333"/>
      <c r="U1333"/>
      <c r="V1333"/>
      <c r="W1333"/>
    </row>
    <row r="1334" spans="2:23" ht="15" x14ac:dyDescent="0.25">
      <c r="B1334" s="2"/>
      <c r="I1334" s="2" t="s">
        <v>690</v>
      </c>
      <c r="J1334" s="2" t="s">
        <v>63</v>
      </c>
      <c r="K1334" s="9">
        <v>-95</v>
      </c>
      <c r="L1334" s="9">
        <v>-164</v>
      </c>
      <c r="M1334" s="9">
        <v>-161</v>
      </c>
      <c r="N1334"/>
      <c r="O1334"/>
      <c r="P1334"/>
      <c r="Q1334"/>
      <c r="R1334"/>
      <c r="S1334"/>
      <c r="T1334"/>
      <c r="U1334"/>
      <c r="V1334"/>
      <c r="W1334"/>
    </row>
    <row r="1335" spans="2:23" ht="15" x14ac:dyDescent="0.25">
      <c r="B1335" s="2"/>
      <c r="K1335" s="9"/>
      <c r="L1335" s="9"/>
      <c r="M1335" s="9"/>
      <c r="N1335"/>
      <c r="O1335"/>
      <c r="P1335"/>
      <c r="Q1335"/>
      <c r="R1335"/>
      <c r="S1335"/>
      <c r="T1335"/>
      <c r="U1335"/>
      <c r="V1335"/>
      <c r="W1335"/>
    </row>
    <row r="1336" spans="2:23" ht="15" x14ac:dyDescent="0.25">
      <c r="B1336" s="2"/>
      <c r="D1336" s="2" t="s">
        <v>693</v>
      </c>
      <c r="E1336" s="2" t="s">
        <v>694</v>
      </c>
      <c r="K1336" s="9"/>
      <c r="L1336" s="9"/>
      <c r="M1336" s="9"/>
      <c r="N1336"/>
      <c r="O1336"/>
      <c r="P1336"/>
      <c r="Q1336"/>
      <c r="R1336"/>
      <c r="S1336"/>
      <c r="T1336"/>
      <c r="U1336"/>
      <c r="V1336"/>
      <c r="W1336"/>
    </row>
    <row r="1337" spans="2:23" ht="15" x14ac:dyDescent="0.25">
      <c r="B1337" s="2"/>
      <c r="F1337" s="2" t="s">
        <v>44</v>
      </c>
      <c r="G1337" s="2" t="s">
        <v>694</v>
      </c>
      <c r="K1337" s="9"/>
      <c r="L1337" s="9"/>
      <c r="M1337" s="9"/>
      <c r="N1337"/>
      <c r="O1337"/>
      <c r="P1337"/>
      <c r="Q1337"/>
      <c r="R1337"/>
      <c r="S1337"/>
      <c r="T1337"/>
      <c r="U1337"/>
      <c r="V1337"/>
      <c r="W1337"/>
    </row>
    <row r="1338" spans="2:23" ht="15" x14ac:dyDescent="0.25">
      <c r="B1338" s="2"/>
      <c r="H1338" s="2" t="s">
        <v>695</v>
      </c>
      <c r="K1338" s="9"/>
      <c r="L1338" s="9"/>
      <c r="M1338" s="9"/>
      <c r="N1338"/>
      <c r="O1338"/>
      <c r="P1338"/>
      <c r="Q1338"/>
      <c r="R1338"/>
      <c r="S1338"/>
      <c r="T1338"/>
      <c r="U1338"/>
      <c r="V1338"/>
      <c r="W1338"/>
    </row>
    <row r="1339" spans="2:23" ht="15" x14ac:dyDescent="0.25">
      <c r="B1339" s="2"/>
      <c r="I1339" s="2" t="s">
        <v>696</v>
      </c>
      <c r="J1339" s="2" t="s">
        <v>63</v>
      </c>
      <c r="K1339" s="9">
        <v>0</v>
      </c>
      <c r="L1339" s="9">
        <v>-2</v>
      </c>
      <c r="M1339" s="9">
        <v>0</v>
      </c>
      <c r="N1339"/>
      <c r="O1339"/>
      <c r="P1339"/>
      <c r="Q1339"/>
      <c r="R1339"/>
      <c r="S1339"/>
      <c r="T1339"/>
      <c r="U1339"/>
      <c r="V1339"/>
      <c r="W1339"/>
    </row>
    <row r="1340" spans="2:23" ht="15" x14ac:dyDescent="0.25">
      <c r="B1340" s="2"/>
      <c r="K1340" s="9"/>
      <c r="L1340" s="9"/>
      <c r="M1340" s="9"/>
      <c r="N1340"/>
      <c r="O1340"/>
      <c r="P1340"/>
      <c r="Q1340"/>
      <c r="R1340"/>
      <c r="S1340"/>
      <c r="T1340"/>
      <c r="U1340"/>
      <c r="V1340"/>
      <c r="W1340"/>
    </row>
    <row r="1341" spans="2:23" ht="15" x14ac:dyDescent="0.25">
      <c r="B1341" s="2"/>
      <c r="H1341" s="2" t="s">
        <v>697</v>
      </c>
      <c r="K1341" s="9"/>
      <c r="L1341" s="9"/>
      <c r="M1341" s="9"/>
      <c r="N1341"/>
      <c r="O1341"/>
      <c r="P1341"/>
      <c r="Q1341"/>
      <c r="R1341"/>
      <c r="S1341"/>
      <c r="T1341"/>
      <c r="U1341"/>
      <c r="V1341"/>
      <c r="W1341"/>
    </row>
    <row r="1342" spans="2:23" ht="15" x14ac:dyDescent="0.25">
      <c r="B1342" s="2"/>
      <c r="I1342" s="2" t="s">
        <v>696</v>
      </c>
      <c r="J1342" s="2" t="s">
        <v>63</v>
      </c>
      <c r="K1342" s="9">
        <v>-1</v>
      </c>
      <c r="L1342" s="9">
        <v>0</v>
      </c>
      <c r="M1342" s="9">
        <v>0</v>
      </c>
      <c r="N1342"/>
      <c r="O1342"/>
      <c r="P1342"/>
      <c r="Q1342"/>
      <c r="R1342"/>
      <c r="S1342"/>
      <c r="T1342"/>
      <c r="U1342"/>
      <c r="V1342"/>
      <c r="W1342"/>
    </row>
    <row r="1343" spans="2:23" ht="15" x14ac:dyDescent="0.25">
      <c r="B1343" s="2"/>
      <c r="K1343" s="9"/>
      <c r="L1343" s="9"/>
      <c r="M1343" s="9"/>
      <c r="N1343"/>
      <c r="O1343"/>
      <c r="P1343"/>
      <c r="Q1343"/>
      <c r="R1343"/>
      <c r="S1343"/>
      <c r="T1343"/>
      <c r="U1343"/>
      <c r="V1343"/>
      <c r="W1343"/>
    </row>
    <row r="1344" spans="2:23" ht="15" x14ac:dyDescent="0.25">
      <c r="B1344" s="2"/>
      <c r="H1344" s="2" t="s">
        <v>698</v>
      </c>
      <c r="K1344" s="9"/>
      <c r="L1344" s="9"/>
      <c r="M1344" s="9"/>
      <c r="N1344"/>
      <c r="O1344"/>
      <c r="P1344"/>
      <c r="Q1344"/>
      <c r="R1344"/>
      <c r="S1344"/>
      <c r="T1344"/>
      <c r="U1344"/>
      <c r="V1344"/>
      <c r="W1344"/>
    </row>
    <row r="1345" spans="2:23" ht="15" x14ac:dyDescent="0.25">
      <c r="B1345" s="2"/>
      <c r="I1345" s="2" t="s">
        <v>696</v>
      </c>
      <c r="J1345" s="2" t="s">
        <v>63</v>
      </c>
      <c r="K1345" s="9">
        <v>-1339</v>
      </c>
      <c r="L1345" s="9">
        <v>-4087</v>
      </c>
      <c r="M1345" s="9">
        <v>-3006</v>
      </c>
      <c r="N1345"/>
      <c r="O1345"/>
      <c r="P1345"/>
      <c r="Q1345"/>
      <c r="R1345"/>
      <c r="S1345"/>
      <c r="T1345"/>
      <c r="U1345"/>
      <c r="V1345"/>
      <c r="W1345"/>
    </row>
    <row r="1346" spans="2:23" ht="15" x14ac:dyDescent="0.25">
      <c r="B1346" s="2"/>
      <c r="K1346" s="9"/>
      <c r="L1346" s="9"/>
      <c r="M1346" s="9"/>
      <c r="N1346"/>
      <c r="O1346"/>
      <c r="P1346"/>
      <c r="Q1346"/>
      <c r="R1346"/>
      <c r="S1346"/>
      <c r="T1346"/>
      <c r="U1346"/>
      <c r="V1346"/>
      <c r="W1346"/>
    </row>
    <row r="1347" spans="2:23" ht="15" x14ac:dyDescent="0.25">
      <c r="B1347" s="2"/>
      <c r="H1347" s="2" t="s">
        <v>699</v>
      </c>
      <c r="K1347" s="9"/>
      <c r="L1347" s="9"/>
      <c r="M1347" s="9"/>
      <c r="N1347"/>
      <c r="O1347"/>
      <c r="P1347"/>
      <c r="Q1347"/>
      <c r="R1347"/>
      <c r="S1347"/>
      <c r="T1347"/>
      <c r="U1347"/>
      <c r="V1347"/>
      <c r="W1347"/>
    </row>
    <row r="1348" spans="2:23" ht="15" x14ac:dyDescent="0.25">
      <c r="B1348" s="2"/>
      <c r="I1348" s="2" t="s">
        <v>696</v>
      </c>
      <c r="J1348" s="2" t="s">
        <v>63</v>
      </c>
      <c r="K1348" s="9">
        <v>-267</v>
      </c>
      <c r="L1348" s="9">
        <v>-235</v>
      </c>
      <c r="M1348" s="9">
        <v>-238</v>
      </c>
      <c r="N1348"/>
      <c r="O1348"/>
      <c r="P1348"/>
      <c r="Q1348"/>
      <c r="R1348"/>
      <c r="S1348"/>
      <c r="T1348"/>
      <c r="U1348"/>
      <c r="V1348"/>
      <c r="W1348"/>
    </row>
    <row r="1349" spans="2:23" ht="15" x14ac:dyDescent="0.25">
      <c r="B1349" s="2"/>
      <c r="K1349" s="9"/>
      <c r="L1349" s="9"/>
      <c r="M1349" s="9"/>
      <c r="N1349"/>
      <c r="O1349"/>
      <c r="P1349"/>
      <c r="Q1349"/>
      <c r="R1349"/>
      <c r="S1349"/>
      <c r="T1349"/>
      <c r="U1349"/>
      <c r="V1349"/>
      <c r="W1349"/>
    </row>
    <row r="1350" spans="2:23" ht="15" x14ac:dyDescent="0.25">
      <c r="B1350" s="2"/>
      <c r="H1350" s="2" t="s">
        <v>700</v>
      </c>
      <c r="K1350" s="9"/>
      <c r="L1350" s="9"/>
      <c r="M1350" s="9"/>
      <c r="N1350"/>
      <c r="O1350"/>
      <c r="P1350"/>
      <c r="Q1350"/>
      <c r="R1350"/>
      <c r="S1350"/>
      <c r="T1350"/>
      <c r="U1350"/>
      <c r="V1350"/>
      <c r="W1350"/>
    </row>
    <row r="1351" spans="2:23" ht="15" x14ac:dyDescent="0.25">
      <c r="B1351" s="2"/>
      <c r="I1351" s="2" t="s">
        <v>696</v>
      </c>
      <c r="J1351" s="2" t="s">
        <v>63</v>
      </c>
      <c r="K1351" s="9">
        <v>-5</v>
      </c>
      <c r="L1351" s="9">
        <v>0</v>
      </c>
      <c r="M1351" s="9">
        <v>0</v>
      </c>
      <c r="N1351"/>
      <c r="O1351"/>
      <c r="P1351"/>
      <c r="Q1351"/>
      <c r="R1351"/>
      <c r="S1351"/>
      <c r="T1351"/>
      <c r="U1351"/>
      <c r="V1351"/>
      <c r="W1351"/>
    </row>
    <row r="1352" spans="2:23" ht="15" x14ac:dyDescent="0.25">
      <c r="B1352" s="2"/>
      <c r="K1352" s="9"/>
      <c r="L1352" s="9"/>
      <c r="M1352" s="9"/>
      <c r="N1352"/>
      <c r="O1352"/>
      <c r="P1352"/>
      <c r="Q1352"/>
      <c r="R1352"/>
      <c r="S1352"/>
      <c r="T1352"/>
      <c r="U1352"/>
      <c r="V1352"/>
      <c r="W1352"/>
    </row>
    <row r="1353" spans="2:23" ht="15" x14ac:dyDescent="0.25">
      <c r="B1353" s="2"/>
      <c r="D1353" s="2" t="s">
        <v>701</v>
      </c>
      <c r="E1353" s="2" t="s">
        <v>702</v>
      </c>
      <c r="K1353" s="9"/>
      <c r="L1353" s="9"/>
      <c r="M1353" s="9"/>
      <c r="N1353"/>
      <c r="O1353"/>
      <c r="P1353"/>
      <c r="Q1353"/>
      <c r="R1353"/>
      <c r="S1353"/>
      <c r="T1353"/>
      <c r="U1353"/>
      <c r="V1353"/>
      <c r="W1353"/>
    </row>
    <row r="1354" spans="2:23" ht="15" x14ac:dyDescent="0.25">
      <c r="B1354" s="2"/>
      <c r="F1354" s="2" t="s">
        <v>44</v>
      </c>
      <c r="G1354" s="2" t="s">
        <v>702</v>
      </c>
      <c r="K1354" s="9"/>
      <c r="L1354" s="9"/>
      <c r="M1354" s="9"/>
      <c r="N1354"/>
      <c r="O1354"/>
      <c r="P1354"/>
      <c r="Q1354"/>
      <c r="R1354"/>
      <c r="S1354"/>
      <c r="T1354"/>
      <c r="U1354"/>
      <c r="V1354"/>
      <c r="W1354"/>
    </row>
    <row r="1355" spans="2:23" ht="15" x14ac:dyDescent="0.25">
      <c r="B1355" s="2"/>
      <c r="H1355" s="2" t="s">
        <v>703</v>
      </c>
      <c r="K1355" s="9"/>
      <c r="L1355" s="9"/>
      <c r="M1355" s="9"/>
      <c r="N1355"/>
      <c r="O1355"/>
      <c r="P1355"/>
      <c r="Q1355"/>
      <c r="R1355"/>
      <c r="S1355"/>
      <c r="T1355"/>
      <c r="U1355"/>
      <c r="V1355"/>
      <c r="W1355"/>
    </row>
    <row r="1356" spans="2:23" ht="15" x14ac:dyDescent="0.25">
      <c r="B1356" s="2"/>
      <c r="I1356" s="2" t="s">
        <v>288</v>
      </c>
      <c r="J1356" s="2" t="s">
        <v>63</v>
      </c>
      <c r="K1356" s="9">
        <v>-77</v>
      </c>
      <c r="L1356" s="9">
        <v>-123</v>
      </c>
      <c r="M1356" s="9">
        <v>-126</v>
      </c>
      <c r="N1356"/>
      <c r="O1356"/>
      <c r="P1356"/>
      <c r="Q1356"/>
      <c r="R1356"/>
      <c r="S1356"/>
      <c r="T1356"/>
      <c r="U1356"/>
      <c r="V1356"/>
      <c r="W1356"/>
    </row>
    <row r="1357" spans="2:23" ht="15" x14ac:dyDescent="0.25">
      <c r="B1357" s="2"/>
      <c r="K1357" s="9"/>
      <c r="L1357" s="9"/>
      <c r="M1357" s="9"/>
      <c r="N1357"/>
      <c r="O1357"/>
      <c r="P1357"/>
      <c r="Q1357"/>
      <c r="R1357"/>
      <c r="S1357"/>
      <c r="T1357"/>
      <c r="U1357"/>
      <c r="V1357"/>
      <c r="W1357"/>
    </row>
    <row r="1358" spans="2:23" ht="15" x14ac:dyDescent="0.25">
      <c r="B1358" s="2"/>
      <c r="H1358" s="2" t="s">
        <v>704</v>
      </c>
      <c r="K1358" s="9"/>
      <c r="L1358" s="9"/>
      <c r="M1358" s="9"/>
      <c r="N1358"/>
      <c r="O1358"/>
      <c r="P1358"/>
      <c r="Q1358"/>
      <c r="R1358"/>
      <c r="S1358"/>
      <c r="T1358"/>
      <c r="U1358"/>
      <c r="V1358"/>
      <c r="W1358"/>
    </row>
    <row r="1359" spans="2:23" ht="15" x14ac:dyDescent="0.25">
      <c r="B1359" s="2"/>
      <c r="I1359" s="2" t="s">
        <v>288</v>
      </c>
      <c r="J1359" s="2" t="s">
        <v>63</v>
      </c>
      <c r="K1359" s="9">
        <v>-5</v>
      </c>
      <c r="L1359" s="9">
        <v>-10</v>
      </c>
      <c r="M1359" s="9">
        <v>-10</v>
      </c>
      <c r="N1359"/>
      <c r="O1359"/>
      <c r="P1359"/>
      <c r="Q1359"/>
      <c r="R1359"/>
      <c r="S1359"/>
      <c r="T1359"/>
      <c r="U1359"/>
      <c r="V1359"/>
      <c r="W1359"/>
    </row>
    <row r="1360" spans="2:23" ht="15" x14ac:dyDescent="0.25">
      <c r="B1360" s="2"/>
      <c r="K1360" s="9"/>
      <c r="L1360" s="9"/>
      <c r="M1360" s="9"/>
      <c r="N1360"/>
      <c r="O1360"/>
      <c r="P1360"/>
      <c r="Q1360"/>
      <c r="R1360"/>
      <c r="S1360"/>
      <c r="T1360"/>
      <c r="U1360"/>
      <c r="V1360"/>
      <c r="W1360"/>
    </row>
    <row r="1361" spans="2:23" ht="15" x14ac:dyDescent="0.25">
      <c r="B1361" s="2"/>
      <c r="H1361" s="2" t="s">
        <v>705</v>
      </c>
      <c r="K1361" s="9"/>
      <c r="L1361" s="9"/>
      <c r="M1361" s="9"/>
      <c r="N1361"/>
      <c r="O1361"/>
      <c r="P1361"/>
      <c r="Q1361"/>
      <c r="R1361"/>
      <c r="S1361"/>
      <c r="T1361"/>
      <c r="U1361"/>
      <c r="V1361"/>
      <c r="W1361"/>
    </row>
    <row r="1362" spans="2:23" ht="15" x14ac:dyDescent="0.25">
      <c r="B1362" s="2"/>
      <c r="I1362" s="2" t="s">
        <v>288</v>
      </c>
      <c r="J1362" s="2" t="s">
        <v>63</v>
      </c>
      <c r="K1362" s="9">
        <v>-5</v>
      </c>
      <c r="L1362" s="9">
        <v>-10</v>
      </c>
      <c r="M1362" s="9">
        <v>0</v>
      </c>
      <c r="N1362"/>
      <c r="O1362"/>
      <c r="P1362"/>
      <c r="Q1362"/>
      <c r="R1362"/>
      <c r="S1362"/>
      <c r="T1362"/>
      <c r="U1362"/>
      <c r="V1362"/>
      <c r="W1362"/>
    </row>
    <row r="1363" spans="2:23" ht="15" x14ac:dyDescent="0.25">
      <c r="B1363" s="2"/>
      <c r="K1363" s="9"/>
      <c r="L1363" s="9"/>
      <c r="M1363" s="9"/>
      <c r="N1363"/>
      <c r="O1363"/>
      <c r="P1363"/>
      <c r="Q1363"/>
      <c r="R1363"/>
      <c r="S1363"/>
      <c r="T1363"/>
      <c r="U1363"/>
      <c r="V1363"/>
      <c r="W1363"/>
    </row>
    <row r="1364" spans="2:23" ht="15" x14ac:dyDescent="0.25">
      <c r="B1364" s="2"/>
      <c r="D1364" s="2" t="s">
        <v>706</v>
      </c>
      <c r="E1364" s="2" t="s">
        <v>707</v>
      </c>
      <c r="K1364" s="9"/>
      <c r="L1364" s="9"/>
      <c r="M1364" s="9"/>
      <c r="N1364"/>
      <c r="O1364"/>
      <c r="P1364"/>
      <c r="Q1364"/>
      <c r="R1364"/>
      <c r="S1364"/>
      <c r="T1364"/>
      <c r="U1364"/>
      <c r="V1364"/>
      <c r="W1364"/>
    </row>
    <row r="1365" spans="2:23" ht="15" x14ac:dyDescent="0.25">
      <c r="B1365" s="2"/>
      <c r="F1365" s="2" t="s">
        <v>44</v>
      </c>
      <c r="G1365" s="2" t="s">
        <v>707</v>
      </c>
      <c r="K1365" s="9"/>
      <c r="L1365" s="9"/>
      <c r="M1365" s="9"/>
      <c r="N1365"/>
      <c r="O1365"/>
      <c r="P1365"/>
      <c r="Q1365"/>
      <c r="R1365"/>
      <c r="S1365"/>
      <c r="T1365"/>
      <c r="U1365"/>
      <c r="V1365"/>
      <c r="W1365"/>
    </row>
    <row r="1366" spans="2:23" ht="15" x14ac:dyDescent="0.25">
      <c r="B1366" s="2"/>
      <c r="H1366" s="2" t="s">
        <v>708</v>
      </c>
      <c r="K1366" s="9"/>
      <c r="L1366" s="9"/>
      <c r="M1366" s="9"/>
      <c r="N1366"/>
      <c r="O1366"/>
      <c r="P1366"/>
      <c r="Q1366"/>
      <c r="R1366"/>
      <c r="S1366"/>
      <c r="T1366"/>
      <c r="U1366"/>
      <c r="V1366"/>
      <c r="W1366"/>
    </row>
    <row r="1367" spans="2:23" ht="15" x14ac:dyDescent="0.25">
      <c r="B1367" s="2"/>
      <c r="I1367" s="2" t="s">
        <v>709</v>
      </c>
      <c r="J1367" s="2" t="s">
        <v>63</v>
      </c>
      <c r="K1367" s="9">
        <v>-400</v>
      </c>
      <c r="L1367" s="9">
        <v>-193</v>
      </c>
      <c r="M1367" s="9">
        <v>-214</v>
      </c>
      <c r="N1367"/>
      <c r="O1367"/>
      <c r="P1367"/>
      <c r="Q1367"/>
      <c r="R1367"/>
      <c r="S1367"/>
      <c r="T1367"/>
      <c r="U1367"/>
      <c r="V1367"/>
      <c r="W1367"/>
    </row>
    <row r="1368" spans="2:23" ht="15" x14ac:dyDescent="0.25">
      <c r="B1368" s="2"/>
      <c r="K1368" s="9"/>
      <c r="L1368" s="9"/>
      <c r="M1368" s="9"/>
      <c r="N1368"/>
      <c r="O1368"/>
      <c r="P1368"/>
      <c r="Q1368"/>
      <c r="R1368"/>
      <c r="S1368"/>
      <c r="T1368"/>
      <c r="U1368"/>
      <c r="V1368"/>
      <c r="W1368"/>
    </row>
    <row r="1369" spans="2:23" ht="15" x14ac:dyDescent="0.25">
      <c r="B1369" s="2"/>
      <c r="H1369" s="2" t="s">
        <v>710</v>
      </c>
      <c r="K1369" s="9"/>
      <c r="L1369" s="9"/>
      <c r="M1369" s="9"/>
      <c r="N1369"/>
      <c r="O1369"/>
      <c r="P1369"/>
      <c r="Q1369"/>
      <c r="R1369"/>
      <c r="S1369"/>
      <c r="T1369"/>
      <c r="U1369"/>
      <c r="V1369"/>
      <c r="W1369"/>
    </row>
    <row r="1370" spans="2:23" ht="15" x14ac:dyDescent="0.25">
      <c r="B1370" s="2"/>
      <c r="I1370" s="2" t="s">
        <v>709</v>
      </c>
      <c r="J1370" s="2" t="s">
        <v>63</v>
      </c>
      <c r="K1370" s="9">
        <v>-31</v>
      </c>
      <c r="L1370" s="9">
        <v>-29</v>
      </c>
      <c r="M1370" s="9">
        <v>-29</v>
      </c>
      <c r="N1370"/>
      <c r="O1370"/>
      <c r="P1370"/>
      <c r="Q1370"/>
      <c r="R1370"/>
      <c r="S1370"/>
      <c r="T1370"/>
      <c r="U1370"/>
      <c r="V1370"/>
      <c r="W1370"/>
    </row>
    <row r="1371" spans="2:23" ht="15" x14ac:dyDescent="0.25">
      <c r="B1371" s="2"/>
      <c r="K1371" s="9"/>
      <c r="L1371" s="9"/>
      <c r="M1371" s="9"/>
      <c r="N1371"/>
      <c r="O1371"/>
      <c r="P1371"/>
      <c r="Q1371"/>
      <c r="R1371"/>
      <c r="S1371"/>
      <c r="T1371"/>
      <c r="U1371"/>
      <c r="V1371"/>
      <c r="W1371"/>
    </row>
    <row r="1372" spans="2:23" ht="15" x14ac:dyDescent="0.25">
      <c r="B1372" s="2"/>
      <c r="D1372" s="2" t="s">
        <v>711</v>
      </c>
      <c r="E1372" s="2" t="s">
        <v>712</v>
      </c>
      <c r="K1372" s="9"/>
      <c r="L1372" s="9"/>
      <c r="M1372" s="9"/>
      <c r="N1372"/>
      <c r="O1372"/>
      <c r="P1372"/>
      <c r="Q1372"/>
      <c r="R1372"/>
      <c r="S1372"/>
      <c r="T1372"/>
      <c r="U1372"/>
      <c r="V1372"/>
      <c r="W1372"/>
    </row>
    <row r="1373" spans="2:23" ht="15" x14ac:dyDescent="0.25">
      <c r="B1373" s="2"/>
      <c r="F1373" s="2" t="s">
        <v>44</v>
      </c>
      <c r="G1373" s="2" t="s">
        <v>712</v>
      </c>
      <c r="K1373" s="9"/>
      <c r="L1373" s="9"/>
      <c r="M1373" s="9"/>
      <c r="N1373"/>
      <c r="O1373"/>
      <c r="P1373"/>
      <c r="Q1373"/>
      <c r="R1373"/>
      <c r="S1373"/>
      <c r="T1373"/>
      <c r="U1373"/>
      <c r="V1373"/>
      <c r="W1373"/>
    </row>
    <row r="1374" spans="2:23" ht="15" x14ac:dyDescent="0.25">
      <c r="B1374" s="2"/>
      <c r="H1374" s="2" t="s">
        <v>713</v>
      </c>
      <c r="K1374" s="9"/>
      <c r="L1374" s="9"/>
      <c r="M1374" s="9"/>
      <c r="N1374"/>
      <c r="O1374"/>
      <c r="P1374"/>
      <c r="Q1374"/>
      <c r="R1374"/>
      <c r="S1374"/>
      <c r="T1374"/>
      <c r="U1374"/>
      <c r="V1374"/>
      <c r="W1374"/>
    </row>
    <row r="1375" spans="2:23" ht="15" x14ac:dyDescent="0.25">
      <c r="B1375" s="2"/>
      <c r="I1375" s="2" t="s">
        <v>155</v>
      </c>
      <c r="J1375" s="2" t="s">
        <v>63</v>
      </c>
      <c r="K1375" s="9">
        <v>-331</v>
      </c>
      <c r="L1375" s="9">
        <v>-1191</v>
      </c>
      <c r="M1375" s="9">
        <v>-297</v>
      </c>
      <c r="N1375"/>
      <c r="O1375"/>
      <c r="P1375"/>
      <c r="Q1375"/>
      <c r="R1375"/>
      <c r="S1375"/>
      <c r="T1375"/>
      <c r="U1375"/>
      <c r="V1375"/>
      <c r="W1375"/>
    </row>
    <row r="1376" spans="2:23" ht="15" x14ac:dyDescent="0.25">
      <c r="B1376" s="2"/>
      <c r="K1376" s="9"/>
      <c r="L1376" s="9"/>
      <c r="M1376" s="9"/>
      <c r="N1376"/>
      <c r="O1376"/>
      <c r="P1376"/>
      <c r="Q1376"/>
      <c r="R1376"/>
      <c r="S1376"/>
      <c r="T1376"/>
      <c r="U1376"/>
      <c r="V1376"/>
      <c r="W1376"/>
    </row>
    <row r="1377" spans="2:23" ht="15" x14ac:dyDescent="0.25">
      <c r="B1377" s="2"/>
      <c r="D1377" s="2" t="s">
        <v>714</v>
      </c>
      <c r="E1377" s="2" t="s">
        <v>715</v>
      </c>
      <c r="K1377" s="9"/>
      <c r="L1377" s="9"/>
      <c r="M1377" s="9"/>
      <c r="N1377"/>
      <c r="O1377"/>
      <c r="P1377"/>
      <c r="Q1377"/>
      <c r="R1377"/>
      <c r="S1377"/>
      <c r="T1377"/>
      <c r="U1377"/>
      <c r="V1377"/>
      <c r="W1377"/>
    </row>
    <row r="1378" spans="2:23" ht="15" x14ac:dyDescent="0.25">
      <c r="B1378" s="2"/>
      <c r="F1378" s="2" t="s">
        <v>44</v>
      </c>
      <c r="G1378" s="2" t="s">
        <v>715</v>
      </c>
      <c r="K1378" s="9"/>
      <c r="L1378" s="9"/>
      <c r="M1378" s="9"/>
      <c r="N1378"/>
      <c r="O1378"/>
      <c r="P1378"/>
      <c r="Q1378"/>
      <c r="R1378"/>
      <c r="S1378"/>
      <c r="T1378"/>
      <c r="U1378"/>
      <c r="V1378"/>
      <c r="W1378"/>
    </row>
    <row r="1379" spans="2:23" ht="15" x14ac:dyDescent="0.25">
      <c r="B1379" s="2"/>
      <c r="H1379" s="2" t="s">
        <v>716</v>
      </c>
      <c r="K1379" s="9"/>
      <c r="L1379" s="9"/>
      <c r="M1379" s="9"/>
      <c r="N1379"/>
      <c r="O1379"/>
      <c r="P1379"/>
      <c r="Q1379"/>
      <c r="R1379"/>
      <c r="S1379"/>
      <c r="T1379"/>
      <c r="U1379"/>
      <c r="V1379"/>
      <c r="W1379"/>
    </row>
    <row r="1380" spans="2:23" ht="15" x14ac:dyDescent="0.25">
      <c r="B1380" s="2"/>
      <c r="I1380" s="2" t="s">
        <v>717</v>
      </c>
      <c r="J1380" s="2" t="s">
        <v>63</v>
      </c>
      <c r="K1380" s="9">
        <v>-93</v>
      </c>
      <c r="L1380" s="9">
        <v>-98</v>
      </c>
      <c r="M1380" s="9">
        <v>-108</v>
      </c>
      <c r="N1380"/>
      <c r="O1380"/>
      <c r="P1380"/>
      <c r="Q1380"/>
      <c r="R1380"/>
      <c r="S1380"/>
      <c r="T1380"/>
      <c r="U1380"/>
      <c r="V1380"/>
      <c r="W1380"/>
    </row>
    <row r="1381" spans="2:23" ht="15" x14ac:dyDescent="0.25">
      <c r="B1381" s="2"/>
      <c r="K1381" s="9"/>
      <c r="L1381" s="9"/>
      <c r="M1381" s="9"/>
      <c r="N1381"/>
      <c r="O1381"/>
      <c r="P1381"/>
      <c r="Q1381"/>
      <c r="R1381"/>
      <c r="S1381"/>
      <c r="T1381"/>
      <c r="U1381"/>
      <c r="V1381"/>
      <c r="W1381"/>
    </row>
    <row r="1382" spans="2:23" ht="15" x14ac:dyDescent="0.25">
      <c r="B1382" s="2"/>
      <c r="H1382" s="2" t="s">
        <v>718</v>
      </c>
      <c r="K1382" s="9"/>
      <c r="L1382" s="9"/>
      <c r="M1382" s="9"/>
      <c r="N1382"/>
      <c r="O1382"/>
      <c r="P1382"/>
      <c r="Q1382"/>
      <c r="R1382"/>
      <c r="S1382"/>
      <c r="T1382"/>
      <c r="U1382"/>
      <c r="V1382"/>
      <c r="W1382"/>
    </row>
    <row r="1383" spans="2:23" ht="15" x14ac:dyDescent="0.25">
      <c r="B1383" s="2"/>
      <c r="I1383" s="2" t="s">
        <v>717</v>
      </c>
      <c r="J1383" s="2" t="s">
        <v>63</v>
      </c>
      <c r="K1383" s="9">
        <v>-14469</v>
      </c>
      <c r="L1383" s="9">
        <v>-14376</v>
      </c>
      <c r="M1383" s="9">
        <v>-14880</v>
      </c>
      <c r="N1383"/>
      <c r="O1383"/>
      <c r="P1383"/>
      <c r="Q1383"/>
      <c r="R1383"/>
      <c r="S1383"/>
      <c r="T1383"/>
      <c r="U1383"/>
      <c r="V1383"/>
      <c r="W1383"/>
    </row>
    <row r="1384" spans="2:23" ht="15" x14ac:dyDescent="0.25">
      <c r="B1384" s="2"/>
      <c r="K1384" s="9"/>
      <c r="L1384" s="9"/>
      <c r="M1384" s="9"/>
      <c r="N1384"/>
      <c r="O1384"/>
      <c r="P1384"/>
      <c r="Q1384"/>
      <c r="R1384"/>
      <c r="S1384"/>
      <c r="T1384"/>
      <c r="U1384"/>
      <c r="V1384"/>
      <c r="W1384"/>
    </row>
    <row r="1385" spans="2:23" ht="15" x14ac:dyDescent="0.25">
      <c r="B1385" s="2"/>
      <c r="D1385" s="2" t="s">
        <v>719</v>
      </c>
      <c r="E1385" s="2" t="s">
        <v>720</v>
      </c>
      <c r="K1385" s="9"/>
      <c r="L1385" s="9"/>
      <c r="M1385" s="9"/>
      <c r="N1385"/>
      <c r="O1385"/>
      <c r="P1385"/>
      <c r="Q1385"/>
      <c r="R1385"/>
      <c r="S1385"/>
      <c r="T1385"/>
      <c r="U1385"/>
      <c r="V1385"/>
      <c r="W1385"/>
    </row>
    <row r="1386" spans="2:23" ht="15" x14ac:dyDescent="0.25">
      <c r="B1386" s="2"/>
      <c r="F1386" s="2" t="s">
        <v>44</v>
      </c>
      <c r="G1386" s="2" t="s">
        <v>720</v>
      </c>
      <c r="K1386" s="9"/>
      <c r="L1386" s="9"/>
      <c r="M1386" s="9"/>
      <c r="N1386"/>
      <c r="O1386"/>
      <c r="P1386"/>
      <c r="Q1386"/>
      <c r="R1386"/>
      <c r="S1386"/>
      <c r="T1386"/>
      <c r="U1386"/>
      <c r="V1386"/>
      <c r="W1386"/>
    </row>
    <row r="1387" spans="2:23" ht="15" x14ac:dyDescent="0.25">
      <c r="B1387" s="2"/>
      <c r="H1387" s="2" t="s">
        <v>721</v>
      </c>
      <c r="K1387" s="9"/>
      <c r="L1387" s="9"/>
      <c r="M1387" s="9"/>
      <c r="N1387"/>
      <c r="O1387"/>
      <c r="P1387"/>
      <c r="Q1387"/>
      <c r="R1387"/>
      <c r="S1387"/>
      <c r="T1387"/>
      <c r="U1387"/>
      <c r="V1387"/>
      <c r="W1387"/>
    </row>
    <row r="1388" spans="2:23" ht="15" x14ac:dyDescent="0.25">
      <c r="B1388" s="2"/>
      <c r="I1388" s="2" t="s">
        <v>437</v>
      </c>
      <c r="J1388" s="2" t="s">
        <v>63</v>
      </c>
      <c r="K1388" s="9">
        <v>-2</v>
      </c>
      <c r="L1388" s="9">
        <v>-1</v>
      </c>
      <c r="M1388" s="9">
        <v>0</v>
      </c>
      <c r="N1388"/>
      <c r="O1388"/>
      <c r="P1388"/>
      <c r="Q1388"/>
      <c r="R1388"/>
      <c r="S1388"/>
      <c r="T1388"/>
      <c r="U1388"/>
      <c r="V1388"/>
      <c r="W1388"/>
    </row>
    <row r="1389" spans="2:23" ht="15" x14ac:dyDescent="0.25">
      <c r="B1389" s="2"/>
      <c r="K1389" s="9"/>
      <c r="L1389" s="9"/>
      <c r="M1389" s="9"/>
      <c r="N1389"/>
      <c r="O1389"/>
      <c r="P1389"/>
      <c r="Q1389"/>
      <c r="R1389"/>
      <c r="S1389"/>
      <c r="T1389"/>
      <c r="U1389"/>
      <c r="V1389"/>
      <c r="W1389"/>
    </row>
    <row r="1390" spans="2:23" ht="15" x14ac:dyDescent="0.25">
      <c r="B1390" s="2"/>
      <c r="D1390" s="2" t="s">
        <v>722</v>
      </c>
      <c r="E1390" s="2" t="s">
        <v>723</v>
      </c>
      <c r="K1390" s="9"/>
      <c r="L1390" s="9"/>
      <c r="M1390" s="9"/>
      <c r="N1390"/>
      <c r="O1390"/>
      <c r="P1390"/>
      <c r="Q1390"/>
      <c r="R1390"/>
      <c r="S1390"/>
      <c r="T1390"/>
      <c r="U1390"/>
      <c r="V1390"/>
      <c r="W1390"/>
    </row>
    <row r="1391" spans="2:23" ht="15" x14ac:dyDescent="0.25">
      <c r="B1391" s="2"/>
      <c r="F1391" s="2" t="s">
        <v>44</v>
      </c>
      <c r="G1391" s="2" t="s">
        <v>723</v>
      </c>
      <c r="K1391" s="9"/>
      <c r="L1391" s="9"/>
      <c r="M1391" s="9"/>
      <c r="N1391"/>
      <c r="O1391"/>
      <c r="P1391"/>
      <c r="Q1391"/>
      <c r="R1391"/>
      <c r="S1391"/>
      <c r="T1391"/>
      <c r="U1391"/>
      <c r="V1391"/>
      <c r="W1391"/>
    </row>
    <row r="1392" spans="2:23" ht="15" x14ac:dyDescent="0.25">
      <c r="B1392" s="2"/>
      <c r="H1392" s="2" t="s">
        <v>724</v>
      </c>
      <c r="K1392" s="9"/>
      <c r="L1392" s="9"/>
      <c r="M1392" s="9"/>
      <c r="N1392"/>
      <c r="O1392"/>
      <c r="P1392"/>
      <c r="Q1392"/>
      <c r="R1392"/>
      <c r="S1392"/>
      <c r="T1392"/>
      <c r="U1392"/>
      <c r="V1392"/>
      <c r="W1392"/>
    </row>
    <row r="1393" spans="2:23" ht="15" x14ac:dyDescent="0.25">
      <c r="B1393" s="2"/>
      <c r="I1393" s="2" t="s">
        <v>128</v>
      </c>
      <c r="J1393" s="2" t="s">
        <v>63</v>
      </c>
      <c r="K1393" s="9">
        <v>-3</v>
      </c>
      <c r="L1393" s="9">
        <v>-1</v>
      </c>
      <c r="M1393" s="9">
        <v>-1</v>
      </c>
      <c r="N1393"/>
      <c r="O1393"/>
      <c r="P1393"/>
      <c r="Q1393"/>
      <c r="R1393"/>
      <c r="S1393"/>
      <c r="T1393"/>
      <c r="U1393"/>
      <c r="V1393"/>
      <c r="W1393"/>
    </row>
    <row r="1394" spans="2:23" ht="15" x14ac:dyDescent="0.25">
      <c r="B1394" s="2"/>
      <c r="K1394" s="9"/>
      <c r="L1394" s="9"/>
      <c r="M1394" s="9"/>
      <c r="N1394"/>
      <c r="O1394"/>
      <c r="P1394"/>
      <c r="Q1394"/>
      <c r="R1394"/>
      <c r="S1394"/>
      <c r="T1394"/>
      <c r="U1394"/>
      <c r="V1394"/>
      <c r="W1394"/>
    </row>
    <row r="1395" spans="2:23" ht="15" x14ac:dyDescent="0.25">
      <c r="B1395" s="2"/>
      <c r="D1395" s="2" t="s">
        <v>725</v>
      </c>
      <c r="E1395" s="2" t="s">
        <v>726</v>
      </c>
      <c r="K1395" s="9"/>
      <c r="L1395" s="9"/>
      <c r="M1395" s="9"/>
      <c r="N1395"/>
      <c r="O1395"/>
      <c r="P1395"/>
      <c r="Q1395"/>
      <c r="R1395"/>
      <c r="S1395"/>
      <c r="T1395"/>
      <c r="U1395"/>
      <c r="V1395"/>
      <c r="W1395"/>
    </row>
    <row r="1396" spans="2:23" ht="15" x14ac:dyDescent="0.25">
      <c r="B1396" s="2"/>
      <c r="F1396" s="2" t="s">
        <v>44</v>
      </c>
      <c r="G1396" s="2" t="s">
        <v>726</v>
      </c>
      <c r="K1396" s="9"/>
      <c r="L1396" s="9"/>
      <c r="M1396" s="9"/>
      <c r="N1396"/>
      <c r="O1396"/>
      <c r="P1396"/>
      <c r="Q1396"/>
      <c r="R1396"/>
      <c r="S1396"/>
      <c r="T1396"/>
      <c r="U1396"/>
      <c r="V1396"/>
      <c r="W1396"/>
    </row>
    <row r="1397" spans="2:23" ht="15" x14ac:dyDescent="0.25">
      <c r="B1397" s="2"/>
      <c r="H1397" s="2" t="s">
        <v>727</v>
      </c>
      <c r="K1397" s="9"/>
      <c r="L1397" s="9"/>
      <c r="M1397" s="9"/>
      <c r="N1397"/>
      <c r="O1397"/>
      <c r="P1397"/>
      <c r="Q1397"/>
      <c r="R1397"/>
      <c r="S1397"/>
      <c r="T1397"/>
      <c r="U1397"/>
      <c r="V1397"/>
      <c r="W1397"/>
    </row>
    <row r="1398" spans="2:23" ht="15" x14ac:dyDescent="0.25">
      <c r="B1398" s="2"/>
      <c r="I1398" s="2" t="s">
        <v>107</v>
      </c>
      <c r="J1398" s="2" t="s">
        <v>63</v>
      </c>
      <c r="K1398" s="9">
        <v>-5</v>
      </c>
      <c r="L1398" s="9">
        <v>-5</v>
      </c>
      <c r="M1398" s="9">
        <v>0</v>
      </c>
      <c r="N1398"/>
      <c r="O1398"/>
      <c r="P1398"/>
      <c r="Q1398"/>
      <c r="R1398"/>
      <c r="S1398"/>
      <c r="T1398"/>
      <c r="U1398"/>
      <c r="V1398"/>
      <c r="W1398"/>
    </row>
    <row r="1399" spans="2:23" ht="15" x14ac:dyDescent="0.25">
      <c r="B1399" s="2"/>
      <c r="K1399" s="9"/>
      <c r="L1399" s="9"/>
      <c r="M1399" s="9"/>
      <c r="N1399"/>
      <c r="O1399"/>
      <c r="P1399"/>
      <c r="Q1399"/>
      <c r="R1399"/>
      <c r="S1399"/>
      <c r="T1399"/>
      <c r="U1399"/>
      <c r="V1399"/>
      <c r="W1399"/>
    </row>
    <row r="1400" spans="2:23" ht="15" x14ac:dyDescent="0.25">
      <c r="B1400" s="2"/>
      <c r="D1400" s="2" t="s">
        <v>47</v>
      </c>
      <c r="E1400" s="2" t="s">
        <v>48</v>
      </c>
      <c r="K1400" s="9"/>
      <c r="L1400" s="9"/>
      <c r="M1400" s="9"/>
      <c r="N1400"/>
      <c r="O1400"/>
      <c r="P1400"/>
      <c r="Q1400"/>
      <c r="R1400"/>
      <c r="S1400"/>
      <c r="T1400"/>
      <c r="U1400"/>
      <c r="V1400"/>
      <c r="W1400"/>
    </row>
    <row r="1401" spans="2:23" ht="15" x14ac:dyDescent="0.25">
      <c r="B1401" s="2"/>
      <c r="F1401" s="2" t="s">
        <v>44</v>
      </c>
      <c r="G1401" s="2" t="s">
        <v>48</v>
      </c>
      <c r="K1401" s="9"/>
      <c r="L1401" s="9"/>
      <c r="M1401" s="9"/>
      <c r="N1401"/>
      <c r="O1401"/>
      <c r="P1401"/>
      <c r="Q1401"/>
      <c r="R1401"/>
      <c r="S1401"/>
      <c r="T1401"/>
      <c r="U1401"/>
      <c r="V1401"/>
      <c r="W1401"/>
    </row>
    <row r="1402" spans="2:23" ht="15" x14ac:dyDescent="0.25">
      <c r="B1402" s="2"/>
      <c r="H1402" s="2" t="s">
        <v>728</v>
      </c>
      <c r="K1402" s="9"/>
      <c r="L1402" s="9"/>
      <c r="M1402" s="9"/>
      <c r="N1402"/>
      <c r="O1402"/>
      <c r="P1402"/>
      <c r="Q1402"/>
      <c r="R1402"/>
      <c r="S1402"/>
      <c r="T1402"/>
      <c r="U1402"/>
      <c r="V1402"/>
      <c r="W1402"/>
    </row>
    <row r="1403" spans="2:23" ht="15" x14ac:dyDescent="0.25">
      <c r="B1403" s="2"/>
      <c r="I1403" s="2" t="s">
        <v>50</v>
      </c>
      <c r="J1403" s="2" t="s">
        <v>63</v>
      </c>
      <c r="K1403" s="9">
        <v>-69</v>
      </c>
      <c r="L1403" s="9">
        <v>-20</v>
      </c>
      <c r="M1403" s="9">
        <v>0</v>
      </c>
      <c r="N1403"/>
      <c r="O1403"/>
      <c r="P1403"/>
      <c r="Q1403"/>
      <c r="R1403"/>
      <c r="S1403"/>
      <c r="T1403"/>
      <c r="U1403"/>
      <c r="V1403"/>
      <c r="W1403"/>
    </row>
    <row r="1404" spans="2:23" ht="15" x14ac:dyDescent="0.25">
      <c r="B1404" s="2"/>
      <c r="K1404" s="9"/>
      <c r="L1404" s="9"/>
      <c r="M1404" s="9"/>
      <c r="N1404"/>
      <c r="O1404"/>
      <c r="P1404"/>
      <c r="Q1404"/>
      <c r="R1404"/>
      <c r="S1404"/>
      <c r="T1404"/>
      <c r="U1404"/>
      <c r="V1404"/>
      <c r="W1404"/>
    </row>
    <row r="1405" spans="2:23" ht="15" x14ac:dyDescent="0.25">
      <c r="B1405" s="2"/>
      <c r="D1405" s="2" t="s">
        <v>729</v>
      </c>
      <c r="E1405" s="2" t="s">
        <v>730</v>
      </c>
      <c r="K1405" s="9"/>
      <c r="L1405" s="9"/>
      <c r="M1405" s="9"/>
      <c r="N1405"/>
      <c r="O1405"/>
      <c r="P1405"/>
      <c r="Q1405"/>
      <c r="R1405"/>
      <c r="S1405"/>
      <c r="T1405"/>
      <c r="U1405"/>
      <c r="V1405"/>
      <c r="W1405"/>
    </row>
    <row r="1406" spans="2:23" ht="15" x14ac:dyDescent="0.25">
      <c r="B1406" s="2"/>
      <c r="F1406" s="2" t="s">
        <v>44</v>
      </c>
      <c r="G1406" s="2" t="s">
        <v>730</v>
      </c>
      <c r="K1406" s="9"/>
      <c r="L1406" s="9"/>
      <c r="M1406" s="9"/>
      <c r="N1406"/>
      <c r="O1406"/>
      <c r="P1406"/>
      <c r="Q1406"/>
      <c r="R1406"/>
      <c r="S1406"/>
      <c r="T1406"/>
      <c r="U1406"/>
      <c r="V1406"/>
      <c r="W1406"/>
    </row>
    <row r="1407" spans="2:23" ht="15" x14ac:dyDescent="0.25">
      <c r="B1407" s="2"/>
      <c r="H1407" s="2" t="s">
        <v>731</v>
      </c>
      <c r="K1407" s="9"/>
      <c r="L1407" s="9"/>
      <c r="M1407" s="9"/>
      <c r="N1407"/>
      <c r="O1407"/>
      <c r="P1407"/>
      <c r="Q1407"/>
      <c r="R1407"/>
      <c r="S1407"/>
      <c r="T1407"/>
      <c r="U1407"/>
      <c r="V1407"/>
      <c r="W1407"/>
    </row>
    <row r="1408" spans="2:23" ht="15" x14ac:dyDescent="0.25">
      <c r="B1408" s="2"/>
      <c r="I1408" s="2" t="s">
        <v>128</v>
      </c>
      <c r="J1408" s="2" t="s">
        <v>63</v>
      </c>
      <c r="K1408" s="9">
        <v>-3</v>
      </c>
      <c r="L1408" s="9">
        <v>-4</v>
      </c>
      <c r="M1408" s="9">
        <v>0</v>
      </c>
      <c r="N1408"/>
      <c r="O1408"/>
      <c r="P1408"/>
      <c r="Q1408"/>
      <c r="R1408"/>
      <c r="S1408"/>
      <c r="T1408"/>
      <c r="U1408"/>
      <c r="V1408"/>
      <c r="W1408"/>
    </row>
    <row r="1409" spans="2:23" ht="15" x14ac:dyDescent="0.25">
      <c r="B1409" s="2"/>
      <c r="K1409" s="9"/>
      <c r="L1409" s="9"/>
      <c r="M1409" s="9"/>
      <c r="N1409"/>
      <c r="O1409"/>
      <c r="P1409"/>
      <c r="Q1409"/>
      <c r="R1409"/>
      <c r="S1409"/>
      <c r="T1409"/>
      <c r="U1409"/>
      <c r="V1409"/>
      <c r="W1409"/>
    </row>
    <row r="1410" spans="2:23" ht="15" x14ac:dyDescent="0.25">
      <c r="B1410" s="2"/>
      <c r="D1410" s="2" t="s">
        <v>732</v>
      </c>
      <c r="E1410" s="2" t="s">
        <v>733</v>
      </c>
      <c r="K1410" s="9"/>
      <c r="L1410" s="9"/>
      <c r="M1410" s="9"/>
      <c r="N1410"/>
      <c r="O1410"/>
      <c r="P1410"/>
      <c r="Q1410"/>
      <c r="R1410"/>
      <c r="S1410"/>
      <c r="T1410"/>
      <c r="U1410"/>
      <c r="V1410"/>
      <c r="W1410"/>
    </row>
    <row r="1411" spans="2:23" ht="15" x14ac:dyDescent="0.25">
      <c r="B1411" s="2"/>
      <c r="F1411" s="2" t="s">
        <v>177</v>
      </c>
      <c r="G1411" s="2" t="s">
        <v>734</v>
      </c>
      <c r="K1411" s="9"/>
      <c r="L1411" s="9"/>
      <c r="M1411" s="9"/>
      <c r="N1411"/>
      <c r="O1411"/>
      <c r="P1411"/>
      <c r="Q1411"/>
      <c r="R1411"/>
      <c r="S1411"/>
      <c r="T1411"/>
      <c r="U1411"/>
      <c r="V1411"/>
      <c r="W1411"/>
    </row>
    <row r="1412" spans="2:23" ht="15" x14ac:dyDescent="0.25">
      <c r="B1412" s="2"/>
      <c r="H1412" s="2" t="s">
        <v>735</v>
      </c>
      <c r="K1412" s="9"/>
      <c r="L1412" s="9"/>
      <c r="M1412" s="9"/>
      <c r="N1412"/>
      <c r="O1412"/>
      <c r="P1412"/>
      <c r="Q1412"/>
      <c r="R1412"/>
      <c r="S1412"/>
      <c r="T1412"/>
      <c r="U1412"/>
      <c r="V1412"/>
      <c r="W1412"/>
    </row>
    <row r="1413" spans="2:23" ht="15" x14ac:dyDescent="0.25">
      <c r="B1413" s="2"/>
      <c r="I1413" s="2" t="s">
        <v>736</v>
      </c>
      <c r="J1413" s="2" t="s">
        <v>63</v>
      </c>
      <c r="K1413" s="9">
        <v>-1</v>
      </c>
      <c r="L1413" s="9">
        <v>-1</v>
      </c>
      <c r="M1413" s="9">
        <v>-1</v>
      </c>
      <c r="N1413"/>
      <c r="O1413"/>
      <c r="P1413"/>
      <c r="Q1413"/>
      <c r="R1413"/>
      <c r="S1413"/>
      <c r="T1413"/>
      <c r="U1413"/>
      <c r="V1413"/>
      <c r="W1413"/>
    </row>
    <row r="1414" spans="2:23" ht="15" x14ac:dyDescent="0.25">
      <c r="B1414" s="2"/>
      <c r="K1414" s="9"/>
      <c r="L1414" s="9"/>
      <c r="M1414" s="9"/>
      <c r="N1414"/>
      <c r="O1414"/>
      <c r="P1414"/>
      <c r="Q1414"/>
      <c r="R1414"/>
      <c r="S1414"/>
      <c r="T1414"/>
      <c r="U1414"/>
      <c r="V1414"/>
      <c r="W1414"/>
    </row>
    <row r="1415" spans="2:23" ht="15" x14ac:dyDescent="0.25">
      <c r="B1415" s="2"/>
      <c r="D1415" s="2" t="s">
        <v>737</v>
      </c>
      <c r="E1415" s="2" t="s">
        <v>738</v>
      </c>
      <c r="K1415" s="9"/>
      <c r="L1415" s="9"/>
      <c r="M1415" s="9"/>
      <c r="N1415"/>
      <c r="O1415"/>
      <c r="P1415"/>
      <c r="Q1415"/>
      <c r="R1415"/>
      <c r="S1415"/>
      <c r="T1415"/>
      <c r="U1415"/>
      <c r="V1415"/>
      <c r="W1415"/>
    </row>
    <row r="1416" spans="2:23" ht="15" x14ac:dyDescent="0.25">
      <c r="B1416" s="2"/>
      <c r="F1416" s="2" t="s">
        <v>44</v>
      </c>
      <c r="G1416" s="2" t="s">
        <v>738</v>
      </c>
      <c r="K1416" s="9"/>
      <c r="L1416" s="9"/>
      <c r="M1416" s="9"/>
      <c r="N1416"/>
      <c r="O1416"/>
      <c r="P1416"/>
      <c r="Q1416"/>
      <c r="R1416"/>
      <c r="S1416"/>
      <c r="T1416"/>
      <c r="U1416"/>
      <c r="V1416"/>
      <c r="W1416"/>
    </row>
    <row r="1417" spans="2:23" ht="15" x14ac:dyDescent="0.25">
      <c r="B1417" s="2"/>
      <c r="H1417" s="2" t="s">
        <v>739</v>
      </c>
      <c r="K1417" s="9"/>
      <c r="L1417" s="9"/>
      <c r="M1417" s="9"/>
      <c r="N1417"/>
      <c r="O1417"/>
      <c r="P1417"/>
      <c r="Q1417"/>
      <c r="R1417"/>
      <c r="S1417"/>
      <c r="T1417"/>
      <c r="U1417"/>
      <c r="V1417"/>
      <c r="W1417"/>
    </row>
    <row r="1418" spans="2:23" ht="15" x14ac:dyDescent="0.25">
      <c r="B1418" s="2"/>
      <c r="I1418" s="2" t="s">
        <v>155</v>
      </c>
      <c r="J1418" s="2" t="s">
        <v>63</v>
      </c>
      <c r="K1418" s="9">
        <v>-137</v>
      </c>
      <c r="L1418" s="9">
        <v>-140</v>
      </c>
      <c r="M1418" s="9">
        <v>-137</v>
      </c>
      <c r="N1418"/>
      <c r="O1418"/>
      <c r="P1418"/>
      <c r="Q1418"/>
      <c r="R1418"/>
      <c r="S1418"/>
      <c r="T1418"/>
      <c r="U1418"/>
      <c r="V1418"/>
      <c r="W1418"/>
    </row>
    <row r="1419" spans="2:23" ht="15" x14ac:dyDescent="0.25">
      <c r="B1419" s="2"/>
      <c r="K1419" s="9"/>
      <c r="L1419" s="9"/>
      <c r="M1419" s="9"/>
      <c r="N1419"/>
      <c r="O1419"/>
      <c r="P1419"/>
      <c r="Q1419"/>
      <c r="R1419"/>
      <c r="S1419"/>
      <c r="T1419"/>
      <c r="U1419"/>
      <c r="V1419"/>
      <c r="W1419"/>
    </row>
    <row r="1420" spans="2:23" ht="15" x14ac:dyDescent="0.25">
      <c r="B1420" s="2"/>
      <c r="D1420" s="2" t="s">
        <v>740</v>
      </c>
      <c r="E1420" s="2" t="s">
        <v>741</v>
      </c>
      <c r="K1420" s="9"/>
      <c r="L1420" s="9"/>
      <c r="M1420" s="9"/>
      <c r="N1420"/>
      <c r="O1420"/>
      <c r="P1420"/>
      <c r="Q1420"/>
      <c r="R1420"/>
      <c r="S1420"/>
      <c r="T1420"/>
      <c r="U1420"/>
      <c r="V1420"/>
      <c r="W1420"/>
    </row>
    <row r="1421" spans="2:23" ht="15" x14ac:dyDescent="0.25">
      <c r="B1421" s="2"/>
      <c r="F1421" s="2" t="s">
        <v>44</v>
      </c>
      <c r="G1421" s="2" t="s">
        <v>741</v>
      </c>
      <c r="K1421" s="9"/>
      <c r="L1421" s="9"/>
      <c r="M1421" s="9"/>
      <c r="N1421"/>
      <c r="O1421"/>
      <c r="P1421"/>
      <c r="Q1421"/>
      <c r="R1421"/>
      <c r="S1421"/>
      <c r="T1421"/>
      <c r="U1421"/>
      <c r="V1421"/>
      <c r="W1421"/>
    </row>
    <row r="1422" spans="2:23" ht="15" x14ac:dyDescent="0.25">
      <c r="B1422" s="2"/>
      <c r="H1422" s="2" t="s">
        <v>742</v>
      </c>
      <c r="K1422" s="9"/>
      <c r="L1422" s="9"/>
      <c r="M1422" s="9"/>
      <c r="N1422"/>
      <c r="O1422"/>
      <c r="P1422"/>
      <c r="Q1422"/>
      <c r="R1422"/>
      <c r="S1422"/>
      <c r="T1422"/>
      <c r="U1422"/>
      <c r="V1422"/>
      <c r="W1422"/>
    </row>
    <row r="1423" spans="2:23" ht="15" x14ac:dyDescent="0.25">
      <c r="B1423" s="2"/>
      <c r="I1423" s="2" t="s">
        <v>510</v>
      </c>
      <c r="J1423" s="2" t="s">
        <v>63</v>
      </c>
      <c r="K1423" s="9">
        <v>-2</v>
      </c>
      <c r="L1423" s="9">
        <v>-1</v>
      </c>
      <c r="M1423" s="9">
        <v>0</v>
      </c>
      <c r="N1423"/>
      <c r="O1423"/>
      <c r="P1423"/>
      <c r="Q1423"/>
      <c r="R1423"/>
      <c r="S1423"/>
      <c r="T1423"/>
      <c r="U1423"/>
      <c r="V1423"/>
      <c r="W1423"/>
    </row>
    <row r="1424" spans="2:23" ht="15" x14ac:dyDescent="0.25">
      <c r="B1424" s="2"/>
      <c r="K1424" s="9"/>
      <c r="L1424" s="9"/>
      <c r="M1424" s="9"/>
      <c r="N1424"/>
      <c r="O1424"/>
      <c r="P1424"/>
      <c r="Q1424"/>
      <c r="R1424"/>
      <c r="S1424"/>
      <c r="T1424"/>
      <c r="U1424"/>
      <c r="V1424"/>
      <c r="W1424"/>
    </row>
    <row r="1425" spans="2:23" ht="15" x14ac:dyDescent="0.25">
      <c r="B1425" s="2"/>
      <c r="D1425" s="2" t="s">
        <v>743</v>
      </c>
      <c r="E1425" s="2" t="s">
        <v>744</v>
      </c>
      <c r="K1425" s="9"/>
      <c r="L1425" s="9"/>
      <c r="M1425" s="9"/>
      <c r="N1425"/>
      <c r="O1425"/>
      <c r="P1425"/>
      <c r="Q1425"/>
      <c r="R1425"/>
      <c r="S1425"/>
      <c r="T1425"/>
      <c r="U1425"/>
      <c r="V1425"/>
      <c r="W1425"/>
    </row>
    <row r="1426" spans="2:23" ht="15" x14ac:dyDescent="0.25">
      <c r="B1426" s="2"/>
      <c r="F1426" s="2" t="s">
        <v>44</v>
      </c>
      <c r="G1426" s="2" t="s">
        <v>744</v>
      </c>
      <c r="K1426" s="9"/>
      <c r="L1426" s="9"/>
      <c r="M1426" s="9"/>
      <c r="N1426"/>
      <c r="O1426"/>
      <c r="P1426"/>
      <c r="Q1426"/>
      <c r="R1426"/>
      <c r="S1426"/>
      <c r="T1426"/>
      <c r="U1426"/>
      <c r="V1426"/>
      <c r="W1426"/>
    </row>
    <row r="1427" spans="2:23" ht="15" x14ac:dyDescent="0.25">
      <c r="B1427" s="2"/>
      <c r="H1427" s="2" t="s">
        <v>745</v>
      </c>
      <c r="K1427" s="9"/>
      <c r="L1427" s="9"/>
      <c r="M1427" s="9"/>
      <c r="N1427"/>
      <c r="O1427"/>
      <c r="P1427"/>
      <c r="Q1427"/>
      <c r="R1427"/>
      <c r="S1427"/>
      <c r="T1427"/>
      <c r="U1427"/>
      <c r="V1427"/>
      <c r="W1427"/>
    </row>
    <row r="1428" spans="2:23" ht="15" x14ac:dyDescent="0.25">
      <c r="B1428" s="2"/>
      <c r="I1428" s="2" t="s">
        <v>155</v>
      </c>
      <c r="J1428" s="2" t="s">
        <v>63</v>
      </c>
      <c r="K1428" s="9">
        <v>-1</v>
      </c>
      <c r="L1428" s="9">
        <v>-2</v>
      </c>
      <c r="M1428" s="9">
        <v>-1</v>
      </c>
      <c r="N1428"/>
      <c r="O1428"/>
      <c r="P1428"/>
      <c r="Q1428"/>
      <c r="R1428"/>
      <c r="S1428"/>
      <c r="T1428"/>
      <c r="U1428"/>
      <c r="V1428"/>
      <c r="W1428"/>
    </row>
    <row r="1429" spans="2:23" ht="15" x14ac:dyDescent="0.25">
      <c r="B1429" s="2"/>
      <c r="K1429" s="9"/>
      <c r="L1429" s="9"/>
      <c r="M1429" s="9"/>
      <c r="N1429"/>
      <c r="O1429"/>
      <c r="P1429"/>
      <c r="Q1429"/>
      <c r="R1429"/>
      <c r="S1429"/>
      <c r="T1429"/>
      <c r="U1429"/>
      <c r="V1429"/>
      <c r="W1429"/>
    </row>
    <row r="1430" spans="2:23" ht="15" x14ac:dyDescent="0.25">
      <c r="B1430" s="2"/>
      <c r="D1430" s="2" t="s">
        <v>746</v>
      </c>
      <c r="E1430" s="2" t="s">
        <v>747</v>
      </c>
      <c r="K1430" s="9"/>
      <c r="L1430" s="9"/>
      <c r="M1430" s="9"/>
      <c r="N1430"/>
      <c r="O1430"/>
      <c r="P1430"/>
      <c r="Q1430"/>
      <c r="R1430"/>
      <c r="S1430"/>
      <c r="T1430"/>
      <c r="U1430"/>
      <c r="V1430"/>
      <c r="W1430"/>
    </row>
    <row r="1431" spans="2:23" ht="15" x14ac:dyDescent="0.25">
      <c r="B1431" s="2"/>
      <c r="F1431" s="2" t="s">
        <v>44</v>
      </c>
      <c r="G1431" s="2" t="s">
        <v>747</v>
      </c>
      <c r="K1431" s="9"/>
      <c r="L1431" s="9"/>
      <c r="M1431" s="9"/>
      <c r="N1431"/>
      <c r="O1431"/>
      <c r="P1431"/>
      <c r="Q1431"/>
      <c r="R1431"/>
      <c r="S1431"/>
      <c r="T1431"/>
      <c r="U1431"/>
      <c r="V1431"/>
      <c r="W1431"/>
    </row>
    <row r="1432" spans="2:23" ht="15" x14ac:dyDescent="0.25">
      <c r="B1432" s="2"/>
      <c r="H1432" s="2" t="s">
        <v>748</v>
      </c>
      <c r="K1432" s="9"/>
      <c r="L1432" s="9"/>
      <c r="M1432" s="9"/>
      <c r="N1432"/>
      <c r="O1432"/>
      <c r="P1432"/>
      <c r="Q1432"/>
      <c r="R1432"/>
      <c r="S1432"/>
      <c r="T1432"/>
      <c r="U1432"/>
      <c r="V1432"/>
      <c r="W1432"/>
    </row>
    <row r="1433" spans="2:23" ht="15" x14ac:dyDescent="0.25">
      <c r="B1433" s="2"/>
      <c r="I1433" s="2" t="s">
        <v>277</v>
      </c>
      <c r="J1433" s="2" t="s">
        <v>63</v>
      </c>
      <c r="K1433" s="9">
        <v>-9</v>
      </c>
      <c r="L1433" s="9">
        <v>-18</v>
      </c>
      <c r="M1433" s="9">
        <v>0</v>
      </c>
      <c r="N1433"/>
      <c r="O1433"/>
      <c r="P1433"/>
      <c r="Q1433"/>
      <c r="R1433"/>
      <c r="S1433"/>
      <c r="T1433"/>
      <c r="U1433"/>
      <c r="V1433"/>
      <c r="W1433"/>
    </row>
    <row r="1434" spans="2:23" ht="15" x14ac:dyDescent="0.25">
      <c r="B1434" s="2"/>
      <c r="K1434" s="9"/>
      <c r="L1434" s="9"/>
      <c r="M1434" s="9"/>
      <c r="N1434"/>
      <c r="O1434"/>
      <c r="P1434"/>
      <c r="Q1434"/>
      <c r="R1434"/>
      <c r="S1434"/>
      <c r="T1434"/>
      <c r="U1434"/>
      <c r="V1434"/>
      <c r="W1434"/>
    </row>
    <row r="1435" spans="2:23" ht="15" x14ac:dyDescent="0.25">
      <c r="B1435" s="2"/>
      <c r="D1435" s="2" t="s">
        <v>749</v>
      </c>
      <c r="E1435" s="2" t="s">
        <v>750</v>
      </c>
      <c r="K1435" s="9"/>
      <c r="L1435" s="9"/>
      <c r="M1435" s="9"/>
      <c r="N1435"/>
      <c r="O1435"/>
      <c r="P1435"/>
      <c r="Q1435"/>
      <c r="R1435"/>
      <c r="S1435"/>
      <c r="T1435"/>
      <c r="U1435"/>
      <c r="V1435"/>
      <c r="W1435"/>
    </row>
    <row r="1436" spans="2:23" ht="15" x14ac:dyDescent="0.25">
      <c r="B1436" s="2"/>
      <c r="F1436" s="2" t="s">
        <v>44</v>
      </c>
      <c r="G1436" s="2" t="s">
        <v>750</v>
      </c>
      <c r="K1436" s="9"/>
      <c r="L1436" s="9"/>
      <c r="M1436" s="9"/>
      <c r="N1436"/>
      <c r="O1436"/>
      <c r="P1436"/>
      <c r="Q1436"/>
      <c r="R1436"/>
      <c r="S1436"/>
      <c r="T1436"/>
      <c r="U1436"/>
      <c r="V1436"/>
      <c r="W1436"/>
    </row>
    <row r="1437" spans="2:23" ht="15" x14ac:dyDescent="0.25">
      <c r="B1437" s="2"/>
      <c r="H1437" s="2" t="s">
        <v>751</v>
      </c>
      <c r="K1437" s="9"/>
      <c r="L1437" s="9"/>
      <c r="M1437" s="9"/>
      <c r="N1437"/>
      <c r="O1437"/>
      <c r="P1437"/>
      <c r="Q1437"/>
      <c r="R1437"/>
      <c r="S1437"/>
      <c r="T1437"/>
      <c r="U1437"/>
      <c r="V1437"/>
      <c r="W1437"/>
    </row>
    <row r="1438" spans="2:23" ht="15" x14ac:dyDescent="0.25">
      <c r="B1438" s="2"/>
      <c r="I1438" s="2" t="s">
        <v>565</v>
      </c>
      <c r="J1438" s="2" t="s">
        <v>63</v>
      </c>
      <c r="K1438" s="9">
        <v>-37</v>
      </c>
      <c r="L1438" s="9">
        <v>-58</v>
      </c>
      <c r="M1438" s="9">
        <v>-58</v>
      </c>
      <c r="N1438"/>
      <c r="O1438"/>
      <c r="P1438"/>
      <c r="Q1438"/>
      <c r="R1438"/>
      <c r="S1438"/>
      <c r="T1438"/>
      <c r="U1438"/>
      <c r="V1438"/>
      <c r="W1438"/>
    </row>
    <row r="1439" spans="2:23" ht="15" x14ac:dyDescent="0.25">
      <c r="B1439" s="2"/>
      <c r="K1439" s="9"/>
      <c r="L1439" s="9"/>
      <c r="M1439" s="9"/>
      <c r="N1439"/>
      <c r="O1439"/>
      <c r="P1439"/>
      <c r="Q1439"/>
      <c r="R1439"/>
      <c r="S1439"/>
      <c r="T1439"/>
      <c r="U1439"/>
      <c r="V1439"/>
      <c r="W1439"/>
    </row>
    <row r="1440" spans="2:23" ht="15" x14ac:dyDescent="0.25">
      <c r="B1440" s="2"/>
      <c r="D1440" s="2" t="s">
        <v>752</v>
      </c>
      <c r="E1440" s="2" t="s">
        <v>753</v>
      </c>
      <c r="K1440" s="9"/>
      <c r="L1440" s="9"/>
      <c r="M1440" s="9"/>
      <c r="N1440"/>
      <c r="O1440"/>
      <c r="P1440"/>
      <c r="Q1440"/>
      <c r="R1440"/>
      <c r="S1440"/>
      <c r="T1440"/>
      <c r="U1440"/>
      <c r="V1440"/>
      <c r="W1440"/>
    </row>
    <row r="1441" spans="2:23" ht="15" x14ac:dyDescent="0.25">
      <c r="B1441" s="2"/>
      <c r="F1441" s="2" t="s">
        <v>44</v>
      </c>
      <c r="G1441" s="2" t="s">
        <v>753</v>
      </c>
      <c r="K1441" s="9"/>
      <c r="L1441" s="9"/>
      <c r="M1441" s="9"/>
      <c r="N1441"/>
      <c r="O1441"/>
      <c r="P1441"/>
      <c r="Q1441"/>
      <c r="R1441"/>
      <c r="S1441"/>
      <c r="T1441"/>
      <c r="U1441"/>
      <c r="V1441"/>
      <c r="W1441"/>
    </row>
    <row r="1442" spans="2:23" ht="15" x14ac:dyDescent="0.25">
      <c r="B1442" s="2"/>
      <c r="H1442" s="2" t="s">
        <v>754</v>
      </c>
      <c r="K1442" s="9"/>
      <c r="L1442" s="9"/>
      <c r="M1442" s="9"/>
      <c r="N1442"/>
      <c r="O1442"/>
      <c r="P1442"/>
      <c r="Q1442"/>
      <c r="R1442"/>
      <c r="S1442"/>
      <c r="T1442"/>
      <c r="U1442"/>
      <c r="V1442"/>
      <c r="W1442"/>
    </row>
    <row r="1443" spans="2:23" ht="15" x14ac:dyDescent="0.25">
      <c r="B1443" s="2"/>
      <c r="I1443" s="2" t="s">
        <v>62</v>
      </c>
      <c r="J1443" s="2" t="s">
        <v>63</v>
      </c>
      <c r="K1443" s="9">
        <v>-3</v>
      </c>
      <c r="L1443" s="9">
        <v>0</v>
      </c>
      <c r="M1443" s="9">
        <v>0</v>
      </c>
      <c r="N1443"/>
      <c r="O1443"/>
      <c r="P1443"/>
      <c r="Q1443"/>
      <c r="R1443"/>
      <c r="S1443"/>
      <c r="T1443"/>
      <c r="U1443"/>
      <c r="V1443"/>
      <c r="W1443"/>
    </row>
    <row r="1444" spans="2:23" ht="15" x14ac:dyDescent="0.25">
      <c r="B1444" s="2"/>
      <c r="K1444" s="9"/>
      <c r="L1444" s="9"/>
      <c r="M1444" s="9"/>
      <c r="N1444"/>
      <c r="O1444"/>
      <c r="P1444"/>
      <c r="Q1444"/>
      <c r="R1444"/>
      <c r="S1444"/>
      <c r="T1444"/>
      <c r="U1444"/>
      <c r="V1444"/>
      <c r="W1444"/>
    </row>
    <row r="1445" spans="2:23" ht="15" x14ac:dyDescent="0.25">
      <c r="B1445" s="2"/>
      <c r="D1445" s="2" t="s">
        <v>755</v>
      </c>
      <c r="E1445" s="2" t="s">
        <v>756</v>
      </c>
      <c r="K1445" s="9"/>
      <c r="L1445" s="9"/>
      <c r="M1445" s="9"/>
      <c r="N1445"/>
      <c r="O1445"/>
      <c r="P1445"/>
      <c r="Q1445"/>
      <c r="R1445"/>
      <c r="S1445"/>
      <c r="T1445"/>
      <c r="U1445"/>
      <c r="V1445"/>
      <c r="W1445"/>
    </row>
    <row r="1446" spans="2:23" ht="15" x14ac:dyDescent="0.25">
      <c r="B1446" s="2"/>
      <c r="F1446" s="2" t="s">
        <v>44</v>
      </c>
      <c r="G1446" s="2" t="s">
        <v>756</v>
      </c>
      <c r="K1446" s="9"/>
      <c r="L1446" s="9"/>
      <c r="M1446" s="9"/>
      <c r="N1446"/>
      <c r="O1446"/>
      <c r="P1446"/>
      <c r="Q1446"/>
      <c r="R1446"/>
      <c r="S1446"/>
      <c r="T1446"/>
      <c r="U1446"/>
      <c r="V1446"/>
      <c r="W1446"/>
    </row>
    <row r="1447" spans="2:23" ht="15" x14ac:dyDescent="0.25">
      <c r="B1447" s="2"/>
      <c r="H1447" s="2" t="s">
        <v>757</v>
      </c>
      <c r="K1447" s="9"/>
      <c r="L1447" s="9"/>
      <c r="M1447" s="9"/>
      <c r="N1447"/>
      <c r="O1447"/>
      <c r="P1447"/>
      <c r="Q1447"/>
      <c r="R1447"/>
      <c r="S1447"/>
      <c r="T1447"/>
      <c r="U1447"/>
      <c r="V1447"/>
      <c r="W1447"/>
    </row>
    <row r="1448" spans="2:23" ht="15" x14ac:dyDescent="0.25">
      <c r="B1448" s="2"/>
      <c r="I1448" s="2" t="s">
        <v>709</v>
      </c>
      <c r="J1448" s="2" t="s">
        <v>63</v>
      </c>
      <c r="K1448" s="9">
        <v>-3</v>
      </c>
      <c r="L1448" s="9">
        <v>-3</v>
      </c>
      <c r="M1448" s="9">
        <v>-2</v>
      </c>
      <c r="N1448"/>
      <c r="O1448"/>
      <c r="P1448"/>
      <c r="Q1448"/>
      <c r="R1448"/>
      <c r="S1448"/>
      <c r="T1448"/>
      <c r="U1448"/>
      <c r="V1448"/>
      <c r="W1448"/>
    </row>
    <row r="1449" spans="2:23" ht="15" x14ac:dyDescent="0.25">
      <c r="B1449" s="2"/>
      <c r="K1449" s="9"/>
      <c r="L1449" s="9"/>
      <c r="M1449" s="9"/>
      <c r="N1449"/>
      <c r="O1449"/>
      <c r="P1449"/>
      <c r="Q1449"/>
      <c r="R1449"/>
      <c r="S1449"/>
      <c r="T1449"/>
      <c r="U1449"/>
      <c r="V1449"/>
      <c r="W1449"/>
    </row>
    <row r="1450" spans="2:23" ht="15" x14ac:dyDescent="0.25">
      <c r="B1450" s="2"/>
      <c r="D1450" s="2" t="s">
        <v>758</v>
      </c>
      <c r="E1450" s="2" t="s">
        <v>759</v>
      </c>
      <c r="K1450" s="9"/>
      <c r="L1450" s="9"/>
      <c r="M1450" s="9"/>
      <c r="N1450"/>
      <c r="O1450"/>
      <c r="P1450"/>
      <c r="Q1450"/>
      <c r="R1450"/>
      <c r="S1450"/>
      <c r="T1450"/>
      <c r="U1450"/>
      <c r="V1450"/>
      <c r="W1450"/>
    </row>
    <row r="1451" spans="2:23" ht="15" x14ac:dyDescent="0.25">
      <c r="B1451" s="2"/>
      <c r="F1451" s="2" t="s">
        <v>44</v>
      </c>
      <c r="G1451" s="2" t="s">
        <v>759</v>
      </c>
      <c r="K1451" s="9"/>
      <c r="L1451" s="9"/>
      <c r="M1451" s="9"/>
      <c r="N1451"/>
      <c r="O1451"/>
      <c r="P1451"/>
      <c r="Q1451"/>
      <c r="R1451"/>
      <c r="S1451"/>
      <c r="T1451"/>
      <c r="U1451"/>
      <c r="V1451"/>
      <c r="W1451"/>
    </row>
    <row r="1452" spans="2:23" ht="15" x14ac:dyDescent="0.25">
      <c r="B1452" s="2"/>
      <c r="H1452" s="2" t="s">
        <v>760</v>
      </c>
      <c r="K1452" s="9"/>
      <c r="L1452" s="9"/>
      <c r="M1452" s="9"/>
      <c r="N1452"/>
      <c r="O1452"/>
      <c r="P1452"/>
      <c r="Q1452"/>
      <c r="R1452"/>
      <c r="S1452"/>
      <c r="T1452"/>
      <c r="U1452"/>
      <c r="V1452"/>
      <c r="W1452"/>
    </row>
    <row r="1453" spans="2:23" ht="15" x14ac:dyDescent="0.25">
      <c r="B1453" s="2"/>
      <c r="I1453" s="2" t="s">
        <v>363</v>
      </c>
      <c r="J1453" s="2" t="s">
        <v>63</v>
      </c>
      <c r="K1453" s="9">
        <v>-2</v>
      </c>
      <c r="L1453" s="9">
        <v>-2</v>
      </c>
      <c r="M1453" s="9">
        <v>-1</v>
      </c>
      <c r="N1453"/>
      <c r="O1453"/>
      <c r="P1453"/>
      <c r="Q1453"/>
      <c r="R1453"/>
      <c r="S1453"/>
      <c r="T1453"/>
      <c r="U1453"/>
      <c r="V1453"/>
      <c r="W1453"/>
    </row>
    <row r="1454" spans="2:23" ht="15" x14ac:dyDescent="0.25">
      <c r="B1454" s="2"/>
      <c r="K1454" s="9"/>
      <c r="L1454" s="9"/>
      <c r="M1454" s="9"/>
      <c r="N1454"/>
      <c r="O1454"/>
      <c r="P1454"/>
      <c r="Q1454"/>
      <c r="R1454"/>
      <c r="S1454"/>
      <c r="T1454"/>
      <c r="U1454"/>
      <c r="V1454"/>
      <c r="W1454"/>
    </row>
    <row r="1455" spans="2:23" ht="15" x14ac:dyDescent="0.25">
      <c r="B1455" s="2"/>
      <c r="H1455" s="2" t="s">
        <v>761</v>
      </c>
      <c r="K1455" s="9"/>
      <c r="L1455" s="9"/>
      <c r="M1455" s="9"/>
      <c r="N1455"/>
      <c r="O1455"/>
      <c r="P1455"/>
      <c r="Q1455"/>
      <c r="R1455"/>
      <c r="S1455"/>
      <c r="T1455"/>
      <c r="U1455"/>
      <c r="V1455"/>
      <c r="W1455"/>
    </row>
    <row r="1456" spans="2:23" ht="15" x14ac:dyDescent="0.25">
      <c r="B1456" s="2"/>
      <c r="I1456" s="2" t="s">
        <v>363</v>
      </c>
      <c r="J1456" s="2" t="s">
        <v>63</v>
      </c>
      <c r="K1456" s="9">
        <v>-217</v>
      </c>
      <c r="L1456" s="9">
        <v>-237</v>
      </c>
      <c r="M1456" s="9">
        <v>-236</v>
      </c>
      <c r="N1456"/>
      <c r="O1456"/>
      <c r="P1456"/>
      <c r="Q1456"/>
      <c r="R1456"/>
      <c r="S1456"/>
      <c r="T1456"/>
      <c r="U1456"/>
      <c r="V1456"/>
      <c r="W1456"/>
    </row>
    <row r="1457" spans="2:23" ht="15" x14ac:dyDescent="0.25">
      <c r="B1457" s="2"/>
      <c r="K1457" s="9"/>
      <c r="L1457" s="9"/>
      <c r="M1457" s="9"/>
      <c r="N1457"/>
      <c r="O1457"/>
      <c r="P1457"/>
      <c r="Q1457"/>
      <c r="R1457"/>
      <c r="S1457"/>
      <c r="T1457"/>
      <c r="U1457"/>
      <c r="V1457"/>
      <c r="W1457"/>
    </row>
    <row r="1458" spans="2:23" ht="15" x14ac:dyDescent="0.25">
      <c r="B1458" s="2"/>
      <c r="D1458" s="2" t="s">
        <v>762</v>
      </c>
      <c r="E1458" s="2" t="s">
        <v>763</v>
      </c>
      <c r="K1458" s="9"/>
      <c r="L1458" s="9"/>
      <c r="M1458" s="9"/>
      <c r="N1458"/>
      <c r="O1458"/>
      <c r="P1458"/>
      <c r="Q1458"/>
      <c r="R1458"/>
      <c r="S1458"/>
      <c r="T1458"/>
      <c r="U1458"/>
      <c r="V1458"/>
      <c r="W1458"/>
    </row>
    <row r="1459" spans="2:23" ht="15" x14ac:dyDescent="0.25">
      <c r="B1459" s="2"/>
      <c r="F1459" s="2" t="s">
        <v>44</v>
      </c>
      <c r="G1459" s="2" t="s">
        <v>763</v>
      </c>
      <c r="K1459" s="9"/>
      <c r="L1459" s="9"/>
      <c r="M1459" s="9"/>
      <c r="N1459"/>
      <c r="O1459"/>
      <c r="P1459"/>
      <c r="Q1459"/>
      <c r="R1459"/>
      <c r="S1459"/>
      <c r="T1459"/>
      <c r="U1459"/>
      <c r="V1459"/>
      <c r="W1459"/>
    </row>
    <row r="1460" spans="2:23" ht="15" x14ac:dyDescent="0.25">
      <c r="B1460" s="2"/>
      <c r="H1460" s="2" t="s">
        <v>764</v>
      </c>
      <c r="K1460" s="9"/>
      <c r="L1460" s="9"/>
      <c r="M1460" s="9"/>
      <c r="N1460"/>
      <c r="O1460"/>
      <c r="P1460"/>
      <c r="Q1460"/>
      <c r="R1460"/>
      <c r="S1460"/>
      <c r="T1460"/>
      <c r="U1460"/>
      <c r="V1460"/>
      <c r="W1460"/>
    </row>
    <row r="1461" spans="2:23" ht="15" x14ac:dyDescent="0.25">
      <c r="B1461" s="2"/>
      <c r="I1461" s="2" t="s">
        <v>277</v>
      </c>
      <c r="J1461" s="2" t="s">
        <v>63</v>
      </c>
      <c r="K1461" s="9">
        <v>-1</v>
      </c>
      <c r="L1461" s="9">
        <v>-1</v>
      </c>
      <c r="M1461" s="9">
        <v>0</v>
      </c>
      <c r="N1461"/>
      <c r="O1461"/>
      <c r="P1461"/>
      <c r="Q1461"/>
      <c r="R1461"/>
      <c r="S1461"/>
      <c r="T1461"/>
      <c r="U1461"/>
      <c r="V1461"/>
      <c r="W1461"/>
    </row>
    <row r="1462" spans="2:23" ht="15" x14ac:dyDescent="0.25">
      <c r="B1462" s="2"/>
      <c r="K1462" s="9"/>
      <c r="L1462" s="9"/>
      <c r="M1462" s="9"/>
      <c r="N1462"/>
      <c r="O1462"/>
      <c r="P1462"/>
      <c r="Q1462"/>
      <c r="R1462"/>
      <c r="S1462"/>
      <c r="T1462"/>
      <c r="U1462"/>
      <c r="V1462"/>
      <c r="W1462"/>
    </row>
    <row r="1463" spans="2:23" ht="15" x14ac:dyDescent="0.25">
      <c r="B1463" s="2"/>
      <c r="D1463" s="2" t="s">
        <v>765</v>
      </c>
      <c r="E1463" s="2" t="s">
        <v>766</v>
      </c>
      <c r="K1463" s="9"/>
      <c r="L1463" s="9"/>
      <c r="M1463" s="9"/>
      <c r="N1463"/>
      <c r="O1463"/>
      <c r="P1463"/>
      <c r="Q1463"/>
      <c r="R1463"/>
      <c r="S1463"/>
      <c r="T1463"/>
      <c r="U1463"/>
      <c r="V1463"/>
      <c r="W1463"/>
    </row>
    <row r="1464" spans="2:23" ht="15" x14ac:dyDescent="0.25">
      <c r="B1464" s="2"/>
      <c r="F1464" s="2" t="s">
        <v>44</v>
      </c>
      <c r="G1464" s="2" t="s">
        <v>766</v>
      </c>
      <c r="K1464" s="9"/>
      <c r="L1464" s="9"/>
      <c r="M1464" s="9"/>
      <c r="N1464"/>
      <c r="O1464"/>
      <c r="P1464"/>
      <c r="Q1464"/>
      <c r="R1464"/>
      <c r="S1464"/>
      <c r="T1464"/>
      <c r="U1464"/>
      <c r="V1464"/>
      <c r="W1464"/>
    </row>
    <row r="1465" spans="2:23" ht="15" x14ac:dyDescent="0.25">
      <c r="B1465" s="2"/>
      <c r="H1465" s="2" t="s">
        <v>767</v>
      </c>
      <c r="K1465" s="9"/>
      <c r="L1465" s="9"/>
      <c r="M1465" s="9"/>
      <c r="N1465"/>
      <c r="O1465"/>
      <c r="P1465"/>
      <c r="Q1465"/>
      <c r="R1465"/>
      <c r="S1465"/>
      <c r="T1465"/>
      <c r="U1465"/>
      <c r="V1465"/>
      <c r="W1465"/>
    </row>
    <row r="1466" spans="2:23" ht="15" x14ac:dyDescent="0.25">
      <c r="B1466" s="2"/>
      <c r="I1466" s="2" t="s">
        <v>277</v>
      </c>
      <c r="J1466" s="2" t="s">
        <v>63</v>
      </c>
      <c r="K1466" s="9">
        <v>-1</v>
      </c>
      <c r="L1466" s="9">
        <v>-1</v>
      </c>
      <c r="M1466" s="9">
        <v>0</v>
      </c>
      <c r="N1466"/>
      <c r="O1466"/>
      <c r="P1466"/>
      <c r="Q1466"/>
      <c r="R1466"/>
      <c r="S1466"/>
      <c r="T1466"/>
      <c r="U1466"/>
      <c r="V1466"/>
      <c r="W1466"/>
    </row>
    <row r="1467" spans="2:23" ht="15" x14ac:dyDescent="0.25">
      <c r="B1467" s="2"/>
      <c r="K1467" s="9"/>
      <c r="L1467" s="9"/>
      <c r="M1467" s="9"/>
      <c r="N1467"/>
      <c r="O1467"/>
      <c r="P1467"/>
      <c r="Q1467"/>
      <c r="R1467"/>
      <c r="S1467"/>
      <c r="T1467"/>
      <c r="U1467"/>
      <c r="V1467"/>
      <c r="W1467"/>
    </row>
    <row r="1468" spans="2:23" ht="15" x14ac:dyDescent="0.25">
      <c r="B1468" s="2"/>
      <c r="D1468" s="2" t="s">
        <v>768</v>
      </c>
      <c r="E1468" s="2" t="s">
        <v>769</v>
      </c>
      <c r="K1468" s="9"/>
      <c r="L1468" s="9"/>
      <c r="M1468" s="9"/>
      <c r="N1468"/>
      <c r="O1468"/>
      <c r="P1468"/>
      <c r="Q1468"/>
      <c r="R1468"/>
      <c r="S1468"/>
      <c r="T1468"/>
      <c r="U1468"/>
      <c r="V1468"/>
      <c r="W1468"/>
    </row>
    <row r="1469" spans="2:23" ht="15" x14ac:dyDescent="0.25">
      <c r="B1469" s="2"/>
      <c r="F1469" s="2" t="s">
        <v>44</v>
      </c>
      <c r="G1469" s="2" t="s">
        <v>769</v>
      </c>
      <c r="K1469" s="9"/>
      <c r="L1469" s="9"/>
      <c r="M1469" s="9"/>
      <c r="N1469"/>
      <c r="O1469"/>
      <c r="P1469"/>
      <c r="Q1469"/>
      <c r="R1469"/>
      <c r="S1469"/>
      <c r="T1469"/>
      <c r="U1469"/>
      <c r="V1469"/>
      <c r="W1469"/>
    </row>
    <row r="1470" spans="2:23" ht="15" x14ac:dyDescent="0.25">
      <c r="B1470" s="2"/>
      <c r="H1470" s="2" t="s">
        <v>770</v>
      </c>
      <c r="K1470" s="9"/>
      <c r="L1470" s="9"/>
      <c r="M1470" s="9"/>
      <c r="N1470"/>
      <c r="O1470"/>
      <c r="P1470"/>
      <c r="Q1470"/>
      <c r="R1470"/>
      <c r="S1470"/>
      <c r="T1470"/>
      <c r="U1470"/>
      <c r="V1470"/>
      <c r="W1470"/>
    </row>
    <row r="1471" spans="2:23" ht="15" x14ac:dyDescent="0.25">
      <c r="B1471" s="2"/>
      <c r="I1471" s="2" t="s">
        <v>286</v>
      </c>
      <c r="J1471" s="2" t="s">
        <v>63</v>
      </c>
      <c r="K1471" s="9">
        <v>-4</v>
      </c>
      <c r="L1471" s="9">
        <v>-5</v>
      </c>
      <c r="M1471" s="9">
        <v>-5</v>
      </c>
      <c r="N1471"/>
      <c r="O1471"/>
      <c r="P1471"/>
      <c r="Q1471"/>
      <c r="R1471"/>
      <c r="S1471"/>
      <c r="T1471"/>
      <c r="U1471"/>
      <c r="V1471"/>
      <c r="W1471"/>
    </row>
    <row r="1472" spans="2:23" ht="15" x14ac:dyDescent="0.25">
      <c r="B1472" s="2"/>
      <c r="K1472" s="9"/>
      <c r="L1472" s="9"/>
      <c r="M1472" s="9"/>
      <c r="N1472"/>
      <c r="O1472"/>
      <c r="P1472"/>
      <c r="Q1472"/>
      <c r="R1472"/>
      <c r="S1472"/>
      <c r="T1472"/>
      <c r="U1472"/>
      <c r="V1472"/>
      <c r="W1472"/>
    </row>
    <row r="1473" spans="2:23" ht="15" x14ac:dyDescent="0.25">
      <c r="B1473" s="2"/>
      <c r="D1473" s="2" t="s">
        <v>771</v>
      </c>
      <c r="E1473" s="2" t="s">
        <v>772</v>
      </c>
      <c r="K1473" s="9"/>
      <c r="L1473" s="9"/>
      <c r="M1473" s="9"/>
      <c r="N1473"/>
      <c r="O1473"/>
      <c r="P1473"/>
      <c r="Q1473"/>
      <c r="R1473"/>
      <c r="S1473"/>
      <c r="T1473"/>
      <c r="U1473"/>
      <c r="V1473"/>
      <c r="W1473"/>
    </row>
    <row r="1474" spans="2:23" ht="15" x14ac:dyDescent="0.25">
      <c r="B1474" s="2"/>
      <c r="F1474" s="2" t="s">
        <v>44</v>
      </c>
      <c r="G1474" s="2" t="s">
        <v>772</v>
      </c>
      <c r="K1474" s="9"/>
      <c r="L1474" s="9"/>
      <c r="M1474" s="9"/>
      <c r="N1474"/>
      <c r="O1474"/>
      <c r="P1474"/>
      <c r="Q1474"/>
      <c r="R1474"/>
      <c r="S1474"/>
      <c r="T1474"/>
      <c r="U1474"/>
      <c r="V1474"/>
      <c r="W1474"/>
    </row>
    <row r="1475" spans="2:23" ht="15" x14ac:dyDescent="0.25">
      <c r="B1475" s="2"/>
      <c r="H1475" s="2" t="s">
        <v>773</v>
      </c>
      <c r="K1475" s="9"/>
      <c r="L1475" s="9"/>
      <c r="M1475" s="9"/>
      <c r="N1475"/>
      <c r="O1475"/>
      <c r="P1475"/>
      <c r="Q1475"/>
      <c r="R1475"/>
      <c r="S1475"/>
      <c r="T1475"/>
      <c r="U1475"/>
      <c r="V1475"/>
      <c r="W1475"/>
    </row>
    <row r="1476" spans="2:23" ht="15" x14ac:dyDescent="0.25">
      <c r="B1476" s="2"/>
      <c r="I1476" s="2" t="s">
        <v>774</v>
      </c>
      <c r="J1476" s="2" t="s">
        <v>63</v>
      </c>
      <c r="K1476" s="9">
        <v>-2</v>
      </c>
      <c r="L1476" s="9">
        <v>-2</v>
      </c>
      <c r="M1476" s="9">
        <v>-2</v>
      </c>
      <c r="N1476"/>
      <c r="O1476"/>
      <c r="P1476"/>
      <c r="Q1476"/>
      <c r="R1476"/>
      <c r="S1476"/>
      <c r="T1476"/>
      <c r="U1476"/>
      <c r="V1476"/>
      <c r="W1476"/>
    </row>
    <row r="1477" spans="2:23" ht="15" x14ac:dyDescent="0.25">
      <c r="B1477" s="2"/>
      <c r="K1477" s="9"/>
      <c r="L1477" s="9"/>
      <c r="M1477" s="9"/>
      <c r="N1477"/>
      <c r="O1477"/>
      <c r="P1477"/>
      <c r="Q1477"/>
      <c r="R1477"/>
      <c r="S1477"/>
      <c r="T1477"/>
      <c r="U1477"/>
      <c r="V1477"/>
      <c r="W1477"/>
    </row>
    <row r="1478" spans="2:23" ht="15" x14ac:dyDescent="0.25">
      <c r="B1478" s="2"/>
      <c r="D1478" s="2" t="s">
        <v>775</v>
      </c>
      <c r="E1478" s="2" t="s">
        <v>776</v>
      </c>
      <c r="K1478" s="9"/>
      <c r="L1478" s="9"/>
      <c r="M1478" s="9"/>
      <c r="N1478"/>
      <c r="O1478"/>
      <c r="P1478"/>
      <c r="Q1478"/>
      <c r="R1478"/>
      <c r="S1478"/>
      <c r="T1478"/>
      <c r="U1478"/>
      <c r="V1478"/>
      <c r="W1478"/>
    </row>
    <row r="1479" spans="2:23" ht="15" x14ac:dyDescent="0.25">
      <c r="B1479" s="2"/>
      <c r="F1479" s="2" t="s">
        <v>44</v>
      </c>
      <c r="G1479" s="2" t="s">
        <v>776</v>
      </c>
      <c r="K1479" s="9"/>
      <c r="L1479" s="9"/>
      <c r="M1479" s="9"/>
      <c r="N1479"/>
      <c r="O1479"/>
      <c r="P1479"/>
      <c r="Q1479"/>
      <c r="R1479"/>
      <c r="S1479"/>
      <c r="T1479"/>
      <c r="U1479"/>
      <c r="V1479"/>
      <c r="W1479"/>
    </row>
    <row r="1480" spans="2:23" ht="15" x14ac:dyDescent="0.25">
      <c r="B1480" s="2"/>
      <c r="H1480" s="2" t="s">
        <v>777</v>
      </c>
      <c r="K1480" s="9"/>
      <c r="L1480" s="9"/>
      <c r="M1480" s="9"/>
      <c r="N1480"/>
      <c r="O1480"/>
      <c r="P1480"/>
      <c r="Q1480"/>
      <c r="R1480"/>
      <c r="S1480"/>
      <c r="T1480"/>
      <c r="U1480"/>
      <c r="V1480"/>
      <c r="W1480"/>
    </row>
    <row r="1481" spans="2:23" ht="15" x14ac:dyDescent="0.25">
      <c r="B1481" s="2"/>
      <c r="I1481" s="2" t="s">
        <v>437</v>
      </c>
      <c r="J1481" s="2" t="s">
        <v>63</v>
      </c>
      <c r="K1481" s="9">
        <v>-2</v>
      </c>
      <c r="L1481" s="9">
        <v>-4</v>
      </c>
      <c r="M1481" s="9">
        <v>-2</v>
      </c>
      <c r="N1481"/>
      <c r="O1481"/>
      <c r="P1481"/>
      <c r="Q1481"/>
      <c r="R1481"/>
      <c r="S1481"/>
      <c r="T1481"/>
      <c r="U1481"/>
      <c r="V1481"/>
      <c r="W1481"/>
    </row>
    <row r="1482" spans="2:23" ht="15" x14ac:dyDescent="0.25">
      <c r="B1482" s="2"/>
      <c r="I1482" s="2" t="s">
        <v>437</v>
      </c>
      <c r="J1482" s="2" t="s">
        <v>111</v>
      </c>
      <c r="K1482" s="9">
        <v>-18</v>
      </c>
      <c r="L1482" s="9">
        <v>-12</v>
      </c>
      <c r="M1482" s="9">
        <v>-10</v>
      </c>
      <c r="N1482"/>
      <c r="O1482"/>
      <c r="P1482"/>
      <c r="Q1482"/>
      <c r="R1482"/>
      <c r="S1482"/>
      <c r="T1482"/>
      <c r="U1482"/>
      <c r="V1482"/>
      <c r="W1482"/>
    </row>
    <row r="1483" spans="2:23" ht="15" x14ac:dyDescent="0.25">
      <c r="B1483" s="2"/>
      <c r="K1483" s="9"/>
      <c r="L1483" s="9"/>
      <c r="M1483" s="9"/>
      <c r="N1483"/>
      <c r="O1483"/>
      <c r="P1483"/>
      <c r="Q1483"/>
      <c r="R1483"/>
      <c r="S1483"/>
      <c r="T1483"/>
      <c r="U1483"/>
      <c r="V1483"/>
      <c r="W1483"/>
    </row>
    <row r="1484" spans="2:23" ht="15" x14ac:dyDescent="0.25">
      <c r="B1484" s="2"/>
      <c r="D1484" s="2" t="s">
        <v>778</v>
      </c>
      <c r="E1484" s="2" t="s">
        <v>779</v>
      </c>
      <c r="K1484" s="9"/>
      <c r="L1484" s="9"/>
      <c r="M1484" s="9"/>
      <c r="N1484"/>
      <c r="O1484"/>
      <c r="P1484"/>
      <c r="Q1484"/>
      <c r="R1484"/>
      <c r="S1484"/>
      <c r="T1484"/>
      <c r="U1484"/>
      <c r="V1484"/>
      <c r="W1484"/>
    </row>
    <row r="1485" spans="2:23" ht="15" x14ac:dyDescent="0.25">
      <c r="B1485" s="2"/>
      <c r="F1485" s="2" t="s">
        <v>44</v>
      </c>
      <c r="G1485" s="2" t="s">
        <v>779</v>
      </c>
      <c r="K1485" s="9"/>
      <c r="L1485" s="9"/>
      <c r="M1485" s="9"/>
      <c r="N1485"/>
      <c r="O1485"/>
      <c r="P1485"/>
      <c r="Q1485"/>
      <c r="R1485"/>
      <c r="S1485"/>
      <c r="T1485"/>
      <c r="U1485"/>
      <c r="V1485"/>
      <c r="W1485"/>
    </row>
    <row r="1486" spans="2:23" ht="15" x14ac:dyDescent="0.25">
      <c r="B1486" s="2"/>
      <c r="H1486" s="2" t="s">
        <v>780</v>
      </c>
      <c r="K1486" s="9"/>
      <c r="L1486" s="9"/>
      <c r="M1486" s="9"/>
      <c r="N1486"/>
      <c r="O1486"/>
      <c r="P1486"/>
      <c r="Q1486"/>
      <c r="R1486"/>
      <c r="S1486"/>
      <c r="T1486"/>
      <c r="U1486"/>
      <c r="V1486"/>
      <c r="W1486"/>
    </row>
    <row r="1487" spans="2:23" ht="15" x14ac:dyDescent="0.25">
      <c r="B1487" s="2"/>
      <c r="I1487" s="2" t="s">
        <v>507</v>
      </c>
      <c r="J1487" s="2" t="s">
        <v>63</v>
      </c>
      <c r="K1487" s="9">
        <v>-16</v>
      </c>
      <c r="L1487" s="9">
        <v>-14</v>
      </c>
      <c r="M1487" s="9">
        <v>-14</v>
      </c>
      <c r="N1487"/>
      <c r="O1487"/>
      <c r="P1487"/>
      <c r="Q1487"/>
      <c r="R1487"/>
      <c r="S1487"/>
      <c r="T1487"/>
      <c r="U1487"/>
      <c r="V1487"/>
      <c r="W1487"/>
    </row>
    <row r="1488" spans="2:23" ht="15" x14ac:dyDescent="0.25">
      <c r="B1488" s="2"/>
      <c r="K1488" s="9"/>
      <c r="L1488" s="9"/>
      <c r="M1488" s="9"/>
      <c r="N1488"/>
      <c r="O1488"/>
      <c r="P1488"/>
      <c r="Q1488"/>
      <c r="R1488"/>
      <c r="S1488"/>
      <c r="T1488"/>
      <c r="U1488"/>
      <c r="V1488"/>
      <c r="W1488"/>
    </row>
    <row r="1489" spans="2:23" ht="15" x14ac:dyDescent="0.25">
      <c r="B1489" s="2"/>
      <c r="H1489" s="2" t="s">
        <v>781</v>
      </c>
      <c r="K1489" s="9"/>
      <c r="L1489" s="9"/>
      <c r="M1489" s="9"/>
      <c r="N1489"/>
      <c r="O1489"/>
      <c r="P1489"/>
      <c r="Q1489"/>
      <c r="R1489"/>
      <c r="S1489"/>
      <c r="T1489"/>
      <c r="U1489"/>
      <c r="V1489"/>
      <c r="W1489"/>
    </row>
    <row r="1490" spans="2:23" ht="15" x14ac:dyDescent="0.25">
      <c r="B1490" s="2"/>
      <c r="I1490" s="2" t="s">
        <v>507</v>
      </c>
      <c r="J1490" s="2" t="s">
        <v>63</v>
      </c>
      <c r="K1490" s="9">
        <v>-160</v>
      </c>
      <c r="L1490" s="9">
        <v>-159</v>
      </c>
      <c r="M1490" s="9">
        <v>-156</v>
      </c>
      <c r="N1490"/>
      <c r="O1490"/>
      <c r="P1490"/>
      <c r="Q1490"/>
      <c r="R1490"/>
      <c r="S1490"/>
      <c r="T1490"/>
      <c r="U1490"/>
      <c r="V1490"/>
      <c r="W1490"/>
    </row>
    <row r="1491" spans="2:23" ht="15" x14ac:dyDescent="0.25">
      <c r="B1491" s="2"/>
      <c r="K1491" s="9"/>
      <c r="L1491" s="9"/>
      <c r="M1491" s="9"/>
      <c r="N1491"/>
      <c r="O1491"/>
      <c r="P1491"/>
      <c r="Q1491"/>
      <c r="R1491"/>
      <c r="S1491"/>
      <c r="T1491"/>
      <c r="U1491"/>
      <c r="V1491"/>
      <c r="W1491"/>
    </row>
    <row r="1492" spans="2:23" ht="15" x14ac:dyDescent="0.25">
      <c r="B1492" s="2"/>
      <c r="D1492" s="2" t="s">
        <v>782</v>
      </c>
      <c r="E1492" s="2" t="s">
        <v>783</v>
      </c>
      <c r="K1492" s="9"/>
      <c r="L1492" s="9"/>
      <c r="M1492" s="9"/>
      <c r="N1492"/>
      <c r="O1492"/>
      <c r="P1492"/>
      <c r="Q1492"/>
      <c r="R1492"/>
      <c r="S1492"/>
      <c r="T1492"/>
      <c r="U1492"/>
      <c r="V1492"/>
      <c r="W1492"/>
    </row>
    <row r="1493" spans="2:23" ht="15" x14ac:dyDescent="0.25">
      <c r="B1493" s="2"/>
      <c r="F1493" s="2" t="s">
        <v>44</v>
      </c>
      <c r="G1493" s="2" t="s">
        <v>783</v>
      </c>
      <c r="K1493" s="9"/>
      <c r="L1493" s="9"/>
      <c r="M1493" s="9"/>
      <c r="N1493"/>
      <c r="O1493"/>
      <c r="P1493"/>
      <c r="Q1493"/>
      <c r="R1493"/>
      <c r="S1493"/>
      <c r="T1493"/>
      <c r="U1493"/>
      <c r="V1493"/>
      <c r="W1493"/>
    </row>
    <row r="1494" spans="2:23" ht="15" x14ac:dyDescent="0.25">
      <c r="B1494" s="2"/>
      <c r="H1494" s="2" t="s">
        <v>784</v>
      </c>
      <c r="K1494" s="9"/>
      <c r="L1494" s="9"/>
      <c r="M1494" s="9"/>
      <c r="N1494"/>
      <c r="O1494"/>
      <c r="P1494"/>
      <c r="Q1494"/>
      <c r="R1494"/>
      <c r="S1494"/>
      <c r="T1494"/>
      <c r="U1494"/>
      <c r="V1494"/>
      <c r="W1494"/>
    </row>
    <row r="1495" spans="2:23" ht="15" x14ac:dyDescent="0.25">
      <c r="B1495" s="2"/>
      <c r="I1495" s="2" t="s">
        <v>277</v>
      </c>
      <c r="J1495" s="2" t="s">
        <v>63</v>
      </c>
      <c r="K1495" s="9">
        <v>-14</v>
      </c>
      <c r="L1495" s="9">
        <v>-11</v>
      </c>
      <c r="M1495" s="9">
        <v>-11</v>
      </c>
      <c r="N1495"/>
      <c r="O1495"/>
      <c r="P1495"/>
      <c r="Q1495"/>
      <c r="R1495"/>
      <c r="S1495"/>
      <c r="T1495"/>
      <c r="U1495"/>
      <c r="V1495"/>
      <c r="W1495"/>
    </row>
    <row r="1496" spans="2:23" ht="15" x14ac:dyDescent="0.25">
      <c r="B1496" s="2"/>
      <c r="K1496" s="9"/>
      <c r="L1496" s="9"/>
      <c r="M1496" s="9"/>
      <c r="N1496"/>
      <c r="O1496"/>
      <c r="P1496"/>
      <c r="Q1496"/>
      <c r="R1496"/>
      <c r="S1496"/>
      <c r="T1496"/>
      <c r="U1496"/>
      <c r="V1496"/>
      <c r="W1496"/>
    </row>
    <row r="1497" spans="2:23" ht="15" x14ac:dyDescent="0.25">
      <c r="B1497" s="2"/>
      <c r="H1497" s="2" t="s">
        <v>785</v>
      </c>
      <c r="K1497" s="9"/>
      <c r="L1497" s="9"/>
      <c r="M1497" s="9"/>
      <c r="N1497"/>
      <c r="O1497"/>
      <c r="P1497"/>
      <c r="Q1497"/>
      <c r="R1497"/>
      <c r="S1497"/>
      <c r="T1497"/>
      <c r="U1497"/>
      <c r="V1497"/>
      <c r="W1497"/>
    </row>
    <row r="1498" spans="2:23" ht="15" x14ac:dyDescent="0.25">
      <c r="B1498" s="2"/>
      <c r="I1498" s="2" t="s">
        <v>277</v>
      </c>
      <c r="J1498" s="2" t="s">
        <v>63</v>
      </c>
      <c r="K1498" s="9">
        <v>-20</v>
      </c>
      <c r="L1498" s="9">
        <v>0</v>
      </c>
      <c r="M1498" s="9">
        <v>0</v>
      </c>
      <c r="N1498"/>
      <c r="O1498"/>
      <c r="P1498"/>
      <c r="Q1498"/>
      <c r="R1498"/>
      <c r="S1498"/>
      <c r="T1498"/>
      <c r="U1498"/>
      <c r="V1498"/>
      <c r="W1498"/>
    </row>
    <row r="1499" spans="2:23" ht="15" x14ac:dyDescent="0.25">
      <c r="B1499" s="2"/>
      <c r="K1499" s="9"/>
      <c r="L1499" s="9"/>
      <c r="M1499" s="9"/>
      <c r="N1499"/>
      <c r="O1499"/>
      <c r="P1499"/>
      <c r="Q1499"/>
      <c r="R1499"/>
      <c r="S1499"/>
      <c r="T1499"/>
      <c r="U1499"/>
      <c r="V1499"/>
      <c r="W1499"/>
    </row>
    <row r="1500" spans="2:23" ht="15" x14ac:dyDescent="0.25">
      <c r="B1500" s="2"/>
      <c r="D1500" s="2" t="s">
        <v>786</v>
      </c>
      <c r="E1500" s="2" t="s">
        <v>787</v>
      </c>
      <c r="K1500" s="9"/>
      <c r="L1500" s="9"/>
      <c r="M1500" s="9"/>
      <c r="N1500"/>
      <c r="O1500"/>
      <c r="P1500"/>
      <c r="Q1500"/>
      <c r="R1500"/>
      <c r="S1500"/>
      <c r="T1500"/>
      <c r="U1500"/>
      <c r="V1500"/>
      <c r="W1500"/>
    </row>
    <row r="1501" spans="2:23" ht="15" x14ac:dyDescent="0.25">
      <c r="B1501" s="2"/>
      <c r="F1501" s="2" t="s">
        <v>44</v>
      </c>
      <c r="G1501" s="2" t="s">
        <v>787</v>
      </c>
      <c r="K1501" s="9"/>
      <c r="L1501" s="9"/>
      <c r="M1501" s="9"/>
      <c r="N1501"/>
      <c r="O1501"/>
      <c r="P1501"/>
      <c r="Q1501"/>
      <c r="R1501"/>
      <c r="S1501"/>
      <c r="T1501"/>
      <c r="U1501"/>
      <c r="V1501"/>
      <c r="W1501"/>
    </row>
    <row r="1502" spans="2:23" ht="15" x14ac:dyDescent="0.25">
      <c r="B1502" s="2"/>
      <c r="H1502" s="2" t="s">
        <v>788</v>
      </c>
      <c r="K1502" s="9"/>
      <c r="L1502" s="9"/>
      <c r="M1502" s="9"/>
      <c r="N1502"/>
      <c r="O1502"/>
      <c r="P1502"/>
      <c r="Q1502"/>
      <c r="R1502"/>
      <c r="S1502"/>
      <c r="T1502"/>
      <c r="U1502"/>
      <c r="V1502"/>
      <c r="W1502"/>
    </row>
    <row r="1503" spans="2:23" ht="15" x14ac:dyDescent="0.25">
      <c r="B1503" s="2"/>
      <c r="I1503" s="2" t="s">
        <v>519</v>
      </c>
      <c r="J1503" s="2" t="s">
        <v>63</v>
      </c>
      <c r="K1503" s="9">
        <v>-39</v>
      </c>
      <c r="L1503" s="9">
        <v>-9</v>
      </c>
      <c r="M1503" s="9">
        <v>0</v>
      </c>
      <c r="N1503"/>
      <c r="O1503"/>
      <c r="P1503"/>
      <c r="Q1503"/>
      <c r="R1503"/>
      <c r="S1503"/>
      <c r="T1503"/>
      <c r="U1503"/>
      <c r="V1503"/>
      <c r="W1503"/>
    </row>
    <row r="1504" spans="2:23" ht="15" x14ac:dyDescent="0.25">
      <c r="B1504" s="2"/>
      <c r="K1504" s="9"/>
      <c r="L1504" s="9"/>
      <c r="M1504" s="9"/>
      <c r="N1504"/>
      <c r="O1504"/>
      <c r="P1504"/>
      <c r="Q1504"/>
      <c r="R1504"/>
      <c r="S1504"/>
      <c r="T1504"/>
      <c r="U1504"/>
      <c r="V1504"/>
      <c r="W1504"/>
    </row>
    <row r="1505" spans="2:23" ht="15" x14ac:dyDescent="0.25">
      <c r="B1505" s="2"/>
      <c r="D1505" s="2" t="s">
        <v>789</v>
      </c>
      <c r="E1505" s="2" t="s">
        <v>790</v>
      </c>
      <c r="K1505" s="9"/>
      <c r="L1505" s="9"/>
      <c r="M1505" s="9"/>
      <c r="N1505"/>
      <c r="O1505"/>
      <c r="P1505"/>
      <c r="Q1505"/>
      <c r="R1505"/>
      <c r="S1505"/>
      <c r="T1505"/>
      <c r="U1505"/>
      <c r="V1505"/>
      <c r="W1505"/>
    </row>
    <row r="1506" spans="2:23" ht="15" x14ac:dyDescent="0.25">
      <c r="B1506" s="2"/>
      <c r="F1506" s="2" t="s">
        <v>44</v>
      </c>
      <c r="G1506" s="2" t="s">
        <v>790</v>
      </c>
      <c r="K1506" s="9"/>
      <c r="L1506" s="9"/>
      <c r="M1506" s="9"/>
      <c r="N1506"/>
      <c r="O1506"/>
      <c r="P1506"/>
      <c r="Q1506"/>
      <c r="R1506"/>
      <c r="S1506"/>
      <c r="T1506"/>
      <c r="U1506"/>
      <c r="V1506"/>
      <c r="W1506"/>
    </row>
    <row r="1507" spans="2:23" ht="15" x14ac:dyDescent="0.25">
      <c r="B1507" s="2"/>
      <c r="H1507" s="2" t="s">
        <v>791</v>
      </c>
      <c r="K1507" s="9"/>
      <c r="L1507" s="9"/>
      <c r="M1507" s="9"/>
      <c r="N1507"/>
      <c r="O1507"/>
      <c r="P1507"/>
      <c r="Q1507"/>
      <c r="R1507"/>
      <c r="S1507"/>
      <c r="T1507"/>
      <c r="U1507"/>
      <c r="V1507"/>
      <c r="W1507"/>
    </row>
    <row r="1508" spans="2:23" ht="15" x14ac:dyDescent="0.25">
      <c r="B1508" s="2"/>
      <c r="I1508" s="2" t="s">
        <v>521</v>
      </c>
      <c r="J1508" s="2" t="s">
        <v>63</v>
      </c>
      <c r="K1508" s="9">
        <v>-22</v>
      </c>
      <c r="L1508" s="9">
        <v>-4</v>
      </c>
      <c r="M1508" s="9">
        <v>-4</v>
      </c>
      <c r="N1508"/>
      <c r="O1508"/>
      <c r="P1508"/>
      <c r="Q1508"/>
      <c r="R1508"/>
      <c r="S1508"/>
      <c r="T1508"/>
      <c r="U1508"/>
      <c r="V1508"/>
      <c r="W1508"/>
    </row>
    <row r="1509" spans="2:23" ht="15" x14ac:dyDescent="0.25">
      <c r="B1509" s="2"/>
      <c r="K1509" s="9"/>
      <c r="L1509" s="9"/>
      <c r="M1509" s="9"/>
      <c r="N1509"/>
      <c r="O1509"/>
      <c r="P1509"/>
      <c r="Q1509"/>
      <c r="R1509"/>
      <c r="S1509"/>
      <c r="T1509"/>
      <c r="U1509"/>
      <c r="V1509"/>
      <c r="W1509"/>
    </row>
    <row r="1510" spans="2:23" ht="15" x14ac:dyDescent="0.25">
      <c r="B1510" s="2"/>
      <c r="D1510" s="2" t="s">
        <v>792</v>
      </c>
      <c r="E1510" s="2" t="s">
        <v>793</v>
      </c>
      <c r="K1510" s="9"/>
      <c r="L1510" s="9"/>
      <c r="M1510" s="9"/>
      <c r="N1510"/>
      <c r="O1510"/>
      <c r="P1510"/>
      <c r="Q1510"/>
      <c r="R1510"/>
      <c r="S1510"/>
      <c r="T1510"/>
      <c r="U1510"/>
      <c r="V1510"/>
      <c r="W1510"/>
    </row>
    <row r="1511" spans="2:23" ht="15" x14ac:dyDescent="0.25">
      <c r="B1511" s="2"/>
      <c r="F1511" s="2" t="s">
        <v>44</v>
      </c>
      <c r="G1511" s="2" t="s">
        <v>793</v>
      </c>
      <c r="K1511" s="9"/>
      <c r="L1511" s="9"/>
      <c r="M1511" s="9"/>
      <c r="N1511"/>
      <c r="O1511"/>
      <c r="P1511"/>
      <c r="Q1511"/>
      <c r="R1511"/>
      <c r="S1511"/>
      <c r="T1511"/>
      <c r="U1511"/>
      <c r="V1511"/>
      <c r="W1511"/>
    </row>
    <row r="1512" spans="2:23" ht="15" x14ac:dyDescent="0.25">
      <c r="B1512" s="2"/>
      <c r="H1512" s="2" t="s">
        <v>794</v>
      </c>
      <c r="K1512" s="9"/>
      <c r="L1512" s="9"/>
      <c r="M1512" s="9"/>
      <c r="N1512"/>
      <c r="O1512"/>
      <c r="P1512"/>
      <c r="Q1512"/>
      <c r="R1512"/>
      <c r="S1512"/>
      <c r="T1512"/>
      <c r="U1512"/>
      <c r="V1512"/>
      <c r="W1512"/>
    </row>
    <row r="1513" spans="2:23" ht="15" x14ac:dyDescent="0.25">
      <c r="B1513" s="2"/>
      <c r="I1513" s="2" t="s">
        <v>128</v>
      </c>
      <c r="J1513" s="2" t="s">
        <v>63</v>
      </c>
      <c r="K1513" s="9">
        <v>-2</v>
      </c>
      <c r="L1513" s="9">
        <v>-4</v>
      </c>
      <c r="M1513" s="9">
        <v>0</v>
      </c>
      <c r="N1513"/>
      <c r="O1513"/>
      <c r="P1513"/>
      <c r="Q1513"/>
      <c r="R1513"/>
      <c r="S1513"/>
      <c r="T1513"/>
      <c r="U1513"/>
      <c r="V1513"/>
      <c r="W1513"/>
    </row>
    <row r="1514" spans="2:23" ht="15" x14ac:dyDescent="0.25">
      <c r="B1514" s="2"/>
      <c r="K1514" s="9"/>
      <c r="L1514" s="9"/>
      <c r="M1514" s="9"/>
      <c r="N1514"/>
      <c r="O1514"/>
      <c r="P1514"/>
      <c r="Q1514"/>
      <c r="R1514"/>
      <c r="S1514"/>
      <c r="T1514"/>
      <c r="U1514"/>
      <c r="V1514"/>
      <c r="W1514"/>
    </row>
    <row r="1515" spans="2:23" ht="15" x14ac:dyDescent="0.25">
      <c r="B1515" s="2"/>
      <c r="D1515" s="2" t="s">
        <v>795</v>
      </c>
      <c r="E1515" s="2" t="s">
        <v>796</v>
      </c>
      <c r="K1515" s="9"/>
      <c r="L1515" s="9"/>
      <c r="M1515" s="9"/>
      <c r="N1515"/>
      <c r="O1515"/>
      <c r="P1515"/>
      <c r="Q1515"/>
      <c r="R1515"/>
      <c r="S1515"/>
      <c r="T1515"/>
      <c r="U1515"/>
      <c r="V1515"/>
      <c r="W1515"/>
    </row>
    <row r="1516" spans="2:23" ht="15" x14ac:dyDescent="0.25">
      <c r="B1516" s="2"/>
      <c r="F1516" s="2" t="s">
        <v>44</v>
      </c>
      <c r="G1516" s="2" t="s">
        <v>796</v>
      </c>
      <c r="K1516" s="9"/>
      <c r="L1516" s="9"/>
      <c r="M1516" s="9"/>
      <c r="N1516"/>
      <c r="O1516"/>
      <c r="P1516"/>
      <c r="Q1516"/>
      <c r="R1516"/>
      <c r="S1516"/>
      <c r="T1516"/>
      <c r="U1516"/>
      <c r="V1516"/>
      <c r="W1516"/>
    </row>
    <row r="1517" spans="2:23" ht="15" x14ac:dyDescent="0.25">
      <c r="B1517" s="2"/>
      <c r="H1517" s="2" t="s">
        <v>797</v>
      </c>
      <c r="K1517" s="9"/>
      <c r="L1517" s="9"/>
      <c r="M1517" s="9"/>
      <c r="N1517"/>
      <c r="O1517"/>
      <c r="P1517"/>
      <c r="Q1517"/>
      <c r="R1517"/>
      <c r="S1517"/>
      <c r="T1517"/>
      <c r="U1517"/>
      <c r="V1517"/>
      <c r="W1517"/>
    </row>
    <row r="1518" spans="2:23" ht="15" x14ac:dyDescent="0.25">
      <c r="B1518" s="2"/>
      <c r="I1518" s="2" t="s">
        <v>449</v>
      </c>
      <c r="J1518" s="2" t="s">
        <v>63</v>
      </c>
      <c r="K1518" s="9">
        <v>-55</v>
      </c>
      <c r="L1518" s="9">
        <v>-15</v>
      </c>
      <c r="M1518" s="9">
        <v>0</v>
      </c>
      <c r="N1518"/>
      <c r="O1518"/>
      <c r="P1518"/>
      <c r="Q1518"/>
      <c r="R1518"/>
      <c r="S1518"/>
      <c r="T1518"/>
      <c r="U1518"/>
      <c r="V1518"/>
      <c r="W1518"/>
    </row>
    <row r="1519" spans="2:23" ht="15" x14ac:dyDescent="0.25">
      <c r="B1519" s="2"/>
      <c r="K1519" s="9"/>
      <c r="L1519" s="9"/>
      <c r="M1519" s="9"/>
      <c r="N1519"/>
      <c r="O1519"/>
      <c r="P1519"/>
      <c r="Q1519"/>
      <c r="R1519"/>
      <c r="S1519"/>
      <c r="T1519"/>
      <c r="U1519"/>
      <c r="V1519"/>
      <c r="W1519"/>
    </row>
    <row r="1520" spans="2:23" ht="15" x14ac:dyDescent="0.25">
      <c r="B1520" s="2" t="s">
        <v>798</v>
      </c>
      <c r="K1520" s="9">
        <v>-1311080</v>
      </c>
      <c r="L1520" s="9">
        <v>-1404449</v>
      </c>
      <c r="M1520" s="9">
        <v>-1452897</v>
      </c>
      <c r="N1520"/>
      <c r="O1520"/>
      <c r="P1520"/>
      <c r="Q1520"/>
      <c r="R1520"/>
      <c r="S1520"/>
      <c r="T1520"/>
      <c r="U1520"/>
      <c r="V1520"/>
      <c r="W1520"/>
    </row>
    <row r="1521" spans="2:23" ht="15" x14ac:dyDescent="0.25">
      <c r="B1521" s="2"/>
      <c r="C1521" s="2" t="s">
        <v>22</v>
      </c>
      <c r="K1521" s="9">
        <v>-1160018</v>
      </c>
      <c r="L1521" s="9">
        <v>-1244485</v>
      </c>
      <c r="M1521" s="9">
        <v>-1307817</v>
      </c>
      <c r="N1521"/>
      <c r="O1521"/>
      <c r="P1521"/>
      <c r="Q1521"/>
      <c r="R1521"/>
      <c r="S1521"/>
      <c r="T1521"/>
      <c r="U1521"/>
      <c r="V1521"/>
      <c r="W1521"/>
    </row>
    <row r="1522" spans="2:23" ht="15" x14ac:dyDescent="0.25">
      <c r="B1522" s="2"/>
      <c r="D1522" s="2" t="s">
        <v>23</v>
      </c>
      <c r="E1522" s="2" t="s">
        <v>24</v>
      </c>
      <c r="K1522" s="9">
        <v>-2</v>
      </c>
      <c r="L1522" s="9">
        <v>-2</v>
      </c>
      <c r="M1522" s="9">
        <v>-2</v>
      </c>
      <c r="N1522"/>
      <c r="O1522"/>
      <c r="P1522"/>
      <c r="Q1522"/>
      <c r="R1522"/>
      <c r="S1522"/>
      <c r="T1522"/>
      <c r="U1522"/>
      <c r="V1522"/>
      <c r="W1522"/>
    </row>
    <row r="1523" spans="2:23" ht="15" x14ac:dyDescent="0.25">
      <c r="B1523" s="2"/>
      <c r="K1523" s="9"/>
      <c r="L1523" s="9"/>
      <c r="M1523" s="9"/>
      <c r="N1523"/>
      <c r="O1523"/>
      <c r="P1523"/>
      <c r="Q1523"/>
      <c r="R1523"/>
      <c r="S1523"/>
      <c r="T1523"/>
      <c r="U1523"/>
      <c r="V1523"/>
      <c r="W1523"/>
    </row>
    <row r="1524" spans="2:23" ht="15" x14ac:dyDescent="0.25">
      <c r="B1524" s="2"/>
      <c r="D1524" s="2" t="s">
        <v>57</v>
      </c>
      <c r="E1524" s="2" t="s">
        <v>58</v>
      </c>
      <c r="K1524" s="9"/>
      <c r="L1524" s="9"/>
      <c r="M1524" s="9"/>
      <c r="N1524"/>
      <c r="O1524"/>
      <c r="P1524"/>
      <c r="Q1524"/>
      <c r="R1524"/>
      <c r="S1524"/>
      <c r="T1524"/>
      <c r="U1524"/>
      <c r="V1524"/>
      <c r="W1524"/>
    </row>
    <row r="1525" spans="2:23" ht="15" x14ac:dyDescent="0.25">
      <c r="B1525" s="2"/>
      <c r="F1525" s="2" t="s">
        <v>59</v>
      </c>
      <c r="G1525" s="2" t="s">
        <v>60</v>
      </c>
      <c r="K1525" s="9"/>
      <c r="L1525" s="9"/>
      <c r="M1525" s="9"/>
      <c r="N1525"/>
      <c r="O1525"/>
      <c r="P1525"/>
      <c r="Q1525"/>
      <c r="R1525"/>
      <c r="S1525"/>
      <c r="T1525"/>
      <c r="U1525"/>
      <c r="V1525"/>
      <c r="W1525"/>
    </row>
    <row r="1526" spans="2:23" ht="15" x14ac:dyDescent="0.25">
      <c r="B1526" s="2"/>
      <c r="H1526" s="2" t="s">
        <v>799</v>
      </c>
      <c r="K1526" s="9"/>
      <c r="L1526" s="9"/>
      <c r="M1526" s="9"/>
      <c r="N1526"/>
      <c r="O1526"/>
      <c r="P1526"/>
      <c r="Q1526"/>
      <c r="R1526"/>
      <c r="S1526"/>
      <c r="T1526"/>
      <c r="U1526"/>
      <c r="V1526"/>
      <c r="W1526"/>
    </row>
    <row r="1527" spans="2:23" ht="15" x14ac:dyDescent="0.25">
      <c r="B1527" s="2"/>
      <c r="I1527" s="2" t="s">
        <v>800</v>
      </c>
      <c r="J1527" s="2" t="s">
        <v>30</v>
      </c>
      <c r="K1527" s="9">
        <v>31</v>
      </c>
      <c r="L1527" s="9">
        <v>0</v>
      </c>
      <c r="M1527" s="9">
        <v>0</v>
      </c>
      <c r="N1527"/>
      <c r="O1527"/>
      <c r="P1527"/>
      <c r="Q1527"/>
      <c r="R1527"/>
      <c r="S1527"/>
      <c r="T1527"/>
      <c r="U1527"/>
      <c r="V1527"/>
      <c r="W1527"/>
    </row>
    <row r="1528" spans="2:23" ht="15" x14ac:dyDescent="0.25">
      <c r="B1528" s="2"/>
      <c r="K1528" s="9"/>
      <c r="L1528" s="9"/>
      <c r="M1528" s="9"/>
      <c r="N1528"/>
      <c r="O1528"/>
      <c r="P1528"/>
      <c r="Q1528"/>
      <c r="R1528"/>
      <c r="S1528"/>
      <c r="T1528"/>
      <c r="U1528"/>
      <c r="V1528"/>
      <c r="W1528"/>
    </row>
    <row r="1529" spans="2:23" ht="15" x14ac:dyDescent="0.25">
      <c r="B1529" s="2"/>
      <c r="F1529" s="2" t="s">
        <v>409</v>
      </c>
      <c r="G1529" s="2" t="s">
        <v>801</v>
      </c>
      <c r="K1529" s="9"/>
      <c r="L1529" s="9"/>
      <c r="M1529" s="9"/>
      <c r="N1529"/>
      <c r="O1529"/>
      <c r="P1529"/>
      <c r="Q1529"/>
      <c r="R1529"/>
      <c r="S1529"/>
      <c r="T1529"/>
      <c r="U1529"/>
      <c r="V1529"/>
      <c r="W1529"/>
    </row>
    <row r="1530" spans="2:23" ht="15" x14ac:dyDescent="0.25">
      <c r="B1530" s="2"/>
      <c r="H1530" s="2" t="s">
        <v>802</v>
      </c>
      <c r="K1530" s="9"/>
      <c r="L1530" s="9"/>
      <c r="M1530" s="9"/>
      <c r="N1530"/>
      <c r="O1530"/>
      <c r="P1530"/>
      <c r="Q1530"/>
      <c r="R1530"/>
      <c r="S1530"/>
      <c r="T1530"/>
      <c r="U1530"/>
      <c r="V1530"/>
      <c r="W1530"/>
    </row>
    <row r="1531" spans="2:23" ht="15" x14ac:dyDescent="0.25">
      <c r="B1531" s="2"/>
      <c r="I1531" s="2" t="s">
        <v>62</v>
      </c>
      <c r="J1531" s="2" t="s">
        <v>41</v>
      </c>
      <c r="K1531" s="9">
        <v>-28</v>
      </c>
      <c r="L1531" s="9">
        <v>-45</v>
      </c>
      <c r="M1531" s="9">
        <v>-52</v>
      </c>
      <c r="N1531"/>
      <c r="O1531"/>
      <c r="P1531"/>
      <c r="Q1531"/>
      <c r="R1531"/>
      <c r="S1531"/>
      <c r="T1531"/>
      <c r="U1531"/>
      <c r="V1531"/>
      <c r="W1531"/>
    </row>
    <row r="1532" spans="2:23" ht="15" x14ac:dyDescent="0.25">
      <c r="B1532" s="2"/>
      <c r="K1532" s="9"/>
      <c r="L1532" s="9"/>
      <c r="M1532" s="9"/>
      <c r="N1532"/>
      <c r="O1532"/>
      <c r="P1532"/>
      <c r="Q1532"/>
      <c r="R1532"/>
      <c r="S1532"/>
      <c r="T1532"/>
      <c r="U1532"/>
      <c r="V1532"/>
      <c r="W1532"/>
    </row>
    <row r="1533" spans="2:23" ht="15" x14ac:dyDescent="0.25">
      <c r="B1533" s="2"/>
      <c r="H1533" s="2" t="s">
        <v>803</v>
      </c>
      <c r="K1533" s="9"/>
      <c r="L1533" s="9"/>
      <c r="M1533" s="9"/>
      <c r="N1533"/>
      <c r="O1533"/>
      <c r="P1533"/>
      <c r="Q1533"/>
      <c r="R1533"/>
      <c r="S1533"/>
      <c r="T1533"/>
      <c r="U1533"/>
      <c r="V1533"/>
      <c r="W1533"/>
    </row>
    <row r="1534" spans="2:23" ht="15" x14ac:dyDescent="0.25">
      <c r="B1534" s="2"/>
      <c r="I1534" s="2" t="s">
        <v>62</v>
      </c>
      <c r="J1534" s="2" t="s">
        <v>41</v>
      </c>
      <c r="K1534" s="9">
        <v>-221</v>
      </c>
      <c r="L1534" s="9">
        <v>-242</v>
      </c>
      <c r="M1534" s="9">
        <v>-251</v>
      </c>
      <c r="N1534"/>
      <c r="O1534"/>
      <c r="P1534"/>
      <c r="Q1534"/>
      <c r="R1534"/>
      <c r="S1534"/>
      <c r="T1534"/>
      <c r="U1534"/>
      <c r="V1534"/>
      <c r="W1534"/>
    </row>
    <row r="1535" spans="2:23" ht="15" x14ac:dyDescent="0.25">
      <c r="B1535" s="2"/>
      <c r="K1535" s="9"/>
      <c r="L1535" s="9"/>
      <c r="M1535" s="9"/>
      <c r="N1535"/>
      <c r="O1535"/>
      <c r="P1535"/>
      <c r="Q1535"/>
      <c r="R1535"/>
      <c r="S1535"/>
      <c r="T1535"/>
      <c r="U1535"/>
      <c r="V1535"/>
      <c r="W1535"/>
    </row>
    <row r="1536" spans="2:23" ht="15" x14ac:dyDescent="0.25">
      <c r="B1536" s="2"/>
      <c r="H1536" s="2" t="s">
        <v>804</v>
      </c>
      <c r="K1536" s="9"/>
      <c r="L1536" s="9"/>
      <c r="M1536" s="9"/>
      <c r="N1536"/>
      <c r="O1536"/>
      <c r="P1536"/>
      <c r="Q1536"/>
      <c r="R1536"/>
      <c r="S1536"/>
      <c r="T1536"/>
      <c r="U1536"/>
      <c r="V1536"/>
      <c r="W1536"/>
    </row>
    <row r="1537" spans="2:23" ht="15" x14ac:dyDescent="0.25">
      <c r="B1537" s="2"/>
      <c r="I1537" s="2" t="s">
        <v>62</v>
      </c>
      <c r="J1537" s="2" t="s">
        <v>41</v>
      </c>
      <c r="K1537" s="9">
        <v>-3</v>
      </c>
      <c r="L1537" s="9">
        <v>-6</v>
      </c>
      <c r="M1537" s="9">
        <v>-6</v>
      </c>
      <c r="N1537"/>
      <c r="O1537"/>
      <c r="P1537"/>
      <c r="Q1537"/>
      <c r="R1537"/>
      <c r="S1537"/>
      <c r="T1537"/>
      <c r="U1537"/>
      <c r="V1537"/>
      <c r="W1537"/>
    </row>
    <row r="1538" spans="2:23" ht="15" x14ac:dyDescent="0.25">
      <c r="B1538" s="2"/>
      <c r="K1538" s="9"/>
      <c r="L1538" s="9"/>
      <c r="M1538" s="9"/>
      <c r="N1538"/>
      <c r="O1538"/>
      <c r="P1538"/>
      <c r="Q1538"/>
      <c r="R1538"/>
      <c r="S1538"/>
      <c r="T1538"/>
      <c r="U1538"/>
      <c r="V1538"/>
      <c r="W1538"/>
    </row>
    <row r="1539" spans="2:23" ht="15" x14ac:dyDescent="0.25">
      <c r="B1539" s="2"/>
      <c r="F1539" s="2" t="s">
        <v>296</v>
      </c>
      <c r="G1539" s="2" t="s">
        <v>58</v>
      </c>
      <c r="K1539" s="9"/>
      <c r="L1539" s="9"/>
      <c r="M1539" s="9"/>
      <c r="N1539"/>
      <c r="O1539"/>
      <c r="P1539"/>
      <c r="Q1539"/>
      <c r="R1539"/>
      <c r="S1539"/>
      <c r="T1539"/>
      <c r="U1539"/>
      <c r="V1539"/>
      <c r="W1539"/>
    </row>
    <row r="1540" spans="2:23" ht="15" x14ac:dyDescent="0.25">
      <c r="B1540" s="2"/>
      <c r="H1540" s="2" t="s">
        <v>805</v>
      </c>
      <c r="K1540" s="9"/>
      <c r="L1540" s="9"/>
      <c r="M1540" s="9"/>
      <c r="N1540"/>
      <c r="O1540"/>
      <c r="P1540"/>
      <c r="Q1540"/>
      <c r="R1540"/>
      <c r="S1540"/>
      <c r="T1540"/>
      <c r="U1540"/>
      <c r="V1540"/>
      <c r="W1540"/>
    </row>
    <row r="1541" spans="2:23" ht="15" x14ac:dyDescent="0.25">
      <c r="B1541" s="2"/>
      <c r="I1541" s="2" t="s">
        <v>62</v>
      </c>
      <c r="J1541" s="2" t="s">
        <v>30</v>
      </c>
      <c r="K1541" s="9">
        <v>-676</v>
      </c>
      <c r="L1541" s="9">
        <v>-602</v>
      </c>
      <c r="M1541" s="9">
        <v>-758</v>
      </c>
      <c r="N1541"/>
      <c r="O1541"/>
      <c r="P1541"/>
      <c r="Q1541"/>
      <c r="R1541"/>
      <c r="S1541"/>
      <c r="T1541"/>
      <c r="U1541"/>
      <c r="V1541"/>
      <c r="W1541"/>
    </row>
    <row r="1542" spans="2:23" ht="15" x14ac:dyDescent="0.25">
      <c r="B1542" s="2"/>
      <c r="K1542" s="9"/>
      <c r="L1542" s="9"/>
      <c r="M1542" s="9"/>
      <c r="N1542"/>
      <c r="O1542"/>
      <c r="P1542"/>
      <c r="Q1542"/>
      <c r="R1542"/>
      <c r="S1542"/>
      <c r="T1542"/>
      <c r="U1542"/>
      <c r="V1542"/>
      <c r="W1542"/>
    </row>
    <row r="1543" spans="2:23" ht="15" x14ac:dyDescent="0.25">
      <c r="B1543" s="2"/>
      <c r="D1543" s="2" t="s">
        <v>72</v>
      </c>
      <c r="E1543" s="2" t="s">
        <v>73</v>
      </c>
      <c r="K1543" s="9"/>
      <c r="L1543" s="9"/>
      <c r="M1543" s="9"/>
      <c r="N1543"/>
      <c r="O1543"/>
      <c r="P1543"/>
      <c r="Q1543"/>
      <c r="R1543"/>
      <c r="S1543"/>
      <c r="T1543"/>
      <c r="U1543"/>
      <c r="V1543"/>
      <c r="W1543"/>
    </row>
    <row r="1544" spans="2:23" ht="15" x14ac:dyDescent="0.25">
      <c r="B1544" s="2"/>
      <c r="F1544" s="2" t="s">
        <v>27</v>
      </c>
      <c r="G1544" s="2" t="s">
        <v>73</v>
      </c>
      <c r="K1544" s="9"/>
      <c r="L1544" s="9"/>
      <c r="M1544" s="9"/>
      <c r="N1544"/>
      <c r="O1544"/>
      <c r="P1544"/>
      <c r="Q1544"/>
      <c r="R1544"/>
      <c r="S1544"/>
      <c r="T1544"/>
      <c r="U1544"/>
      <c r="V1544"/>
      <c r="W1544"/>
    </row>
    <row r="1545" spans="2:23" ht="15" x14ac:dyDescent="0.25">
      <c r="B1545" s="2"/>
      <c r="H1545" s="2" t="s">
        <v>806</v>
      </c>
      <c r="K1545" s="9"/>
      <c r="L1545" s="9"/>
      <c r="M1545" s="9"/>
      <c r="N1545"/>
      <c r="O1545"/>
      <c r="P1545"/>
      <c r="Q1545"/>
      <c r="R1545"/>
      <c r="S1545"/>
      <c r="T1545"/>
      <c r="U1545"/>
      <c r="V1545"/>
      <c r="W1545"/>
    </row>
    <row r="1546" spans="2:23" ht="15" x14ac:dyDescent="0.25">
      <c r="B1546" s="2"/>
      <c r="I1546" s="2" t="s">
        <v>800</v>
      </c>
      <c r="J1546" s="2" t="s">
        <v>30</v>
      </c>
      <c r="K1546" s="9">
        <v>-1026</v>
      </c>
      <c r="L1546" s="9">
        <v>0</v>
      </c>
      <c r="M1546" s="9">
        <v>0</v>
      </c>
      <c r="N1546"/>
      <c r="O1546"/>
      <c r="P1546"/>
      <c r="Q1546"/>
      <c r="R1546"/>
      <c r="S1546"/>
      <c r="T1546"/>
      <c r="U1546"/>
      <c r="V1546"/>
      <c r="W1546"/>
    </row>
    <row r="1547" spans="2:23" ht="15" x14ac:dyDescent="0.25">
      <c r="B1547" s="2"/>
      <c r="K1547" s="9"/>
      <c r="L1547" s="9"/>
      <c r="M1547" s="9"/>
      <c r="N1547"/>
      <c r="O1547"/>
      <c r="P1547"/>
      <c r="Q1547"/>
      <c r="R1547"/>
      <c r="S1547"/>
      <c r="T1547"/>
      <c r="U1547"/>
      <c r="V1547"/>
      <c r="W1547"/>
    </row>
    <row r="1548" spans="2:23" ht="15" x14ac:dyDescent="0.25">
      <c r="B1548" s="2"/>
      <c r="H1548" s="2" t="s">
        <v>807</v>
      </c>
      <c r="K1548" s="9"/>
      <c r="L1548" s="9"/>
      <c r="M1548" s="9"/>
      <c r="N1548"/>
      <c r="O1548"/>
      <c r="P1548"/>
      <c r="Q1548"/>
      <c r="R1548"/>
      <c r="S1548"/>
      <c r="T1548"/>
      <c r="U1548"/>
      <c r="V1548"/>
      <c r="W1548"/>
    </row>
    <row r="1549" spans="2:23" ht="15" x14ac:dyDescent="0.25">
      <c r="B1549" s="2"/>
      <c r="I1549" s="2" t="s">
        <v>808</v>
      </c>
      <c r="J1549" s="2" t="s">
        <v>30</v>
      </c>
      <c r="K1549" s="9">
        <v>-8</v>
      </c>
      <c r="L1549" s="9">
        <v>-7</v>
      </c>
      <c r="M1549" s="9">
        <v>-8</v>
      </c>
      <c r="N1549"/>
      <c r="O1549"/>
      <c r="P1549"/>
      <c r="Q1549"/>
      <c r="R1549"/>
      <c r="S1549"/>
      <c r="T1549"/>
      <c r="U1549"/>
      <c r="V1549"/>
      <c r="W1549"/>
    </row>
    <row r="1550" spans="2:23" ht="15" x14ac:dyDescent="0.25">
      <c r="B1550" s="2"/>
      <c r="K1550" s="9"/>
      <c r="L1550" s="9"/>
      <c r="M1550" s="9"/>
      <c r="N1550"/>
      <c r="O1550"/>
      <c r="P1550"/>
      <c r="Q1550"/>
      <c r="R1550"/>
      <c r="S1550"/>
      <c r="T1550"/>
      <c r="U1550"/>
      <c r="V1550"/>
      <c r="W1550"/>
    </row>
    <row r="1551" spans="2:23" ht="15" x14ac:dyDescent="0.25">
      <c r="B1551" s="2"/>
      <c r="H1551" s="2" t="s">
        <v>809</v>
      </c>
      <c r="K1551" s="9"/>
      <c r="L1551" s="9"/>
      <c r="M1551" s="9"/>
      <c r="N1551"/>
      <c r="O1551"/>
      <c r="P1551"/>
      <c r="Q1551"/>
      <c r="R1551"/>
      <c r="S1551"/>
      <c r="T1551"/>
      <c r="U1551"/>
      <c r="V1551"/>
      <c r="W1551"/>
    </row>
    <row r="1552" spans="2:23" ht="15" x14ac:dyDescent="0.25">
      <c r="B1552" s="2"/>
      <c r="I1552" s="2" t="s">
        <v>140</v>
      </c>
      <c r="J1552" s="2" t="s">
        <v>30</v>
      </c>
      <c r="K1552" s="9">
        <v>0</v>
      </c>
      <c r="L1552" s="9">
        <v>-1</v>
      </c>
      <c r="M1552" s="9">
        <v>-1</v>
      </c>
      <c r="N1552"/>
      <c r="O1552"/>
      <c r="P1552"/>
      <c r="Q1552"/>
      <c r="R1552"/>
      <c r="S1552"/>
      <c r="T1552"/>
      <c r="U1552"/>
      <c r="V1552"/>
      <c r="W1552"/>
    </row>
    <row r="1553" spans="2:23" ht="15" x14ac:dyDescent="0.25">
      <c r="B1553" s="2"/>
      <c r="K1553" s="9"/>
      <c r="L1553" s="9"/>
      <c r="M1553" s="9"/>
      <c r="N1553"/>
      <c r="O1553"/>
      <c r="P1553"/>
      <c r="Q1553"/>
      <c r="R1553"/>
      <c r="S1553"/>
      <c r="T1553"/>
      <c r="U1553"/>
      <c r="V1553"/>
      <c r="W1553"/>
    </row>
    <row r="1554" spans="2:23" ht="15" x14ac:dyDescent="0.25">
      <c r="B1554" s="2"/>
      <c r="H1554" s="2" t="s">
        <v>810</v>
      </c>
      <c r="K1554" s="9"/>
      <c r="L1554" s="9"/>
      <c r="M1554" s="9"/>
      <c r="N1554"/>
      <c r="O1554"/>
      <c r="P1554"/>
      <c r="Q1554"/>
      <c r="R1554"/>
      <c r="S1554"/>
      <c r="T1554"/>
      <c r="U1554"/>
      <c r="V1554"/>
      <c r="W1554"/>
    </row>
    <row r="1555" spans="2:23" ht="15" x14ac:dyDescent="0.25">
      <c r="B1555" s="2"/>
      <c r="I1555" s="2" t="s">
        <v>77</v>
      </c>
      <c r="J1555" s="2" t="s">
        <v>41</v>
      </c>
      <c r="K1555" s="9">
        <v>-2</v>
      </c>
      <c r="L1555" s="9">
        <v>0</v>
      </c>
      <c r="M1555" s="9">
        <v>0</v>
      </c>
      <c r="N1555"/>
      <c r="O1555"/>
      <c r="P1555"/>
      <c r="Q1555"/>
      <c r="R1555"/>
      <c r="S1555"/>
      <c r="T1555"/>
      <c r="U1555"/>
      <c r="V1555"/>
      <c r="W1555"/>
    </row>
    <row r="1556" spans="2:23" ht="15" x14ac:dyDescent="0.25">
      <c r="B1556" s="2"/>
      <c r="K1556" s="9"/>
      <c r="L1556" s="9"/>
      <c r="M1556" s="9"/>
      <c r="N1556"/>
      <c r="O1556"/>
      <c r="P1556"/>
      <c r="Q1556"/>
      <c r="R1556"/>
      <c r="S1556"/>
      <c r="T1556"/>
      <c r="U1556"/>
      <c r="V1556"/>
      <c r="W1556"/>
    </row>
    <row r="1557" spans="2:23" ht="15" x14ac:dyDescent="0.25">
      <c r="B1557" s="2"/>
      <c r="H1557" s="2" t="s">
        <v>811</v>
      </c>
      <c r="K1557" s="9"/>
      <c r="L1557" s="9"/>
      <c r="M1557" s="9"/>
      <c r="N1557"/>
      <c r="O1557"/>
      <c r="P1557"/>
      <c r="Q1557"/>
      <c r="R1557"/>
      <c r="S1557"/>
      <c r="T1557"/>
      <c r="U1557"/>
      <c r="V1557"/>
      <c r="W1557"/>
    </row>
    <row r="1558" spans="2:23" ht="15" x14ac:dyDescent="0.25">
      <c r="B1558" s="2"/>
      <c r="I1558" s="2" t="s">
        <v>812</v>
      </c>
      <c r="J1558" s="2" t="s">
        <v>41</v>
      </c>
      <c r="K1558" s="9">
        <v>-1</v>
      </c>
      <c r="L1558" s="9">
        <v>0</v>
      </c>
      <c r="M1558" s="9">
        <v>0</v>
      </c>
      <c r="N1558"/>
      <c r="O1558"/>
      <c r="P1558"/>
      <c r="Q1558"/>
      <c r="R1558"/>
      <c r="S1558"/>
      <c r="T1558"/>
      <c r="U1558"/>
      <c r="V1558"/>
      <c r="W1558"/>
    </row>
    <row r="1559" spans="2:23" ht="15" x14ac:dyDescent="0.25">
      <c r="B1559" s="2"/>
      <c r="K1559" s="9"/>
      <c r="L1559" s="9"/>
      <c r="M1559" s="9"/>
      <c r="N1559"/>
      <c r="O1559"/>
      <c r="P1559"/>
      <c r="Q1559"/>
      <c r="R1559"/>
      <c r="S1559"/>
      <c r="T1559"/>
      <c r="U1559"/>
      <c r="V1559"/>
      <c r="W1559"/>
    </row>
    <row r="1560" spans="2:23" ht="15" x14ac:dyDescent="0.25">
      <c r="B1560" s="2"/>
      <c r="H1560" s="2" t="s">
        <v>813</v>
      </c>
      <c r="K1560" s="9"/>
      <c r="L1560" s="9"/>
      <c r="M1560" s="9"/>
      <c r="N1560"/>
      <c r="O1560"/>
      <c r="P1560"/>
      <c r="Q1560"/>
      <c r="R1560"/>
      <c r="S1560"/>
      <c r="T1560"/>
      <c r="U1560"/>
      <c r="V1560"/>
      <c r="W1560"/>
    </row>
    <row r="1561" spans="2:23" ht="15" x14ac:dyDescent="0.25">
      <c r="B1561" s="2"/>
      <c r="I1561" s="2" t="s">
        <v>77</v>
      </c>
      <c r="J1561" s="2" t="s">
        <v>41</v>
      </c>
      <c r="K1561" s="9">
        <v>-25</v>
      </c>
      <c r="L1561" s="9">
        <v>0</v>
      </c>
      <c r="M1561" s="9">
        <v>0</v>
      </c>
      <c r="N1561"/>
      <c r="O1561"/>
      <c r="P1561"/>
      <c r="Q1561"/>
      <c r="R1561"/>
      <c r="S1561"/>
      <c r="T1561"/>
      <c r="U1561"/>
      <c r="V1561"/>
      <c r="W1561"/>
    </row>
    <row r="1562" spans="2:23" ht="15" x14ac:dyDescent="0.25">
      <c r="B1562" s="2"/>
      <c r="K1562" s="9"/>
      <c r="L1562" s="9"/>
      <c r="M1562" s="9"/>
      <c r="N1562"/>
      <c r="O1562"/>
      <c r="P1562"/>
      <c r="Q1562"/>
      <c r="R1562"/>
      <c r="S1562"/>
      <c r="T1562"/>
      <c r="U1562"/>
      <c r="V1562"/>
      <c r="W1562"/>
    </row>
    <row r="1563" spans="2:23" ht="15" x14ac:dyDescent="0.25">
      <c r="B1563" s="2"/>
      <c r="H1563" s="2" t="s">
        <v>814</v>
      </c>
      <c r="K1563" s="9"/>
      <c r="L1563" s="9"/>
      <c r="M1563" s="9"/>
      <c r="N1563"/>
      <c r="O1563"/>
      <c r="P1563"/>
      <c r="Q1563"/>
      <c r="R1563"/>
      <c r="S1563"/>
      <c r="T1563"/>
      <c r="U1563"/>
      <c r="V1563"/>
      <c r="W1563"/>
    </row>
    <row r="1564" spans="2:23" ht="15" x14ac:dyDescent="0.25">
      <c r="B1564" s="2"/>
      <c r="I1564" s="2" t="s">
        <v>808</v>
      </c>
      <c r="J1564" s="2" t="s">
        <v>30</v>
      </c>
      <c r="K1564" s="9">
        <v>-1</v>
      </c>
      <c r="L1564" s="9">
        <v>0</v>
      </c>
      <c r="M1564" s="9">
        <v>0</v>
      </c>
      <c r="N1564"/>
      <c r="O1564"/>
      <c r="P1564"/>
      <c r="Q1564"/>
      <c r="R1564"/>
      <c r="S1564"/>
      <c r="T1564"/>
      <c r="U1564"/>
      <c r="V1564"/>
      <c r="W1564"/>
    </row>
    <row r="1565" spans="2:23" ht="15" x14ac:dyDescent="0.25">
      <c r="B1565" s="2"/>
      <c r="K1565" s="9"/>
      <c r="L1565" s="9"/>
      <c r="M1565" s="9"/>
      <c r="N1565"/>
      <c r="O1565"/>
      <c r="P1565"/>
      <c r="Q1565"/>
      <c r="R1565"/>
      <c r="S1565"/>
      <c r="T1565"/>
      <c r="U1565"/>
      <c r="V1565"/>
      <c r="W1565"/>
    </row>
    <row r="1566" spans="2:23" ht="15" x14ac:dyDescent="0.25">
      <c r="B1566" s="2"/>
      <c r="D1566" s="2" t="s">
        <v>150</v>
      </c>
      <c r="E1566" s="2" t="s">
        <v>151</v>
      </c>
      <c r="K1566" s="9"/>
      <c r="L1566" s="9"/>
      <c r="M1566" s="9"/>
      <c r="N1566"/>
      <c r="O1566"/>
      <c r="P1566"/>
      <c r="Q1566"/>
      <c r="R1566"/>
      <c r="S1566"/>
      <c r="T1566"/>
      <c r="U1566"/>
      <c r="V1566"/>
      <c r="W1566"/>
    </row>
    <row r="1567" spans="2:23" ht="15" x14ac:dyDescent="0.25">
      <c r="B1567" s="2"/>
      <c r="F1567" s="2" t="s">
        <v>815</v>
      </c>
      <c r="G1567" s="2" t="s">
        <v>151</v>
      </c>
      <c r="K1567" s="9"/>
      <c r="L1567" s="9"/>
      <c r="M1567" s="9"/>
      <c r="N1567"/>
      <c r="O1567"/>
      <c r="P1567"/>
      <c r="Q1567"/>
      <c r="R1567"/>
      <c r="S1567"/>
      <c r="T1567"/>
      <c r="U1567"/>
      <c r="V1567"/>
      <c r="W1567"/>
    </row>
    <row r="1568" spans="2:23" ht="15" x14ac:dyDescent="0.25">
      <c r="B1568" s="2"/>
      <c r="H1568" s="2" t="s">
        <v>816</v>
      </c>
      <c r="K1568" s="9"/>
      <c r="L1568" s="9"/>
      <c r="M1568" s="9"/>
      <c r="N1568"/>
      <c r="O1568"/>
      <c r="P1568"/>
      <c r="Q1568"/>
      <c r="R1568"/>
      <c r="S1568"/>
      <c r="T1568"/>
      <c r="U1568"/>
      <c r="V1568"/>
      <c r="W1568"/>
    </row>
    <row r="1569" spans="2:23" ht="15" x14ac:dyDescent="0.25">
      <c r="B1569" s="2"/>
      <c r="I1569" s="2" t="s">
        <v>800</v>
      </c>
      <c r="J1569" s="2" t="s">
        <v>30</v>
      </c>
      <c r="K1569" s="9">
        <v>-6</v>
      </c>
      <c r="L1569" s="9">
        <v>0</v>
      </c>
      <c r="M1569" s="9">
        <v>0</v>
      </c>
      <c r="N1569"/>
      <c r="O1569"/>
      <c r="P1569"/>
      <c r="Q1569"/>
      <c r="R1569"/>
      <c r="S1569"/>
      <c r="T1569"/>
      <c r="U1569"/>
      <c r="V1569"/>
      <c r="W1569"/>
    </row>
    <row r="1570" spans="2:23" ht="15" x14ac:dyDescent="0.25">
      <c r="B1570" s="2"/>
      <c r="K1570" s="9"/>
      <c r="L1570" s="9"/>
      <c r="M1570" s="9"/>
      <c r="N1570"/>
      <c r="O1570"/>
      <c r="P1570"/>
      <c r="Q1570"/>
      <c r="R1570"/>
      <c r="S1570"/>
      <c r="T1570"/>
      <c r="U1570"/>
      <c r="V1570"/>
      <c r="W1570"/>
    </row>
    <row r="1571" spans="2:23" ht="15" x14ac:dyDescent="0.25">
      <c r="B1571" s="2"/>
      <c r="H1571" s="2" t="s">
        <v>817</v>
      </c>
      <c r="K1571" s="9"/>
      <c r="L1571" s="9"/>
      <c r="M1571" s="9"/>
      <c r="N1571"/>
      <c r="O1571"/>
      <c r="P1571"/>
      <c r="Q1571"/>
      <c r="R1571"/>
      <c r="S1571"/>
      <c r="T1571"/>
      <c r="U1571"/>
      <c r="V1571"/>
      <c r="W1571"/>
    </row>
    <row r="1572" spans="2:23" ht="15" x14ac:dyDescent="0.25">
      <c r="B1572" s="2"/>
      <c r="I1572" s="2" t="s">
        <v>808</v>
      </c>
      <c r="J1572" s="2" t="s">
        <v>30</v>
      </c>
      <c r="K1572" s="9">
        <v>0</v>
      </c>
      <c r="L1572" s="9">
        <v>-9</v>
      </c>
      <c r="M1572" s="9">
        <v>-13</v>
      </c>
      <c r="N1572"/>
      <c r="O1572"/>
      <c r="P1572"/>
      <c r="Q1572"/>
      <c r="R1572"/>
      <c r="S1572"/>
      <c r="T1572"/>
      <c r="U1572"/>
      <c r="V1572"/>
      <c r="W1572"/>
    </row>
    <row r="1573" spans="2:23" ht="15" x14ac:dyDescent="0.25">
      <c r="B1573" s="2"/>
      <c r="K1573" s="9"/>
      <c r="L1573" s="9"/>
      <c r="M1573" s="9"/>
      <c r="N1573"/>
      <c r="O1573"/>
      <c r="P1573"/>
      <c r="Q1573"/>
      <c r="R1573"/>
      <c r="S1573"/>
      <c r="T1573"/>
      <c r="U1573"/>
      <c r="V1573"/>
      <c r="W1573"/>
    </row>
    <row r="1574" spans="2:23" ht="15" x14ac:dyDescent="0.25">
      <c r="B1574" s="2"/>
      <c r="D1574" s="2" t="s">
        <v>191</v>
      </c>
      <c r="E1574" s="2" t="s">
        <v>192</v>
      </c>
      <c r="K1574" s="9"/>
      <c r="L1574" s="9"/>
      <c r="M1574" s="9"/>
      <c r="N1574"/>
      <c r="O1574"/>
      <c r="P1574"/>
      <c r="Q1574"/>
      <c r="R1574"/>
      <c r="S1574"/>
      <c r="T1574"/>
      <c r="U1574"/>
      <c r="V1574"/>
      <c r="W1574"/>
    </row>
    <row r="1575" spans="2:23" ht="15" x14ac:dyDescent="0.25">
      <c r="B1575" s="2"/>
      <c r="F1575" s="2" t="s">
        <v>129</v>
      </c>
      <c r="G1575" s="2" t="s">
        <v>192</v>
      </c>
      <c r="K1575" s="9"/>
      <c r="L1575" s="9"/>
      <c r="M1575" s="9"/>
      <c r="N1575"/>
      <c r="O1575"/>
      <c r="P1575"/>
      <c r="Q1575"/>
      <c r="R1575"/>
      <c r="S1575"/>
      <c r="T1575"/>
      <c r="U1575"/>
      <c r="V1575"/>
      <c r="W1575"/>
    </row>
    <row r="1576" spans="2:23" ht="15" x14ac:dyDescent="0.25">
      <c r="B1576" s="2"/>
      <c r="H1576" s="2" t="s">
        <v>818</v>
      </c>
      <c r="K1576" s="9"/>
      <c r="L1576" s="9"/>
      <c r="M1576" s="9"/>
      <c r="N1576"/>
      <c r="O1576"/>
      <c r="P1576"/>
      <c r="Q1576"/>
      <c r="R1576"/>
      <c r="S1576"/>
      <c r="T1576"/>
      <c r="U1576"/>
      <c r="V1576"/>
      <c r="W1576"/>
    </row>
    <row r="1577" spans="2:23" ht="15" x14ac:dyDescent="0.25">
      <c r="B1577" s="2"/>
      <c r="I1577" s="2" t="s">
        <v>195</v>
      </c>
      <c r="J1577" s="2" t="s">
        <v>30</v>
      </c>
      <c r="K1577" s="9">
        <v>-66</v>
      </c>
      <c r="L1577" s="9">
        <v>-66</v>
      </c>
      <c r="M1577" s="9">
        <v>-66</v>
      </c>
      <c r="N1577"/>
      <c r="O1577"/>
      <c r="P1577"/>
      <c r="Q1577"/>
      <c r="R1577"/>
      <c r="S1577"/>
      <c r="T1577"/>
      <c r="U1577"/>
      <c r="V1577"/>
      <c r="W1577"/>
    </row>
    <row r="1578" spans="2:23" ht="15" x14ac:dyDescent="0.25">
      <c r="B1578" s="2"/>
      <c r="K1578" s="9"/>
      <c r="L1578" s="9"/>
      <c r="M1578" s="9"/>
      <c r="N1578"/>
      <c r="O1578"/>
      <c r="P1578"/>
      <c r="Q1578"/>
      <c r="R1578"/>
      <c r="S1578"/>
      <c r="T1578"/>
      <c r="U1578"/>
      <c r="V1578"/>
      <c r="W1578"/>
    </row>
    <row r="1579" spans="2:23" ht="15" x14ac:dyDescent="0.25">
      <c r="B1579" s="2"/>
      <c r="H1579" s="2" t="s">
        <v>819</v>
      </c>
      <c r="K1579" s="9"/>
      <c r="L1579" s="9"/>
      <c r="M1579" s="9"/>
      <c r="N1579"/>
      <c r="O1579"/>
      <c r="P1579"/>
      <c r="Q1579"/>
      <c r="R1579"/>
      <c r="S1579"/>
      <c r="T1579"/>
      <c r="U1579"/>
      <c r="V1579"/>
      <c r="W1579"/>
    </row>
    <row r="1580" spans="2:23" ht="15" x14ac:dyDescent="0.25">
      <c r="B1580" s="2"/>
      <c r="I1580" s="2" t="s">
        <v>195</v>
      </c>
      <c r="J1580" s="2" t="s">
        <v>30</v>
      </c>
      <c r="K1580" s="9">
        <v>-82</v>
      </c>
      <c r="L1580" s="9">
        <v>-82</v>
      </c>
      <c r="M1580" s="9">
        <v>-82</v>
      </c>
      <c r="N1580"/>
      <c r="O1580"/>
      <c r="P1580"/>
      <c r="Q1580"/>
      <c r="R1580"/>
      <c r="S1580"/>
      <c r="T1580"/>
      <c r="U1580"/>
      <c r="V1580"/>
      <c r="W1580"/>
    </row>
    <row r="1581" spans="2:23" ht="15" x14ac:dyDescent="0.25">
      <c r="B1581" s="2"/>
      <c r="K1581" s="9"/>
      <c r="L1581" s="9"/>
      <c r="M1581" s="9"/>
      <c r="N1581"/>
      <c r="O1581"/>
      <c r="P1581"/>
      <c r="Q1581"/>
      <c r="R1581"/>
      <c r="S1581"/>
      <c r="T1581"/>
      <c r="U1581"/>
      <c r="V1581"/>
      <c r="W1581"/>
    </row>
    <row r="1582" spans="2:23" ht="15" x14ac:dyDescent="0.25">
      <c r="B1582" s="2"/>
      <c r="H1582" s="2" t="s">
        <v>820</v>
      </c>
      <c r="K1582" s="9"/>
      <c r="L1582" s="9"/>
      <c r="M1582" s="9"/>
      <c r="N1582"/>
      <c r="O1582"/>
      <c r="P1582"/>
      <c r="Q1582"/>
      <c r="R1582"/>
      <c r="S1582"/>
      <c r="T1582"/>
      <c r="U1582"/>
      <c r="V1582"/>
      <c r="W1582"/>
    </row>
    <row r="1583" spans="2:23" ht="15" x14ac:dyDescent="0.25">
      <c r="B1583" s="2"/>
      <c r="I1583" s="2" t="s">
        <v>195</v>
      </c>
      <c r="J1583" s="2" t="s">
        <v>30</v>
      </c>
      <c r="K1583" s="9">
        <v>-28</v>
      </c>
      <c r="L1583" s="9">
        <v>-30</v>
      </c>
      <c r="M1583" s="9">
        <v>-32</v>
      </c>
      <c r="N1583"/>
      <c r="O1583"/>
      <c r="P1583"/>
      <c r="Q1583"/>
      <c r="R1583"/>
      <c r="S1583"/>
      <c r="T1583"/>
      <c r="U1583"/>
      <c r="V1583"/>
      <c r="W1583"/>
    </row>
    <row r="1584" spans="2:23" ht="15" x14ac:dyDescent="0.25">
      <c r="B1584" s="2"/>
      <c r="K1584" s="9"/>
      <c r="L1584" s="9"/>
      <c r="M1584" s="9"/>
      <c r="N1584"/>
      <c r="O1584"/>
      <c r="P1584"/>
      <c r="Q1584"/>
      <c r="R1584"/>
      <c r="S1584"/>
      <c r="T1584"/>
      <c r="U1584"/>
      <c r="V1584"/>
      <c r="W1584"/>
    </row>
    <row r="1585" spans="2:23" ht="15" x14ac:dyDescent="0.25">
      <c r="B1585" s="2"/>
      <c r="H1585" s="2" t="s">
        <v>821</v>
      </c>
      <c r="K1585" s="9"/>
      <c r="L1585" s="9"/>
      <c r="M1585" s="9"/>
      <c r="N1585"/>
      <c r="O1585"/>
      <c r="P1585"/>
      <c r="Q1585"/>
      <c r="R1585"/>
      <c r="S1585"/>
      <c r="T1585"/>
      <c r="U1585"/>
      <c r="V1585"/>
      <c r="W1585"/>
    </row>
    <row r="1586" spans="2:23" ht="15" x14ac:dyDescent="0.25">
      <c r="B1586" s="2"/>
      <c r="I1586" s="2" t="s">
        <v>195</v>
      </c>
      <c r="J1586" s="2" t="s">
        <v>30</v>
      </c>
      <c r="K1586" s="9">
        <v>7</v>
      </c>
      <c r="L1586" s="9">
        <v>-1</v>
      </c>
      <c r="M1586" s="9">
        <v>-2</v>
      </c>
      <c r="N1586"/>
      <c r="O1586"/>
      <c r="P1586"/>
      <c r="Q1586"/>
      <c r="R1586"/>
      <c r="S1586"/>
      <c r="T1586"/>
      <c r="U1586"/>
      <c r="V1586"/>
      <c r="W1586"/>
    </row>
    <row r="1587" spans="2:23" ht="15" x14ac:dyDescent="0.25">
      <c r="B1587" s="2"/>
      <c r="K1587" s="9"/>
      <c r="L1587" s="9"/>
      <c r="M1587" s="9"/>
      <c r="N1587"/>
      <c r="O1587"/>
      <c r="P1587"/>
      <c r="Q1587"/>
      <c r="R1587"/>
      <c r="S1587"/>
      <c r="T1587"/>
      <c r="U1587"/>
      <c r="V1587"/>
      <c r="W1587"/>
    </row>
    <row r="1588" spans="2:23" ht="15" x14ac:dyDescent="0.25">
      <c r="B1588" s="2"/>
      <c r="H1588" s="2" t="s">
        <v>822</v>
      </c>
      <c r="K1588" s="9"/>
      <c r="L1588" s="9"/>
      <c r="M1588" s="9"/>
      <c r="N1588"/>
      <c r="O1588"/>
      <c r="P1588"/>
      <c r="Q1588"/>
      <c r="R1588"/>
      <c r="S1588"/>
      <c r="T1588"/>
      <c r="U1588"/>
      <c r="V1588"/>
      <c r="W1588"/>
    </row>
    <row r="1589" spans="2:23" ht="15" x14ac:dyDescent="0.25">
      <c r="B1589" s="2"/>
      <c r="I1589" s="2" t="s">
        <v>195</v>
      </c>
      <c r="J1589" s="2" t="s">
        <v>41</v>
      </c>
      <c r="K1589" s="9">
        <v>-3</v>
      </c>
      <c r="L1589" s="9">
        <v>-4</v>
      </c>
      <c r="M1589" s="9">
        <v>-4</v>
      </c>
      <c r="N1589"/>
      <c r="O1589"/>
      <c r="P1589"/>
      <c r="Q1589"/>
      <c r="R1589"/>
      <c r="S1589"/>
      <c r="T1589"/>
      <c r="U1589"/>
      <c r="V1589"/>
      <c r="W1589"/>
    </row>
    <row r="1590" spans="2:23" ht="15" x14ac:dyDescent="0.25">
      <c r="B1590" s="2"/>
      <c r="K1590" s="9"/>
      <c r="L1590" s="9"/>
      <c r="M1590" s="9"/>
      <c r="N1590"/>
      <c r="O1590"/>
      <c r="P1590"/>
      <c r="Q1590"/>
      <c r="R1590"/>
      <c r="S1590"/>
      <c r="T1590"/>
      <c r="U1590"/>
      <c r="V1590"/>
      <c r="W1590"/>
    </row>
    <row r="1591" spans="2:23" ht="15" x14ac:dyDescent="0.25">
      <c r="B1591" s="2"/>
      <c r="H1591" s="2" t="s">
        <v>823</v>
      </c>
      <c r="K1591" s="9"/>
      <c r="L1591" s="9"/>
      <c r="M1591" s="9"/>
      <c r="N1591"/>
      <c r="O1591"/>
      <c r="P1591"/>
      <c r="Q1591"/>
      <c r="R1591"/>
      <c r="S1591"/>
      <c r="T1591"/>
      <c r="U1591"/>
      <c r="V1591"/>
      <c r="W1591"/>
    </row>
    <row r="1592" spans="2:23" ht="15" x14ac:dyDescent="0.25">
      <c r="B1592" s="2"/>
      <c r="I1592" s="2" t="s">
        <v>195</v>
      </c>
      <c r="J1592" s="2" t="s">
        <v>41</v>
      </c>
      <c r="K1592" s="9">
        <v>-11</v>
      </c>
      <c r="L1592" s="9">
        <v>-8</v>
      </c>
      <c r="M1592" s="9">
        <v>-6</v>
      </c>
      <c r="N1592"/>
      <c r="O1592"/>
      <c r="P1592"/>
      <c r="Q1592"/>
      <c r="R1592"/>
      <c r="S1592"/>
      <c r="T1592"/>
      <c r="U1592"/>
      <c r="V1592"/>
      <c r="W1592"/>
    </row>
    <row r="1593" spans="2:23" ht="15" x14ac:dyDescent="0.25">
      <c r="B1593" s="2"/>
      <c r="K1593" s="9"/>
      <c r="L1593" s="9"/>
      <c r="M1593" s="9"/>
      <c r="N1593"/>
      <c r="O1593"/>
      <c r="P1593"/>
      <c r="Q1593"/>
      <c r="R1593"/>
      <c r="S1593"/>
      <c r="T1593"/>
      <c r="U1593"/>
      <c r="V1593"/>
      <c r="W1593"/>
    </row>
    <row r="1594" spans="2:23" ht="15" x14ac:dyDescent="0.25">
      <c r="B1594" s="2"/>
      <c r="H1594" s="2" t="s">
        <v>824</v>
      </c>
      <c r="K1594" s="9"/>
      <c r="L1594" s="9"/>
      <c r="M1594" s="9"/>
      <c r="N1594"/>
      <c r="O1594"/>
      <c r="P1594"/>
      <c r="Q1594"/>
      <c r="R1594"/>
      <c r="S1594"/>
      <c r="T1594"/>
      <c r="U1594"/>
      <c r="V1594"/>
      <c r="W1594"/>
    </row>
    <row r="1595" spans="2:23" ht="15" x14ac:dyDescent="0.25">
      <c r="B1595" s="2"/>
      <c r="I1595" s="2" t="s">
        <v>195</v>
      </c>
      <c r="J1595" s="2" t="s">
        <v>41</v>
      </c>
      <c r="K1595" s="9">
        <v>-10</v>
      </c>
      <c r="L1595" s="9">
        <v>-10</v>
      </c>
      <c r="M1595" s="9">
        <v>-11</v>
      </c>
      <c r="N1595"/>
      <c r="O1595"/>
      <c r="P1595"/>
      <c r="Q1595"/>
      <c r="R1595"/>
      <c r="S1595"/>
      <c r="T1595"/>
      <c r="U1595"/>
      <c r="V1595"/>
      <c r="W1595"/>
    </row>
    <row r="1596" spans="2:23" ht="15" x14ac:dyDescent="0.25">
      <c r="B1596" s="2"/>
      <c r="K1596" s="9"/>
      <c r="L1596" s="9"/>
      <c r="M1596" s="9"/>
      <c r="N1596"/>
      <c r="O1596"/>
      <c r="P1596"/>
      <c r="Q1596"/>
      <c r="R1596"/>
      <c r="S1596"/>
      <c r="T1596"/>
      <c r="U1596"/>
      <c r="V1596"/>
      <c r="W1596"/>
    </row>
    <row r="1597" spans="2:23" ht="15" x14ac:dyDescent="0.25">
      <c r="B1597" s="2"/>
      <c r="H1597" s="2" t="s">
        <v>825</v>
      </c>
      <c r="K1597" s="9"/>
      <c r="L1597" s="9"/>
      <c r="M1597" s="9"/>
      <c r="N1597"/>
      <c r="O1597"/>
      <c r="P1597"/>
      <c r="Q1597"/>
      <c r="R1597"/>
      <c r="S1597"/>
      <c r="T1597"/>
      <c r="U1597"/>
      <c r="V1597"/>
      <c r="W1597"/>
    </row>
    <row r="1598" spans="2:23" ht="15" x14ac:dyDescent="0.25">
      <c r="B1598" s="2"/>
      <c r="I1598" s="2" t="s">
        <v>195</v>
      </c>
      <c r="J1598" s="2" t="s">
        <v>30</v>
      </c>
      <c r="K1598" s="9">
        <v>0</v>
      </c>
      <c r="L1598" s="9">
        <v>-1</v>
      </c>
      <c r="M1598" s="9">
        <v>-1</v>
      </c>
      <c r="N1598"/>
      <c r="O1598"/>
      <c r="P1598"/>
      <c r="Q1598"/>
      <c r="R1598"/>
      <c r="S1598"/>
      <c r="T1598"/>
      <c r="U1598"/>
      <c r="V1598"/>
      <c r="W1598"/>
    </row>
    <row r="1599" spans="2:23" ht="15" x14ac:dyDescent="0.25">
      <c r="B1599" s="2"/>
      <c r="K1599" s="9"/>
      <c r="L1599" s="9"/>
      <c r="M1599" s="9"/>
      <c r="N1599"/>
      <c r="O1599"/>
      <c r="P1599"/>
      <c r="Q1599"/>
      <c r="R1599"/>
      <c r="S1599"/>
      <c r="T1599"/>
      <c r="U1599"/>
      <c r="V1599"/>
      <c r="W1599"/>
    </row>
    <row r="1600" spans="2:23" ht="15" x14ac:dyDescent="0.25">
      <c r="B1600" s="2"/>
      <c r="D1600" s="2" t="s">
        <v>264</v>
      </c>
      <c r="E1600" s="2" t="s">
        <v>265</v>
      </c>
      <c r="K1600" s="9"/>
      <c r="L1600" s="9"/>
      <c r="M1600" s="9"/>
      <c r="N1600"/>
      <c r="O1600"/>
      <c r="P1600"/>
      <c r="Q1600"/>
      <c r="R1600"/>
      <c r="S1600"/>
      <c r="T1600"/>
      <c r="U1600"/>
      <c r="V1600"/>
      <c r="W1600"/>
    </row>
    <row r="1601" spans="2:23" ht="15" x14ac:dyDescent="0.25">
      <c r="B1601" s="2"/>
      <c r="F1601" s="2" t="s">
        <v>27</v>
      </c>
      <c r="G1601" s="2" t="s">
        <v>265</v>
      </c>
      <c r="K1601" s="9"/>
      <c r="L1601" s="9"/>
      <c r="M1601" s="9"/>
      <c r="N1601"/>
      <c r="O1601"/>
      <c r="P1601"/>
      <c r="Q1601"/>
      <c r="R1601"/>
      <c r="S1601"/>
      <c r="T1601"/>
      <c r="U1601"/>
      <c r="V1601"/>
      <c r="W1601"/>
    </row>
    <row r="1602" spans="2:23" ht="15" x14ac:dyDescent="0.25">
      <c r="B1602" s="2"/>
      <c r="H1602" s="2" t="s">
        <v>826</v>
      </c>
      <c r="K1602" s="9"/>
      <c r="L1602" s="9"/>
      <c r="M1602" s="9"/>
      <c r="N1602"/>
      <c r="O1602"/>
      <c r="P1602"/>
      <c r="Q1602"/>
      <c r="R1602"/>
      <c r="S1602"/>
      <c r="T1602"/>
      <c r="U1602"/>
      <c r="V1602"/>
      <c r="W1602"/>
    </row>
    <row r="1603" spans="2:23" ht="15" x14ac:dyDescent="0.25">
      <c r="B1603" s="2"/>
      <c r="I1603" s="2" t="s">
        <v>800</v>
      </c>
      <c r="J1603" s="2" t="s">
        <v>30</v>
      </c>
      <c r="K1603" s="9">
        <v>-71</v>
      </c>
      <c r="L1603" s="9">
        <v>0</v>
      </c>
      <c r="M1603" s="9">
        <v>0</v>
      </c>
      <c r="N1603"/>
      <c r="O1603"/>
      <c r="P1603"/>
      <c r="Q1603"/>
      <c r="R1603"/>
      <c r="S1603"/>
      <c r="T1603"/>
      <c r="U1603"/>
      <c r="V1603"/>
      <c r="W1603"/>
    </row>
    <row r="1604" spans="2:23" ht="15" x14ac:dyDescent="0.25">
      <c r="B1604" s="2"/>
      <c r="K1604" s="9"/>
      <c r="L1604" s="9"/>
      <c r="M1604" s="9"/>
      <c r="N1604"/>
      <c r="O1604"/>
      <c r="P1604"/>
      <c r="Q1604"/>
      <c r="R1604"/>
      <c r="S1604"/>
      <c r="T1604"/>
      <c r="U1604"/>
      <c r="V1604"/>
      <c r="W1604"/>
    </row>
    <row r="1605" spans="2:23" ht="15" x14ac:dyDescent="0.25">
      <c r="B1605" s="2"/>
      <c r="D1605" s="2" t="s">
        <v>25</v>
      </c>
      <c r="E1605" s="2" t="s">
        <v>26</v>
      </c>
      <c r="K1605" s="9"/>
      <c r="L1605" s="9"/>
      <c r="M1605" s="9"/>
      <c r="N1605"/>
      <c r="O1605"/>
      <c r="P1605"/>
      <c r="Q1605"/>
      <c r="R1605"/>
      <c r="S1605"/>
      <c r="T1605"/>
      <c r="U1605"/>
      <c r="V1605"/>
      <c r="W1605"/>
    </row>
    <row r="1606" spans="2:23" ht="15" x14ac:dyDescent="0.25">
      <c r="B1606" s="2"/>
      <c r="F1606" s="2" t="s">
        <v>27</v>
      </c>
      <c r="G1606" s="2" t="s">
        <v>26</v>
      </c>
      <c r="K1606" s="9"/>
      <c r="L1606" s="9"/>
      <c r="M1606" s="9"/>
      <c r="N1606"/>
      <c r="O1606"/>
      <c r="P1606"/>
      <c r="Q1606"/>
      <c r="R1606"/>
      <c r="S1606"/>
      <c r="T1606"/>
      <c r="U1606"/>
      <c r="V1606"/>
      <c r="W1606"/>
    </row>
    <row r="1607" spans="2:23" ht="15" x14ac:dyDescent="0.25">
      <c r="B1607" s="2"/>
      <c r="H1607" s="2" t="s">
        <v>827</v>
      </c>
      <c r="K1607" s="9"/>
      <c r="L1607" s="9"/>
      <c r="M1607" s="9"/>
      <c r="N1607"/>
      <c r="O1607"/>
      <c r="P1607"/>
      <c r="Q1607"/>
      <c r="R1607"/>
      <c r="S1607"/>
      <c r="T1607"/>
      <c r="U1607"/>
      <c r="V1607"/>
      <c r="W1607"/>
    </row>
    <row r="1608" spans="2:23" ht="15" x14ac:dyDescent="0.25">
      <c r="B1608" s="2"/>
      <c r="I1608" s="2" t="s">
        <v>800</v>
      </c>
      <c r="J1608" s="2" t="s">
        <v>30</v>
      </c>
      <c r="K1608" s="9">
        <v>-5</v>
      </c>
      <c r="L1608" s="9">
        <v>0</v>
      </c>
      <c r="M1608" s="9">
        <v>0</v>
      </c>
      <c r="N1608"/>
      <c r="O1608"/>
      <c r="P1608"/>
      <c r="Q1608"/>
      <c r="R1608"/>
      <c r="S1608"/>
      <c r="T1608"/>
      <c r="U1608"/>
      <c r="V1608"/>
      <c r="W1608"/>
    </row>
    <row r="1609" spans="2:23" ht="15" x14ac:dyDescent="0.25">
      <c r="B1609" s="2"/>
      <c r="K1609" s="9"/>
      <c r="L1609" s="9"/>
      <c r="M1609" s="9"/>
      <c r="N1609"/>
      <c r="O1609"/>
      <c r="P1609"/>
      <c r="Q1609"/>
      <c r="R1609"/>
      <c r="S1609"/>
      <c r="T1609"/>
      <c r="U1609"/>
      <c r="V1609"/>
      <c r="W1609"/>
    </row>
    <row r="1610" spans="2:23" ht="15" x14ac:dyDescent="0.25">
      <c r="B1610" s="2"/>
      <c r="H1610" s="2" t="s">
        <v>828</v>
      </c>
      <c r="K1610" s="9"/>
      <c r="L1610" s="9"/>
      <c r="M1610" s="9"/>
      <c r="N1610"/>
      <c r="O1610"/>
      <c r="P1610"/>
      <c r="Q1610"/>
      <c r="R1610"/>
      <c r="S1610"/>
      <c r="T1610"/>
      <c r="U1610"/>
      <c r="V1610"/>
      <c r="W1610"/>
    </row>
    <row r="1611" spans="2:23" ht="15" x14ac:dyDescent="0.25">
      <c r="B1611" s="2"/>
      <c r="I1611" s="2" t="s">
        <v>808</v>
      </c>
      <c r="J1611" s="2" t="s">
        <v>30</v>
      </c>
      <c r="K1611" s="9">
        <v>-1868</v>
      </c>
      <c r="L1611" s="9">
        <v>-1851</v>
      </c>
      <c r="M1611" s="9">
        <v>-1934</v>
      </c>
      <c r="N1611"/>
      <c r="O1611"/>
      <c r="P1611"/>
      <c r="Q1611"/>
      <c r="R1611"/>
      <c r="S1611"/>
      <c r="T1611"/>
      <c r="U1611"/>
      <c r="V1611"/>
      <c r="W1611"/>
    </row>
    <row r="1612" spans="2:23" ht="15" x14ac:dyDescent="0.25">
      <c r="B1612" s="2"/>
      <c r="K1612" s="9"/>
      <c r="L1612" s="9"/>
      <c r="M1612" s="9"/>
      <c r="N1612"/>
      <c r="O1612"/>
      <c r="P1612"/>
      <c r="Q1612"/>
      <c r="R1612"/>
      <c r="S1612"/>
      <c r="T1612"/>
      <c r="U1612"/>
      <c r="V1612"/>
      <c r="W1612"/>
    </row>
    <row r="1613" spans="2:23" ht="15" x14ac:dyDescent="0.25">
      <c r="B1613" s="2"/>
      <c r="H1613" s="2" t="s">
        <v>829</v>
      </c>
      <c r="K1613" s="9"/>
      <c r="L1613" s="9"/>
      <c r="M1613" s="9"/>
      <c r="N1613"/>
      <c r="O1613"/>
      <c r="P1613"/>
      <c r="Q1613"/>
      <c r="R1613"/>
      <c r="S1613"/>
      <c r="T1613"/>
      <c r="U1613"/>
      <c r="V1613"/>
      <c r="W1613"/>
    </row>
    <row r="1614" spans="2:23" ht="15" x14ac:dyDescent="0.25">
      <c r="B1614" s="2"/>
      <c r="I1614" s="2" t="s">
        <v>808</v>
      </c>
      <c r="J1614" s="2" t="s">
        <v>30</v>
      </c>
      <c r="K1614" s="9">
        <v>-59</v>
      </c>
      <c r="L1614" s="9">
        <v>-47</v>
      </c>
      <c r="M1614" s="9">
        <v>-38</v>
      </c>
      <c r="N1614"/>
      <c r="O1614"/>
      <c r="P1614"/>
      <c r="Q1614"/>
      <c r="R1614"/>
      <c r="S1614"/>
      <c r="T1614"/>
      <c r="U1614"/>
      <c r="V1614"/>
      <c r="W1614"/>
    </row>
    <row r="1615" spans="2:23" ht="15" x14ac:dyDescent="0.25">
      <c r="B1615" s="2"/>
      <c r="K1615" s="9"/>
      <c r="L1615" s="9"/>
      <c r="M1615" s="9"/>
      <c r="N1615"/>
      <c r="O1615"/>
      <c r="P1615"/>
      <c r="Q1615"/>
      <c r="R1615"/>
      <c r="S1615"/>
      <c r="T1615"/>
      <c r="U1615"/>
      <c r="V1615"/>
      <c r="W1615"/>
    </row>
    <row r="1616" spans="2:23" ht="15" x14ac:dyDescent="0.25">
      <c r="B1616" s="2"/>
      <c r="D1616" s="2" t="s">
        <v>305</v>
      </c>
      <c r="E1616" s="2" t="s">
        <v>306</v>
      </c>
      <c r="K1616" s="9"/>
      <c r="L1616" s="9"/>
      <c r="M1616" s="9"/>
      <c r="N1616"/>
      <c r="O1616"/>
      <c r="P1616"/>
      <c r="Q1616"/>
      <c r="R1616"/>
      <c r="S1616"/>
      <c r="T1616"/>
      <c r="U1616"/>
      <c r="V1616"/>
      <c r="W1616"/>
    </row>
    <row r="1617" spans="2:23" ht="15" x14ac:dyDescent="0.25">
      <c r="B1617" s="2"/>
      <c r="F1617" s="2" t="s">
        <v>181</v>
      </c>
      <c r="G1617" s="2" t="s">
        <v>332</v>
      </c>
      <c r="K1617" s="9"/>
      <c r="L1617" s="9"/>
      <c r="M1617" s="9"/>
      <c r="N1617"/>
      <c r="O1617"/>
      <c r="P1617"/>
      <c r="Q1617"/>
      <c r="R1617"/>
      <c r="S1617"/>
      <c r="T1617"/>
      <c r="U1617"/>
      <c r="V1617"/>
      <c r="W1617"/>
    </row>
    <row r="1618" spans="2:23" ht="15" x14ac:dyDescent="0.25">
      <c r="B1618" s="2"/>
      <c r="H1618" s="2" t="s">
        <v>830</v>
      </c>
      <c r="K1618" s="9"/>
      <c r="L1618" s="9"/>
      <c r="M1618" s="9"/>
      <c r="N1618"/>
      <c r="O1618"/>
      <c r="P1618"/>
      <c r="Q1618"/>
      <c r="R1618"/>
      <c r="S1618"/>
      <c r="T1618"/>
      <c r="U1618"/>
      <c r="V1618"/>
      <c r="W1618"/>
    </row>
    <row r="1619" spans="2:23" ht="15" x14ac:dyDescent="0.25">
      <c r="B1619" s="2"/>
      <c r="I1619" s="2" t="s">
        <v>831</v>
      </c>
      <c r="J1619" s="2" t="s">
        <v>41</v>
      </c>
      <c r="K1619" s="9">
        <v>-375967</v>
      </c>
      <c r="L1619" s="9">
        <v>-414700</v>
      </c>
      <c r="M1619" s="9">
        <v>-464796</v>
      </c>
      <c r="N1619"/>
      <c r="O1619"/>
      <c r="P1619"/>
      <c r="Q1619"/>
      <c r="R1619"/>
      <c r="S1619"/>
      <c r="T1619"/>
      <c r="U1619"/>
      <c r="V1619"/>
      <c r="W1619"/>
    </row>
    <row r="1620" spans="2:23" ht="15" x14ac:dyDescent="0.25">
      <c r="B1620" s="2"/>
      <c r="K1620" s="9"/>
      <c r="L1620" s="9"/>
      <c r="M1620" s="9"/>
      <c r="N1620"/>
      <c r="O1620"/>
      <c r="P1620"/>
      <c r="Q1620"/>
      <c r="R1620"/>
      <c r="S1620"/>
      <c r="T1620"/>
      <c r="U1620"/>
      <c r="V1620"/>
      <c r="W1620"/>
    </row>
    <row r="1621" spans="2:23" ht="15" x14ac:dyDescent="0.25">
      <c r="B1621" s="2"/>
      <c r="H1621" s="2" t="s">
        <v>832</v>
      </c>
      <c r="K1621" s="9"/>
      <c r="L1621" s="9"/>
      <c r="M1621" s="9"/>
      <c r="N1621"/>
      <c r="O1621"/>
      <c r="P1621"/>
      <c r="Q1621"/>
      <c r="R1621"/>
      <c r="S1621"/>
      <c r="T1621"/>
      <c r="U1621"/>
      <c r="V1621"/>
      <c r="W1621"/>
    </row>
    <row r="1622" spans="2:23" ht="15" x14ac:dyDescent="0.25">
      <c r="B1622" s="2"/>
      <c r="I1622" s="2" t="s">
        <v>831</v>
      </c>
      <c r="J1622" s="2" t="s">
        <v>41</v>
      </c>
      <c r="K1622" s="9">
        <v>0</v>
      </c>
      <c r="L1622" s="9">
        <v>-5</v>
      </c>
      <c r="M1622" s="9">
        <v>-5</v>
      </c>
      <c r="N1622"/>
      <c r="O1622"/>
      <c r="P1622"/>
      <c r="Q1622"/>
      <c r="R1622"/>
      <c r="S1622"/>
      <c r="T1622"/>
      <c r="U1622"/>
      <c r="V1622"/>
      <c r="W1622"/>
    </row>
    <row r="1623" spans="2:23" ht="15" x14ac:dyDescent="0.25">
      <c r="B1623" s="2"/>
      <c r="K1623" s="9"/>
      <c r="L1623" s="9"/>
      <c r="M1623" s="9"/>
      <c r="N1623"/>
      <c r="O1623"/>
      <c r="P1623"/>
      <c r="Q1623"/>
      <c r="R1623"/>
      <c r="S1623"/>
      <c r="T1623"/>
      <c r="U1623"/>
      <c r="V1623"/>
      <c r="W1623"/>
    </row>
    <row r="1624" spans="2:23" ht="15" x14ac:dyDescent="0.25">
      <c r="B1624" s="2"/>
      <c r="H1624" s="2" t="s">
        <v>833</v>
      </c>
      <c r="K1624" s="9"/>
      <c r="L1624" s="9"/>
      <c r="M1624" s="9"/>
      <c r="N1624"/>
      <c r="O1624"/>
      <c r="P1624"/>
      <c r="Q1624"/>
      <c r="R1624"/>
      <c r="S1624"/>
      <c r="T1624"/>
      <c r="U1624"/>
      <c r="V1624"/>
      <c r="W1624"/>
    </row>
    <row r="1625" spans="2:23" ht="15" x14ac:dyDescent="0.25">
      <c r="B1625" s="2"/>
      <c r="I1625" s="2" t="s">
        <v>831</v>
      </c>
      <c r="J1625" s="2" t="s">
        <v>41</v>
      </c>
      <c r="K1625" s="9">
        <v>-493</v>
      </c>
      <c r="L1625" s="9">
        <v>-523</v>
      </c>
      <c r="M1625" s="9">
        <v>-586</v>
      </c>
      <c r="N1625"/>
      <c r="O1625"/>
      <c r="P1625"/>
      <c r="Q1625"/>
      <c r="R1625"/>
      <c r="S1625"/>
      <c r="T1625"/>
      <c r="U1625"/>
      <c r="V1625"/>
      <c r="W1625"/>
    </row>
    <row r="1626" spans="2:23" ht="15" x14ac:dyDescent="0.25">
      <c r="B1626" s="2"/>
      <c r="K1626" s="9"/>
      <c r="L1626" s="9"/>
      <c r="M1626" s="9"/>
      <c r="N1626"/>
      <c r="O1626"/>
      <c r="P1626"/>
      <c r="Q1626"/>
      <c r="R1626"/>
      <c r="S1626"/>
      <c r="T1626"/>
      <c r="U1626"/>
      <c r="V1626"/>
      <c r="W1626"/>
    </row>
    <row r="1627" spans="2:23" ht="15" x14ac:dyDescent="0.25">
      <c r="B1627" s="2"/>
      <c r="H1627" s="2" t="s">
        <v>834</v>
      </c>
      <c r="K1627" s="9"/>
      <c r="L1627" s="9"/>
      <c r="M1627" s="9"/>
      <c r="N1627"/>
      <c r="O1627"/>
      <c r="P1627"/>
      <c r="Q1627"/>
      <c r="R1627"/>
      <c r="S1627"/>
      <c r="T1627"/>
      <c r="U1627"/>
      <c r="V1627"/>
      <c r="W1627"/>
    </row>
    <row r="1628" spans="2:23" ht="15" x14ac:dyDescent="0.25">
      <c r="B1628" s="2"/>
      <c r="I1628" s="2" t="s">
        <v>831</v>
      </c>
      <c r="J1628" s="2" t="s">
        <v>41</v>
      </c>
      <c r="K1628" s="9">
        <v>-101861</v>
      </c>
      <c r="L1628" s="9">
        <v>-144368</v>
      </c>
      <c r="M1628" s="9">
        <v>-127012</v>
      </c>
      <c r="N1628"/>
      <c r="O1628"/>
      <c r="P1628"/>
      <c r="Q1628"/>
      <c r="R1628"/>
      <c r="S1628"/>
      <c r="T1628"/>
      <c r="U1628"/>
      <c r="V1628"/>
      <c r="W1628"/>
    </row>
    <row r="1629" spans="2:23" ht="15" x14ac:dyDescent="0.25">
      <c r="B1629" s="2"/>
      <c r="K1629" s="9"/>
      <c r="L1629" s="9"/>
      <c r="M1629" s="9"/>
      <c r="N1629"/>
      <c r="O1629"/>
      <c r="P1629"/>
      <c r="Q1629"/>
      <c r="R1629"/>
      <c r="S1629"/>
      <c r="T1629"/>
      <c r="U1629"/>
      <c r="V1629"/>
      <c r="W1629"/>
    </row>
    <row r="1630" spans="2:23" ht="15" x14ac:dyDescent="0.25">
      <c r="B1630" s="2"/>
      <c r="H1630" s="2" t="s">
        <v>835</v>
      </c>
      <c r="K1630" s="9"/>
      <c r="L1630" s="9"/>
      <c r="M1630" s="9"/>
      <c r="N1630"/>
      <c r="O1630"/>
      <c r="P1630"/>
      <c r="Q1630"/>
      <c r="R1630"/>
      <c r="S1630"/>
      <c r="T1630"/>
      <c r="U1630"/>
      <c r="V1630"/>
      <c r="W1630"/>
    </row>
    <row r="1631" spans="2:23" ht="15" x14ac:dyDescent="0.25">
      <c r="B1631" s="2"/>
      <c r="I1631" s="2" t="s">
        <v>831</v>
      </c>
      <c r="J1631" s="2" t="s">
        <v>41</v>
      </c>
      <c r="K1631" s="9">
        <v>-2</v>
      </c>
      <c r="L1631" s="9">
        <v>-1</v>
      </c>
      <c r="M1631" s="9">
        <v>-1</v>
      </c>
      <c r="N1631"/>
      <c r="O1631"/>
      <c r="P1631"/>
      <c r="Q1631"/>
      <c r="R1631"/>
      <c r="S1631"/>
      <c r="T1631"/>
      <c r="U1631"/>
      <c r="V1631"/>
      <c r="W1631"/>
    </row>
    <row r="1632" spans="2:23" ht="15" x14ac:dyDescent="0.25">
      <c r="B1632" s="2"/>
      <c r="K1632" s="9"/>
      <c r="L1632" s="9"/>
      <c r="M1632" s="9"/>
      <c r="N1632"/>
      <c r="O1632"/>
      <c r="P1632"/>
      <c r="Q1632"/>
      <c r="R1632"/>
      <c r="S1632"/>
      <c r="T1632"/>
      <c r="U1632"/>
      <c r="V1632"/>
      <c r="W1632"/>
    </row>
    <row r="1633" spans="2:23" ht="15" x14ac:dyDescent="0.25">
      <c r="B1633" s="2"/>
      <c r="H1633" s="2" t="s">
        <v>836</v>
      </c>
      <c r="K1633" s="9"/>
      <c r="L1633" s="9"/>
      <c r="M1633" s="9"/>
      <c r="N1633"/>
      <c r="O1633"/>
      <c r="P1633"/>
      <c r="Q1633"/>
      <c r="R1633"/>
      <c r="S1633"/>
      <c r="T1633"/>
      <c r="U1633"/>
      <c r="V1633"/>
      <c r="W1633"/>
    </row>
    <row r="1634" spans="2:23" ht="15" x14ac:dyDescent="0.25">
      <c r="B1634" s="2"/>
      <c r="I1634" s="2" t="s">
        <v>831</v>
      </c>
      <c r="J1634" s="2" t="s">
        <v>41</v>
      </c>
      <c r="K1634" s="9">
        <v>-39794</v>
      </c>
      <c r="L1634" s="9">
        <v>-40915</v>
      </c>
      <c r="M1634" s="9">
        <v>-51273</v>
      </c>
      <c r="N1634"/>
      <c r="O1634"/>
      <c r="P1634"/>
      <c r="Q1634"/>
      <c r="R1634"/>
      <c r="S1634"/>
      <c r="T1634"/>
      <c r="U1634"/>
      <c r="V1634"/>
      <c r="W1634"/>
    </row>
    <row r="1635" spans="2:23" ht="15" x14ac:dyDescent="0.25">
      <c r="B1635" s="2"/>
      <c r="K1635" s="9"/>
      <c r="L1635" s="9"/>
      <c r="M1635" s="9"/>
      <c r="N1635"/>
      <c r="O1635"/>
      <c r="P1635"/>
      <c r="Q1635"/>
      <c r="R1635"/>
      <c r="S1635"/>
      <c r="T1635"/>
      <c r="U1635"/>
      <c r="V1635"/>
      <c r="W1635"/>
    </row>
    <row r="1636" spans="2:23" ht="15" x14ac:dyDescent="0.25">
      <c r="B1636" s="2"/>
      <c r="H1636" s="2" t="s">
        <v>837</v>
      </c>
      <c r="K1636" s="9"/>
      <c r="L1636" s="9"/>
      <c r="M1636" s="9"/>
      <c r="N1636"/>
      <c r="O1636"/>
      <c r="P1636"/>
      <c r="Q1636"/>
      <c r="R1636"/>
      <c r="S1636"/>
      <c r="T1636"/>
      <c r="U1636"/>
      <c r="V1636"/>
      <c r="W1636"/>
    </row>
    <row r="1637" spans="2:23" ht="15" x14ac:dyDescent="0.25">
      <c r="B1637" s="2"/>
      <c r="I1637" s="2" t="s">
        <v>831</v>
      </c>
      <c r="J1637" s="2" t="s">
        <v>41</v>
      </c>
      <c r="K1637" s="9">
        <v>-168</v>
      </c>
      <c r="L1637" s="9">
        <v>-174</v>
      </c>
      <c r="M1637" s="9">
        <v>-178</v>
      </c>
      <c r="N1637"/>
      <c r="O1637"/>
      <c r="P1637"/>
      <c r="Q1637"/>
      <c r="R1637"/>
      <c r="S1637"/>
      <c r="T1637"/>
      <c r="U1637"/>
      <c r="V1637"/>
      <c r="W1637"/>
    </row>
    <row r="1638" spans="2:23" ht="15" x14ac:dyDescent="0.25">
      <c r="B1638" s="2"/>
      <c r="K1638" s="9"/>
      <c r="L1638" s="9"/>
      <c r="M1638" s="9"/>
      <c r="N1638"/>
      <c r="O1638"/>
      <c r="P1638"/>
      <c r="Q1638"/>
      <c r="R1638"/>
      <c r="S1638"/>
      <c r="T1638"/>
      <c r="U1638"/>
      <c r="V1638"/>
      <c r="W1638"/>
    </row>
    <row r="1639" spans="2:23" ht="15" x14ac:dyDescent="0.25">
      <c r="B1639" s="2"/>
      <c r="H1639" s="2" t="s">
        <v>838</v>
      </c>
      <c r="K1639" s="9"/>
      <c r="L1639" s="9"/>
      <c r="M1639" s="9"/>
      <c r="N1639"/>
      <c r="O1639"/>
      <c r="P1639"/>
      <c r="Q1639"/>
      <c r="R1639"/>
      <c r="S1639"/>
      <c r="T1639"/>
      <c r="U1639"/>
      <c r="V1639"/>
      <c r="W1639"/>
    </row>
    <row r="1640" spans="2:23" ht="15" x14ac:dyDescent="0.25">
      <c r="B1640" s="2"/>
      <c r="I1640" s="2" t="s">
        <v>831</v>
      </c>
      <c r="J1640" s="2" t="s">
        <v>41</v>
      </c>
      <c r="K1640" s="9">
        <v>-2</v>
      </c>
      <c r="L1640" s="9">
        <v>-18</v>
      </c>
      <c r="M1640" s="9">
        <v>-22</v>
      </c>
      <c r="N1640"/>
      <c r="O1640"/>
      <c r="P1640"/>
      <c r="Q1640"/>
      <c r="R1640"/>
      <c r="S1640"/>
      <c r="T1640"/>
      <c r="U1640"/>
      <c r="V1640"/>
      <c r="W1640"/>
    </row>
    <row r="1641" spans="2:23" ht="15" x14ac:dyDescent="0.25">
      <c r="B1641" s="2"/>
      <c r="K1641" s="9"/>
      <c r="L1641" s="9"/>
      <c r="M1641" s="9"/>
      <c r="N1641"/>
      <c r="O1641"/>
      <c r="P1641"/>
      <c r="Q1641"/>
      <c r="R1641"/>
      <c r="S1641"/>
      <c r="T1641"/>
      <c r="U1641"/>
      <c r="V1641"/>
      <c r="W1641"/>
    </row>
    <row r="1642" spans="2:23" ht="15" x14ac:dyDescent="0.25">
      <c r="B1642" s="2"/>
      <c r="H1642" s="2" t="s">
        <v>839</v>
      </c>
      <c r="K1642" s="9"/>
      <c r="L1642" s="9"/>
      <c r="M1642" s="9"/>
      <c r="N1642"/>
      <c r="O1642"/>
      <c r="P1642"/>
      <c r="Q1642"/>
      <c r="R1642"/>
      <c r="S1642"/>
      <c r="T1642"/>
      <c r="U1642"/>
      <c r="V1642"/>
      <c r="W1642"/>
    </row>
    <row r="1643" spans="2:23" ht="15" x14ac:dyDescent="0.25">
      <c r="B1643" s="2"/>
      <c r="I1643" s="2" t="s">
        <v>831</v>
      </c>
      <c r="J1643" s="2" t="s">
        <v>41</v>
      </c>
      <c r="K1643" s="9">
        <v>-44</v>
      </c>
      <c r="L1643" s="9">
        <v>-39</v>
      </c>
      <c r="M1643" s="9">
        <v>-42</v>
      </c>
      <c r="N1643"/>
      <c r="O1643"/>
      <c r="P1643"/>
      <c r="Q1643"/>
      <c r="R1643"/>
      <c r="S1643"/>
      <c r="T1643"/>
      <c r="U1643"/>
      <c r="V1643"/>
      <c r="W1643"/>
    </row>
    <row r="1644" spans="2:23" ht="15" x14ac:dyDescent="0.25">
      <c r="B1644" s="2"/>
      <c r="K1644" s="9"/>
      <c r="L1644" s="9"/>
      <c r="M1644" s="9"/>
      <c r="N1644"/>
      <c r="O1644"/>
      <c r="P1644"/>
      <c r="Q1644"/>
      <c r="R1644"/>
      <c r="S1644"/>
      <c r="T1644"/>
      <c r="U1644"/>
      <c r="V1644"/>
      <c r="W1644"/>
    </row>
    <row r="1645" spans="2:23" ht="15" x14ac:dyDescent="0.25">
      <c r="B1645" s="2"/>
      <c r="H1645" s="2" t="s">
        <v>840</v>
      </c>
      <c r="K1645" s="9"/>
      <c r="L1645" s="9"/>
      <c r="M1645" s="9"/>
      <c r="N1645"/>
      <c r="O1645"/>
      <c r="P1645"/>
      <c r="Q1645"/>
      <c r="R1645"/>
      <c r="S1645"/>
      <c r="T1645"/>
      <c r="U1645"/>
      <c r="V1645"/>
      <c r="W1645"/>
    </row>
    <row r="1646" spans="2:23" ht="15" x14ac:dyDescent="0.25">
      <c r="B1646" s="2"/>
      <c r="I1646" s="2" t="s">
        <v>831</v>
      </c>
      <c r="J1646" s="2" t="s">
        <v>41</v>
      </c>
      <c r="K1646" s="9">
        <v>-193</v>
      </c>
      <c r="L1646" s="9">
        <v>-35</v>
      </c>
      <c r="M1646" s="9">
        <v>-36</v>
      </c>
      <c r="N1646"/>
      <c r="O1646"/>
      <c r="P1646"/>
      <c r="Q1646"/>
      <c r="R1646"/>
      <c r="S1646"/>
      <c r="T1646"/>
      <c r="U1646"/>
      <c r="V1646"/>
      <c r="W1646"/>
    </row>
    <row r="1647" spans="2:23" ht="15" x14ac:dyDescent="0.25">
      <c r="B1647" s="2"/>
      <c r="K1647" s="9"/>
      <c r="L1647" s="9"/>
      <c r="M1647" s="9"/>
      <c r="N1647"/>
      <c r="O1647"/>
      <c r="P1647"/>
      <c r="Q1647"/>
      <c r="R1647"/>
      <c r="S1647"/>
      <c r="T1647"/>
      <c r="U1647"/>
      <c r="V1647"/>
      <c r="W1647"/>
    </row>
    <row r="1648" spans="2:23" ht="15" x14ac:dyDescent="0.25">
      <c r="B1648" s="2"/>
      <c r="H1648" s="2" t="s">
        <v>841</v>
      </c>
      <c r="K1648" s="9"/>
      <c r="L1648" s="9"/>
      <c r="M1648" s="9"/>
      <c r="N1648"/>
      <c r="O1648"/>
      <c r="P1648"/>
      <c r="Q1648"/>
      <c r="R1648"/>
      <c r="S1648"/>
      <c r="T1648"/>
      <c r="U1648"/>
      <c r="V1648"/>
      <c r="W1648"/>
    </row>
    <row r="1649" spans="2:23" ht="15" x14ac:dyDescent="0.25">
      <c r="B1649" s="2"/>
      <c r="I1649" s="2" t="s">
        <v>831</v>
      </c>
      <c r="J1649" s="2" t="s">
        <v>41</v>
      </c>
      <c r="K1649" s="9">
        <v>-988</v>
      </c>
      <c r="L1649" s="9">
        <v>-1415</v>
      </c>
      <c r="M1649" s="9">
        <v>-1419</v>
      </c>
      <c r="N1649"/>
      <c r="O1649"/>
      <c r="P1649"/>
      <c r="Q1649"/>
      <c r="R1649"/>
      <c r="S1649"/>
      <c r="T1649"/>
      <c r="U1649"/>
      <c r="V1649"/>
      <c r="W1649"/>
    </row>
    <row r="1650" spans="2:23" ht="15" x14ac:dyDescent="0.25">
      <c r="B1650" s="2"/>
      <c r="K1650" s="9"/>
      <c r="L1650" s="9"/>
      <c r="M1650" s="9"/>
      <c r="N1650"/>
      <c r="O1650"/>
      <c r="P1650"/>
      <c r="Q1650"/>
      <c r="R1650"/>
      <c r="S1650"/>
      <c r="T1650"/>
      <c r="U1650"/>
      <c r="V1650"/>
      <c r="W1650"/>
    </row>
    <row r="1651" spans="2:23" ht="15" x14ac:dyDescent="0.25">
      <c r="B1651" s="2"/>
      <c r="F1651" s="2" t="s">
        <v>104</v>
      </c>
      <c r="G1651" s="2" t="s">
        <v>306</v>
      </c>
      <c r="K1651" s="9"/>
      <c r="L1651" s="9"/>
      <c r="M1651" s="9"/>
      <c r="N1651"/>
      <c r="O1651"/>
      <c r="P1651"/>
      <c r="Q1651"/>
      <c r="R1651"/>
      <c r="S1651"/>
      <c r="T1651"/>
      <c r="U1651"/>
      <c r="V1651"/>
      <c r="W1651"/>
    </row>
    <row r="1652" spans="2:23" ht="15" x14ac:dyDescent="0.25">
      <c r="B1652" s="2"/>
      <c r="H1652" s="2" t="s">
        <v>842</v>
      </c>
      <c r="K1652" s="9"/>
      <c r="L1652" s="9"/>
      <c r="M1652" s="9"/>
      <c r="N1652"/>
      <c r="O1652"/>
      <c r="P1652"/>
      <c r="Q1652"/>
      <c r="R1652"/>
      <c r="S1652"/>
      <c r="T1652"/>
      <c r="U1652"/>
      <c r="V1652"/>
      <c r="W1652"/>
    </row>
    <row r="1653" spans="2:23" ht="15" x14ac:dyDescent="0.25">
      <c r="B1653" s="2"/>
      <c r="I1653" s="2" t="s">
        <v>800</v>
      </c>
      <c r="J1653" s="2" t="s">
        <v>30</v>
      </c>
      <c r="K1653" s="9">
        <v>23</v>
      </c>
      <c r="L1653" s="9">
        <v>0</v>
      </c>
      <c r="M1653" s="9">
        <v>0</v>
      </c>
      <c r="N1653"/>
      <c r="O1653"/>
      <c r="P1653"/>
      <c r="Q1653"/>
      <c r="R1653"/>
      <c r="S1653"/>
      <c r="T1653"/>
      <c r="U1653"/>
      <c r="V1653"/>
      <c r="W1653"/>
    </row>
    <row r="1654" spans="2:23" ht="15" x14ac:dyDescent="0.25">
      <c r="B1654" s="2"/>
      <c r="K1654" s="9"/>
      <c r="L1654" s="9"/>
      <c r="M1654" s="9"/>
      <c r="N1654"/>
      <c r="O1654"/>
      <c r="P1654"/>
      <c r="Q1654"/>
      <c r="R1654"/>
      <c r="S1654"/>
      <c r="T1654"/>
      <c r="U1654"/>
      <c r="V1654"/>
      <c r="W1654"/>
    </row>
    <row r="1655" spans="2:23" ht="15" x14ac:dyDescent="0.25">
      <c r="B1655" s="2"/>
      <c r="H1655" s="2" t="s">
        <v>843</v>
      </c>
      <c r="K1655" s="9"/>
      <c r="L1655" s="9"/>
      <c r="M1655" s="9"/>
      <c r="N1655"/>
      <c r="O1655"/>
      <c r="P1655"/>
      <c r="Q1655"/>
      <c r="R1655"/>
      <c r="S1655"/>
      <c r="T1655"/>
      <c r="U1655"/>
      <c r="V1655"/>
      <c r="W1655"/>
    </row>
    <row r="1656" spans="2:23" ht="15" x14ac:dyDescent="0.25">
      <c r="B1656" s="2"/>
      <c r="I1656" s="2" t="s">
        <v>808</v>
      </c>
      <c r="J1656" s="2" t="s">
        <v>30</v>
      </c>
      <c r="K1656" s="9">
        <v>-1029</v>
      </c>
      <c r="L1656" s="9">
        <v>-179</v>
      </c>
      <c r="M1656" s="9">
        <v>-161</v>
      </c>
      <c r="N1656"/>
      <c r="O1656"/>
      <c r="P1656"/>
      <c r="Q1656"/>
      <c r="R1656"/>
      <c r="S1656"/>
      <c r="T1656"/>
      <c r="U1656"/>
      <c r="V1656"/>
      <c r="W1656"/>
    </row>
    <row r="1657" spans="2:23" ht="15" x14ac:dyDescent="0.25">
      <c r="B1657" s="2"/>
      <c r="K1657" s="9"/>
      <c r="L1657" s="9"/>
      <c r="M1657" s="9"/>
      <c r="N1657"/>
      <c r="O1657"/>
      <c r="P1657"/>
      <c r="Q1657"/>
      <c r="R1657"/>
      <c r="S1657"/>
      <c r="T1657"/>
      <c r="U1657"/>
      <c r="V1657"/>
      <c r="W1657"/>
    </row>
    <row r="1658" spans="2:23" ht="15" x14ac:dyDescent="0.25">
      <c r="B1658" s="2"/>
      <c r="H1658" s="2" t="s">
        <v>844</v>
      </c>
      <c r="K1658" s="9"/>
      <c r="L1658" s="9"/>
      <c r="M1658" s="9"/>
      <c r="N1658"/>
      <c r="O1658"/>
      <c r="P1658"/>
      <c r="Q1658"/>
      <c r="R1658"/>
      <c r="S1658"/>
      <c r="T1658"/>
      <c r="U1658"/>
      <c r="V1658"/>
      <c r="W1658"/>
    </row>
    <row r="1659" spans="2:23" ht="15" x14ac:dyDescent="0.25">
      <c r="B1659" s="2"/>
      <c r="I1659" s="2" t="s">
        <v>311</v>
      </c>
      <c r="J1659" s="2" t="s">
        <v>30</v>
      </c>
      <c r="K1659" s="9">
        <v>-407</v>
      </c>
      <c r="L1659" s="9">
        <v>-127</v>
      </c>
      <c r="M1659" s="9">
        <v>-226</v>
      </c>
      <c r="N1659"/>
      <c r="O1659"/>
      <c r="P1659"/>
      <c r="Q1659"/>
      <c r="R1659"/>
      <c r="S1659"/>
      <c r="T1659"/>
      <c r="U1659"/>
      <c r="V1659"/>
      <c r="W1659"/>
    </row>
    <row r="1660" spans="2:23" ht="15" x14ac:dyDescent="0.25">
      <c r="B1660" s="2"/>
      <c r="K1660" s="9"/>
      <c r="L1660" s="9"/>
      <c r="M1660" s="9"/>
      <c r="N1660"/>
      <c r="O1660"/>
      <c r="P1660"/>
      <c r="Q1660"/>
      <c r="R1660"/>
      <c r="S1660"/>
      <c r="T1660"/>
      <c r="U1660"/>
      <c r="V1660"/>
      <c r="W1660"/>
    </row>
    <row r="1661" spans="2:23" ht="15" x14ac:dyDescent="0.25">
      <c r="B1661" s="2"/>
      <c r="H1661" s="2" t="s">
        <v>845</v>
      </c>
      <c r="K1661" s="9"/>
      <c r="L1661" s="9"/>
      <c r="M1661" s="9"/>
      <c r="N1661"/>
      <c r="O1661"/>
      <c r="P1661"/>
      <c r="Q1661"/>
      <c r="R1661"/>
      <c r="S1661"/>
      <c r="T1661"/>
      <c r="U1661"/>
      <c r="V1661"/>
      <c r="W1661"/>
    </row>
    <row r="1662" spans="2:23" ht="15" x14ac:dyDescent="0.25">
      <c r="B1662" s="2"/>
      <c r="I1662" s="2" t="s">
        <v>107</v>
      </c>
      <c r="J1662" s="2" t="s">
        <v>30</v>
      </c>
      <c r="K1662" s="9">
        <v>-50</v>
      </c>
      <c r="L1662" s="9">
        <v>-55</v>
      </c>
      <c r="M1662" s="9">
        <v>0</v>
      </c>
      <c r="N1662"/>
      <c r="O1662"/>
      <c r="P1662"/>
      <c r="Q1662"/>
      <c r="R1662"/>
      <c r="S1662"/>
      <c r="T1662"/>
      <c r="U1662"/>
      <c r="V1662"/>
      <c r="W1662"/>
    </row>
    <row r="1663" spans="2:23" ht="15" x14ac:dyDescent="0.25">
      <c r="B1663" s="2"/>
      <c r="K1663" s="9"/>
      <c r="L1663" s="9"/>
      <c r="M1663" s="9"/>
      <c r="N1663"/>
      <c r="O1663"/>
      <c r="P1663"/>
      <c r="Q1663"/>
      <c r="R1663"/>
      <c r="S1663"/>
      <c r="T1663"/>
      <c r="U1663"/>
      <c r="V1663"/>
      <c r="W1663"/>
    </row>
    <row r="1664" spans="2:23" ht="15" x14ac:dyDescent="0.25">
      <c r="B1664" s="2"/>
      <c r="H1664" s="2" t="s">
        <v>846</v>
      </c>
      <c r="K1664" s="9"/>
      <c r="L1664" s="9"/>
      <c r="M1664" s="9"/>
      <c r="N1664"/>
      <c r="O1664"/>
      <c r="P1664"/>
      <c r="Q1664"/>
      <c r="R1664"/>
      <c r="S1664"/>
      <c r="T1664"/>
      <c r="U1664"/>
      <c r="V1664"/>
      <c r="W1664"/>
    </row>
    <row r="1665" spans="2:23" ht="15" x14ac:dyDescent="0.25">
      <c r="B1665" s="2"/>
      <c r="I1665" s="2" t="s">
        <v>311</v>
      </c>
      <c r="J1665" s="2" t="s">
        <v>30</v>
      </c>
      <c r="K1665" s="9">
        <v>-2</v>
      </c>
      <c r="L1665" s="9">
        <v>0</v>
      </c>
      <c r="M1665" s="9">
        <v>0</v>
      </c>
      <c r="N1665"/>
      <c r="O1665"/>
      <c r="P1665"/>
      <c r="Q1665"/>
      <c r="R1665"/>
      <c r="S1665"/>
      <c r="T1665"/>
      <c r="U1665"/>
      <c r="V1665"/>
      <c r="W1665"/>
    </row>
    <row r="1666" spans="2:23" ht="15" x14ac:dyDescent="0.25">
      <c r="B1666" s="2"/>
      <c r="K1666" s="9"/>
      <c r="L1666" s="9"/>
      <c r="M1666" s="9"/>
      <c r="N1666"/>
      <c r="O1666"/>
      <c r="P1666"/>
      <c r="Q1666"/>
      <c r="R1666"/>
      <c r="S1666"/>
      <c r="T1666"/>
      <c r="U1666"/>
      <c r="V1666"/>
      <c r="W1666"/>
    </row>
    <row r="1667" spans="2:23" ht="15" x14ac:dyDescent="0.25">
      <c r="B1667" s="2"/>
      <c r="D1667" s="2" t="s">
        <v>353</v>
      </c>
      <c r="E1667" s="2" t="s">
        <v>354</v>
      </c>
      <c r="K1667" s="9"/>
      <c r="L1667" s="9"/>
      <c r="M1667" s="9"/>
      <c r="N1667"/>
      <c r="O1667"/>
      <c r="P1667"/>
      <c r="Q1667"/>
      <c r="R1667"/>
      <c r="S1667"/>
      <c r="T1667"/>
      <c r="U1667"/>
      <c r="V1667"/>
      <c r="W1667"/>
    </row>
    <row r="1668" spans="2:23" ht="15" x14ac:dyDescent="0.25">
      <c r="B1668" s="2"/>
      <c r="F1668" s="2" t="s">
        <v>27</v>
      </c>
      <c r="G1668" s="2" t="s">
        <v>354</v>
      </c>
      <c r="K1668" s="9"/>
      <c r="L1668" s="9"/>
      <c r="M1668" s="9"/>
      <c r="N1668"/>
      <c r="O1668"/>
      <c r="P1668"/>
      <c r="Q1668"/>
      <c r="R1668"/>
      <c r="S1668"/>
      <c r="T1668"/>
      <c r="U1668"/>
      <c r="V1668"/>
      <c r="W1668"/>
    </row>
    <row r="1669" spans="2:23" ht="15" x14ac:dyDescent="0.25">
      <c r="B1669" s="2"/>
      <c r="H1669" s="2" t="s">
        <v>847</v>
      </c>
      <c r="K1669" s="9"/>
      <c r="L1669" s="9"/>
      <c r="M1669" s="9"/>
      <c r="N1669"/>
      <c r="O1669"/>
      <c r="P1669"/>
      <c r="Q1669"/>
      <c r="R1669"/>
      <c r="S1669"/>
      <c r="T1669"/>
      <c r="U1669"/>
      <c r="V1669"/>
      <c r="W1669"/>
    </row>
    <row r="1670" spans="2:23" ht="15" x14ac:dyDescent="0.25">
      <c r="B1670" s="2"/>
      <c r="I1670" s="2" t="s">
        <v>800</v>
      </c>
      <c r="J1670" s="2" t="s">
        <v>30</v>
      </c>
      <c r="K1670" s="9">
        <v>-378</v>
      </c>
      <c r="L1670" s="9">
        <v>0</v>
      </c>
      <c r="M1670" s="9">
        <v>0</v>
      </c>
      <c r="N1670"/>
      <c r="O1670"/>
      <c r="P1670"/>
      <c r="Q1670"/>
      <c r="R1670"/>
      <c r="S1670"/>
      <c r="T1670"/>
      <c r="U1670"/>
      <c r="V1670"/>
      <c r="W1670"/>
    </row>
    <row r="1671" spans="2:23" ht="15" x14ac:dyDescent="0.25">
      <c r="B1671" s="2"/>
      <c r="K1671" s="9"/>
      <c r="L1671" s="9"/>
      <c r="M1671" s="9"/>
      <c r="N1671"/>
      <c r="O1671"/>
      <c r="P1671"/>
      <c r="Q1671"/>
      <c r="R1671"/>
      <c r="S1671"/>
      <c r="T1671"/>
      <c r="U1671"/>
      <c r="V1671"/>
      <c r="W1671"/>
    </row>
    <row r="1672" spans="2:23" ht="15" x14ac:dyDescent="0.25">
      <c r="B1672" s="2"/>
      <c r="H1672" s="2" t="s">
        <v>848</v>
      </c>
      <c r="K1672" s="9"/>
      <c r="L1672" s="9"/>
      <c r="M1672" s="9"/>
      <c r="N1672"/>
      <c r="O1672"/>
      <c r="P1672"/>
      <c r="Q1672"/>
      <c r="R1672"/>
      <c r="S1672"/>
      <c r="T1672"/>
      <c r="U1672"/>
      <c r="V1672"/>
      <c r="W1672"/>
    </row>
    <row r="1673" spans="2:23" ht="15" x14ac:dyDescent="0.25">
      <c r="B1673" s="2"/>
      <c r="I1673" s="2" t="s">
        <v>808</v>
      </c>
      <c r="J1673" s="2" t="s">
        <v>30</v>
      </c>
      <c r="K1673" s="9">
        <v>-104</v>
      </c>
      <c r="L1673" s="9">
        <v>289</v>
      </c>
      <c r="M1673" s="9">
        <v>-22</v>
      </c>
      <c r="N1673"/>
      <c r="O1673"/>
      <c r="P1673"/>
      <c r="Q1673"/>
      <c r="R1673"/>
      <c r="S1673"/>
      <c r="T1673"/>
      <c r="U1673"/>
      <c r="V1673"/>
      <c r="W1673"/>
    </row>
    <row r="1674" spans="2:23" ht="15" x14ac:dyDescent="0.25">
      <c r="B1674" s="2"/>
      <c r="K1674" s="9"/>
      <c r="L1674" s="9"/>
      <c r="M1674" s="9"/>
      <c r="N1674"/>
      <c r="O1674"/>
      <c r="P1674"/>
      <c r="Q1674"/>
      <c r="R1674"/>
      <c r="S1674"/>
      <c r="T1674"/>
      <c r="U1674"/>
      <c r="V1674"/>
      <c r="W1674"/>
    </row>
    <row r="1675" spans="2:23" ht="15" x14ac:dyDescent="0.25">
      <c r="B1675" s="2"/>
      <c r="H1675" s="2" t="s">
        <v>849</v>
      </c>
      <c r="K1675" s="9"/>
      <c r="L1675" s="9"/>
      <c r="M1675" s="9"/>
      <c r="N1675"/>
      <c r="O1675"/>
      <c r="P1675"/>
      <c r="Q1675"/>
      <c r="R1675"/>
      <c r="S1675"/>
      <c r="T1675"/>
      <c r="U1675"/>
      <c r="V1675"/>
      <c r="W1675"/>
    </row>
    <row r="1676" spans="2:23" ht="15" x14ac:dyDescent="0.25">
      <c r="B1676" s="2"/>
      <c r="I1676" s="2" t="s">
        <v>357</v>
      </c>
      <c r="J1676" s="2" t="s">
        <v>41</v>
      </c>
      <c r="K1676" s="9">
        <v>0</v>
      </c>
      <c r="L1676" s="9">
        <v>-4</v>
      </c>
      <c r="M1676" s="9">
        <v>-4</v>
      </c>
      <c r="N1676"/>
      <c r="O1676"/>
      <c r="P1676"/>
      <c r="Q1676"/>
      <c r="R1676"/>
      <c r="S1676"/>
      <c r="T1676"/>
      <c r="U1676"/>
      <c r="V1676"/>
      <c r="W1676"/>
    </row>
    <row r="1677" spans="2:23" ht="15" x14ac:dyDescent="0.25">
      <c r="B1677" s="2"/>
      <c r="K1677" s="9"/>
      <c r="L1677" s="9"/>
      <c r="M1677" s="9"/>
      <c r="N1677"/>
      <c r="O1677"/>
      <c r="P1677"/>
      <c r="Q1677"/>
      <c r="R1677"/>
      <c r="S1677"/>
      <c r="T1677"/>
      <c r="U1677"/>
      <c r="V1677"/>
      <c r="W1677"/>
    </row>
    <row r="1678" spans="2:23" ht="15" x14ac:dyDescent="0.25">
      <c r="B1678" s="2"/>
      <c r="D1678" s="2" t="s">
        <v>402</v>
      </c>
      <c r="E1678" s="2" t="s">
        <v>403</v>
      </c>
      <c r="K1678" s="9"/>
      <c r="L1678" s="9"/>
      <c r="M1678" s="9"/>
      <c r="N1678"/>
      <c r="O1678"/>
      <c r="P1678"/>
      <c r="Q1678"/>
      <c r="R1678"/>
      <c r="S1678"/>
      <c r="T1678"/>
      <c r="U1678"/>
      <c r="V1678"/>
      <c r="W1678"/>
    </row>
    <row r="1679" spans="2:23" ht="15" x14ac:dyDescent="0.25">
      <c r="B1679" s="2"/>
      <c r="F1679" s="2" t="s">
        <v>296</v>
      </c>
      <c r="G1679" s="2" t="s">
        <v>403</v>
      </c>
      <c r="K1679" s="9"/>
      <c r="L1679" s="9"/>
      <c r="M1679" s="9"/>
      <c r="N1679"/>
      <c r="O1679"/>
      <c r="P1679"/>
      <c r="Q1679"/>
      <c r="R1679"/>
      <c r="S1679"/>
      <c r="T1679"/>
      <c r="U1679"/>
      <c r="V1679"/>
      <c r="W1679"/>
    </row>
    <row r="1680" spans="2:23" ht="15" x14ac:dyDescent="0.25">
      <c r="B1680" s="2"/>
      <c r="H1680" s="2" t="s">
        <v>850</v>
      </c>
      <c r="K1680" s="9"/>
      <c r="L1680" s="9"/>
      <c r="M1680" s="9"/>
      <c r="N1680"/>
      <c r="O1680"/>
      <c r="P1680"/>
      <c r="Q1680"/>
      <c r="R1680"/>
      <c r="S1680"/>
      <c r="T1680"/>
      <c r="U1680"/>
      <c r="V1680"/>
      <c r="W1680"/>
    </row>
    <row r="1681" spans="2:23" ht="15" x14ac:dyDescent="0.25">
      <c r="B1681" s="2"/>
      <c r="I1681" s="2" t="s">
        <v>800</v>
      </c>
      <c r="J1681" s="2" t="s">
        <v>30</v>
      </c>
      <c r="K1681" s="9">
        <v>-4</v>
      </c>
      <c r="L1681" s="9">
        <v>-5</v>
      </c>
      <c r="M1681" s="9">
        <v>-5</v>
      </c>
      <c r="N1681"/>
      <c r="O1681"/>
      <c r="P1681"/>
      <c r="Q1681"/>
      <c r="R1681"/>
      <c r="S1681"/>
      <c r="T1681"/>
      <c r="U1681"/>
      <c r="V1681"/>
      <c r="W1681"/>
    </row>
    <row r="1682" spans="2:23" ht="15" x14ac:dyDescent="0.25">
      <c r="B1682" s="2"/>
      <c r="K1682" s="9"/>
      <c r="L1682" s="9"/>
      <c r="M1682" s="9"/>
      <c r="N1682"/>
      <c r="O1682"/>
      <c r="P1682"/>
      <c r="Q1682"/>
      <c r="R1682"/>
      <c r="S1682"/>
      <c r="T1682"/>
      <c r="U1682"/>
      <c r="V1682"/>
      <c r="W1682"/>
    </row>
    <row r="1683" spans="2:23" ht="15" x14ac:dyDescent="0.25">
      <c r="B1683" s="2"/>
      <c r="D1683" s="2" t="s">
        <v>416</v>
      </c>
      <c r="E1683" s="2" t="s">
        <v>417</v>
      </c>
      <c r="K1683" s="9"/>
      <c r="L1683" s="9"/>
      <c r="M1683" s="9"/>
      <c r="N1683"/>
      <c r="O1683"/>
      <c r="P1683"/>
      <c r="Q1683"/>
      <c r="R1683"/>
      <c r="S1683"/>
      <c r="T1683"/>
      <c r="U1683"/>
      <c r="V1683"/>
      <c r="W1683"/>
    </row>
    <row r="1684" spans="2:23" ht="15" x14ac:dyDescent="0.25">
      <c r="B1684" s="2"/>
      <c r="F1684" s="2" t="s">
        <v>27</v>
      </c>
      <c r="G1684" s="2" t="s">
        <v>417</v>
      </c>
      <c r="K1684" s="9"/>
      <c r="L1684" s="9"/>
      <c r="M1684" s="9"/>
      <c r="N1684"/>
      <c r="O1684"/>
      <c r="P1684"/>
      <c r="Q1684"/>
      <c r="R1684"/>
      <c r="S1684"/>
      <c r="T1684"/>
      <c r="U1684"/>
      <c r="V1684"/>
      <c r="W1684"/>
    </row>
    <row r="1685" spans="2:23" ht="15" x14ac:dyDescent="0.25">
      <c r="B1685" s="2"/>
      <c r="H1685" s="2" t="s">
        <v>851</v>
      </c>
      <c r="K1685" s="9"/>
      <c r="L1685" s="9"/>
      <c r="M1685" s="9"/>
      <c r="N1685"/>
      <c r="O1685"/>
      <c r="P1685"/>
      <c r="Q1685"/>
      <c r="R1685"/>
      <c r="S1685"/>
      <c r="T1685"/>
      <c r="U1685"/>
      <c r="V1685"/>
      <c r="W1685"/>
    </row>
    <row r="1686" spans="2:23" ht="15" x14ac:dyDescent="0.25">
      <c r="B1686" s="2"/>
      <c r="I1686" s="2" t="s">
        <v>800</v>
      </c>
      <c r="J1686" s="2" t="s">
        <v>30</v>
      </c>
      <c r="K1686" s="9">
        <v>26</v>
      </c>
      <c r="L1686" s="9">
        <v>-1</v>
      </c>
      <c r="M1686" s="9">
        <v>-1</v>
      </c>
      <c r="N1686"/>
      <c r="O1686"/>
      <c r="P1686"/>
      <c r="Q1686"/>
      <c r="R1686"/>
      <c r="S1686"/>
      <c r="T1686"/>
      <c r="U1686"/>
      <c r="V1686"/>
      <c r="W1686"/>
    </row>
    <row r="1687" spans="2:23" ht="15" x14ac:dyDescent="0.25">
      <c r="B1687" s="2"/>
      <c r="K1687" s="9"/>
      <c r="L1687" s="9"/>
      <c r="M1687" s="9"/>
      <c r="N1687"/>
      <c r="O1687"/>
      <c r="P1687"/>
      <c r="Q1687"/>
      <c r="R1687"/>
      <c r="S1687"/>
      <c r="T1687"/>
      <c r="U1687"/>
      <c r="V1687"/>
      <c r="W1687"/>
    </row>
    <row r="1688" spans="2:23" ht="15" x14ac:dyDescent="0.25">
      <c r="B1688" s="2"/>
      <c r="H1688" s="2" t="s">
        <v>852</v>
      </c>
      <c r="K1688" s="9"/>
      <c r="L1688" s="9"/>
      <c r="M1688" s="9"/>
      <c r="N1688"/>
      <c r="O1688"/>
      <c r="P1688"/>
      <c r="Q1688"/>
      <c r="R1688"/>
      <c r="S1688"/>
      <c r="T1688"/>
      <c r="U1688"/>
      <c r="V1688"/>
      <c r="W1688"/>
    </row>
    <row r="1689" spans="2:23" ht="15" x14ac:dyDescent="0.25">
      <c r="B1689" s="2"/>
      <c r="I1689" s="2" t="s">
        <v>808</v>
      </c>
      <c r="J1689" s="2" t="s">
        <v>30</v>
      </c>
      <c r="K1689" s="9">
        <v>-796</v>
      </c>
      <c r="L1689" s="9">
        <v>-543</v>
      </c>
      <c r="M1689" s="9">
        <v>-492</v>
      </c>
      <c r="N1689"/>
      <c r="O1689"/>
      <c r="P1689"/>
      <c r="Q1689"/>
      <c r="R1689"/>
      <c r="S1689"/>
      <c r="T1689"/>
      <c r="U1689"/>
      <c r="V1689"/>
      <c r="W1689"/>
    </row>
    <row r="1690" spans="2:23" ht="15" x14ac:dyDescent="0.25">
      <c r="B1690" s="2"/>
      <c r="K1690" s="9"/>
      <c r="L1690" s="9"/>
      <c r="M1690" s="9"/>
      <c r="N1690"/>
      <c r="O1690"/>
      <c r="P1690"/>
      <c r="Q1690"/>
      <c r="R1690"/>
      <c r="S1690"/>
      <c r="T1690"/>
      <c r="U1690"/>
      <c r="V1690"/>
      <c r="W1690"/>
    </row>
    <row r="1691" spans="2:23" ht="15" x14ac:dyDescent="0.25">
      <c r="B1691" s="2"/>
      <c r="H1691" s="2" t="s">
        <v>853</v>
      </c>
      <c r="K1691" s="9"/>
      <c r="L1691" s="9"/>
      <c r="M1691" s="9"/>
      <c r="N1691"/>
      <c r="O1691"/>
      <c r="P1691"/>
      <c r="Q1691"/>
      <c r="R1691"/>
      <c r="S1691"/>
      <c r="T1691"/>
      <c r="U1691"/>
      <c r="V1691"/>
      <c r="W1691"/>
    </row>
    <row r="1692" spans="2:23" ht="15" x14ac:dyDescent="0.25">
      <c r="B1692" s="2"/>
      <c r="I1692" s="2" t="s">
        <v>808</v>
      </c>
      <c r="J1692" s="2" t="s">
        <v>30</v>
      </c>
      <c r="K1692" s="9">
        <v>-107</v>
      </c>
      <c r="L1692" s="9">
        <v>-111</v>
      </c>
      <c r="M1692" s="9">
        <v>-115</v>
      </c>
      <c r="N1692"/>
      <c r="O1692"/>
      <c r="P1692"/>
      <c r="Q1692"/>
      <c r="R1692"/>
      <c r="S1692"/>
      <c r="T1692"/>
      <c r="U1692"/>
      <c r="V1692"/>
      <c r="W1692"/>
    </row>
    <row r="1693" spans="2:23" ht="15" x14ac:dyDescent="0.25">
      <c r="B1693" s="2"/>
      <c r="K1693" s="9"/>
      <c r="L1693" s="9"/>
      <c r="M1693" s="9"/>
      <c r="N1693"/>
      <c r="O1693"/>
      <c r="P1693"/>
      <c r="Q1693"/>
      <c r="R1693"/>
      <c r="S1693"/>
      <c r="T1693"/>
      <c r="U1693"/>
      <c r="V1693"/>
      <c r="W1693"/>
    </row>
    <row r="1694" spans="2:23" ht="15" x14ac:dyDescent="0.25">
      <c r="B1694" s="2"/>
      <c r="H1694" s="2" t="s">
        <v>854</v>
      </c>
      <c r="K1694" s="9"/>
      <c r="L1694" s="9"/>
      <c r="M1694" s="9"/>
      <c r="N1694"/>
      <c r="O1694"/>
      <c r="P1694"/>
      <c r="Q1694"/>
      <c r="R1694"/>
      <c r="S1694"/>
      <c r="T1694"/>
      <c r="U1694"/>
      <c r="V1694"/>
      <c r="W1694"/>
    </row>
    <row r="1695" spans="2:23" ht="15" x14ac:dyDescent="0.25">
      <c r="B1695" s="2"/>
      <c r="I1695" s="2" t="s">
        <v>122</v>
      </c>
      <c r="J1695" s="2" t="s">
        <v>30</v>
      </c>
      <c r="K1695" s="9">
        <v>-86</v>
      </c>
      <c r="L1695" s="9">
        <v>-90</v>
      </c>
      <c r="M1695" s="9">
        <v>-96</v>
      </c>
      <c r="N1695"/>
      <c r="O1695"/>
      <c r="P1695"/>
      <c r="Q1695"/>
      <c r="R1695"/>
      <c r="S1695"/>
      <c r="T1695"/>
      <c r="U1695"/>
      <c r="V1695"/>
      <c r="W1695"/>
    </row>
    <row r="1696" spans="2:23" ht="15" x14ac:dyDescent="0.25">
      <c r="B1696" s="2"/>
      <c r="K1696" s="9"/>
      <c r="L1696" s="9"/>
      <c r="M1696" s="9"/>
      <c r="N1696"/>
      <c r="O1696"/>
      <c r="P1696"/>
      <c r="Q1696"/>
      <c r="R1696"/>
      <c r="S1696"/>
      <c r="T1696"/>
      <c r="U1696"/>
      <c r="V1696"/>
      <c r="W1696"/>
    </row>
    <row r="1697" spans="2:23" ht="15" x14ac:dyDescent="0.25">
      <c r="B1697" s="2"/>
      <c r="H1697" s="2" t="s">
        <v>855</v>
      </c>
      <c r="K1697" s="9"/>
      <c r="L1697" s="9"/>
      <c r="M1697" s="9"/>
      <c r="N1697"/>
      <c r="O1697"/>
      <c r="P1697"/>
      <c r="Q1697"/>
      <c r="R1697"/>
      <c r="S1697"/>
      <c r="T1697"/>
      <c r="U1697"/>
      <c r="V1697"/>
      <c r="W1697"/>
    </row>
    <row r="1698" spans="2:23" ht="15" x14ac:dyDescent="0.25">
      <c r="B1698" s="2"/>
      <c r="I1698" s="2" t="s">
        <v>808</v>
      </c>
      <c r="J1698" s="2" t="s">
        <v>30</v>
      </c>
      <c r="K1698" s="9">
        <v>-5</v>
      </c>
      <c r="L1698" s="9">
        <v>-5</v>
      </c>
      <c r="M1698" s="9">
        <v>-4</v>
      </c>
      <c r="N1698"/>
      <c r="O1698"/>
      <c r="P1698"/>
      <c r="Q1698"/>
      <c r="R1698"/>
      <c r="S1698"/>
      <c r="T1698"/>
      <c r="U1698"/>
      <c r="V1698"/>
      <c r="W1698"/>
    </row>
    <row r="1699" spans="2:23" ht="15" x14ac:dyDescent="0.25">
      <c r="B1699" s="2"/>
      <c r="K1699" s="9"/>
      <c r="L1699" s="9"/>
      <c r="M1699" s="9"/>
      <c r="N1699"/>
      <c r="O1699"/>
      <c r="P1699"/>
      <c r="Q1699"/>
      <c r="R1699"/>
      <c r="S1699"/>
      <c r="T1699"/>
      <c r="U1699"/>
      <c r="V1699"/>
      <c r="W1699"/>
    </row>
    <row r="1700" spans="2:23" ht="15" x14ac:dyDescent="0.25">
      <c r="B1700" s="2"/>
      <c r="H1700" s="2" t="s">
        <v>856</v>
      </c>
      <c r="K1700" s="9"/>
      <c r="L1700" s="9"/>
      <c r="M1700" s="9"/>
      <c r="N1700"/>
      <c r="O1700"/>
      <c r="P1700"/>
      <c r="Q1700"/>
      <c r="R1700"/>
      <c r="S1700"/>
      <c r="T1700"/>
      <c r="U1700"/>
      <c r="V1700"/>
      <c r="W1700"/>
    </row>
    <row r="1701" spans="2:23" ht="15" x14ac:dyDescent="0.25">
      <c r="B1701" s="2"/>
      <c r="I1701" s="2" t="s">
        <v>808</v>
      </c>
      <c r="J1701" s="2" t="s">
        <v>30</v>
      </c>
      <c r="K1701" s="9">
        <v>-115</v>
      </c>
      <c r="L1701" s="9">
        <v>-90</v>
      </c>
      <c r="M1701" s="9">
        <v>-84</v>
      </c>
      <c r="N1701"/>
      <c r="O1701"/>
      <c r="P1701"/>
      <c r="Q1701"/>
      <c r="R1701"/>
      <c r="S1701"/>
      <c r="T1701"/>
      <c r="U1701"/>
      <c r="V1701"/>
      <c r="W1701"/>
    </row>
    <row r="1702" spans="2:23" ht="15" x14ac:dyDescent="0.25">
      <c r="B1702" s="2"/>
      <c r="K1702" s="9"/>
      <c r="L1702" s="9"/>
      <c r="M1702" s="9"/>
      <c r="N1702"/>
      <c r="O1702"/>
      <c r="P1702"/>
      <c r="Q1702"/>
      <c r="R1702"/>
      <c r="S1702"/>
      <c r="T1702"/>
      <c r="U1702"/>
      <c r="V1702"/>
      <c r="W1702"/>
    </row>
    <row r="1703" spans="2:23" ht="15" x14ac:dyDescent="0.25">
      <c r="B1703" s="2"/>
      <c r="H1703" s="2" t="s">
        <v>857</v>
      </c>
      <c r="K1703" s="9"/>
      <c r="L1703" s="9"/>
      <c r="M1703" s="9"/>
      <c r="N1703"/>
      <c r="O1703"/>
      <c r="P1703"/>
      <c r="Q1703"/>
      <c r="R1703"/>
      <c r="S1703"/>
      <c r="T1703"/>
      <c r="U1703"/>
      <c r="V1703"/>
      <c r="W1703"/>
    </row>
    <row r="1704" spans="2:23" ht="15" x14ac:dyDescent="0.25">
      <c r="B1704" s="2"/>
      <c r="I1704" s="2" t="s">
        <v>808</v>
      </c>
      <c r="J1704" s="2" t="s">
        <v>30</v>
      </c>
      <c r="K1704" s="9">
        <v>-87</v>
      </c>
      <c r="L1704" s="9">
        <v>-81</v>
      </c>
      <c r="M1704" s="9">
        <v>-56</v>
      </c>
      <c r="N1704"/>
      <c r="O1704"/>
      <c r="P1704"/>
      <c r="Q1704"/>
      <c r="R1704"/>
      <c r="S1704"/>
      <c r="T1704"/>
      <c r="U1704"/>
      <c r="V1704"/>
      <c r="W1704"/>
    </row>
    <row r="1705" spans="2:23" ht="15" x14ac:dyDescent="0.25">
      <c r="B1705" s="2"/>
      <c r="K1705" s="9"/>
      <c r="L1705" s="9"/>
      <c r="M1705" s="9"/>
      <c r="N1705"/>
      <c r="O1705"/>
      <c r="P1705"/>
      <c r="Q1705"/>
      <c r="R1705"/>
      <c r="S1705"/>
      <c r="T1705"/>
      <c r="U1705"/>
      <c r="V1705"/>
      <c r="W1705"/>
    </row>
    <row r="1706" spans="2:23" ht="15" x14ac:dyDescent="0.25">
      <c r="B1706" s="2"/>
      <c r="H1706" s="2" t="s">
        <v>858</v>
      </c>
      <c r="K1706" s="9"/>
      <c r="L1706" s="9"/>
      <c r="M1706" s="9"/>
      <c r="N1706"/>
      <c r="O1706"/>
      <c r="P1706"/>
      <c r="Q1706"/>
      <c r="R1706"/>
      <c r="S1706"/>
      <c r="T1706"/>
      <c r="U1706"/>
      <c r="V1706"/>
      <c r="W1706"/>
    </row>
    <row r="1707" spans="2:23" ht="15" x14ac:dyDescent="0.25">
      <c r="B1707" s="2"/>
      <c r="I1707" s="2" t="s">
        <v>808</v>
      </c>
      <c r="J1707" s="2" t="s">
        <v>30</v>
      </c>
      <c r="K1707" s="9">
        <v>-1</v>
      </c>
      <c r="L1707" s="9">
        <v>-1</v>
      </c>
      <c r="M1707" s="9">
        <v>-1</v>
      </c>
      <c r="N1707"/>
      <c r="O1707"/>
      <c r="P1707"/>
      <c r="Q1707"/>
      <c r="R1707"/>
      <c r="S1707"/>
      <c r="T1707"/>
      <c r="U1707"/>
      <c r="V1707"/>
      <c r="W1707"/>
    </row>
    <row r="1708" spans="2:23" ht="15" x14ac:dyDescent="0.25">
      <c r="B1708" s="2"/>
      <c r="K1708" s="9"/>
      <c r="L1708" s="9"/>
      <c r="M1708" s="9"/>
      <c r="N1708"/>
      <c r="O1708"/>
      <c r="P1708"/>
      <c r="Q1708"/>
      <c r="R1708"/>
      <c r="S1708"/>
      <c r="T1708"/>
      <c r="U1708"/>
      <c r="V1708"/>
      <c r="W1708"/>
    </row>
    <row r="1709" spans="2:23" ht="15" x14ac:dyDescent="0.25">
      <c r="B1709" s="2"/>
      <c r="H1709" s="2" t="s">
        <v>859</v>
      </c>
      <c r="K1709" s="9"/>
      <c r="L1709" s="9"/>
      <c r="M1709" s="9"/>
      <c r="N1709"/>
      <c r="O1709"/>
      <c r="P1709"/>
      <c r="Q1709"/>
      <c r="R1709"/>
      <c r="S1709"/>
      <c r="T1709"/>
      <c r="U1709"/>
      <c r="V1709"/>
      <c r="W1709"/>
    </row>
    <row r="1710" spans="2:23" ht="15" x14ac:dyDescent="0.25">
      <c r="B1710" s="2"/>
      <c r="I1710" s="2" t="s">
        <v>808</v>
      </c>
      <c r="J1710" s="2" t="s">
        <v>30</v>
      </c>
      <c r="K1710" s="9">
        <v>-45</v>
      </c>
      <c r="L1710" s="9">
        <v>-69</v>
      </c>
      <c r="M1710" s="9">
        <v>-61</v>
      </c>
      <c r="N1710"/>
      <c r="O1710"/>
      <c r="P1710"/>
      <c r="Q1710"/>
      <c r="R1710"/>
      <c r="S1710"/>
      <c r="T1710"/>
      <c r="U1710"/>
      <c r="V1710"/>
      <c r="W1710"/>
    </row>
    <row r="1711" spans="2:23" ht="15" x14ac:dyDescent="0.25">
      <c r="B1711" s="2"/>
      <c r="K1711" s="9"/>
      <c r="L1711" s="9"/>
      <c r="M1711" s="9"/>
      <c r="N1711"/>
      <c r="O1711"/>
      <c r="P1711"/>
      <c r="Q1711"/>
      <c r="R1711"/>
      <c r="S1711"/>
      <c r="T1711"/>
      <c r="U1711"/>
      <c r="V1711"/>
      <c r="W1711"/>
    </row>
    <row r="1712" spans="2:23" ht="15" x14ac:dyDescent="0.25">
      <c r="B1712" s="2"/>
      <c r="H1712" s="2" t="s">
        <v>860</v>
      </c>
      <c r="K1712" s="9"/>
      <c r="L1712" s="9"/>
      <c r="M1712" s="9"/>
      <c r="N1712"/>
      <c r="O1712"/>
      <c r="P1712"/>
      <c r="Q1712"/>
      <c r="R1712"/>
      <c r="S1712"/>
      <c r="T1712"/>
      <c r="U1712"/>
      <c r="V1712"/>
      <c r="W1712"/>
    </row>
    <row r="1713" spans="2:23" ht="15" x14ac:dyDescent="0.25">
      <c r="B1713" s="2"/>
      <c r="I1713" s="2" t="s">
        <v>808</v>
      </c>
      <c r="J1713" s="2" t="s">
        <v>30</v>
      </c>
      <c r="K1713" s="9">
        <v>-3</v>
      </c>
      <c r="L1713" s="9">
        <v>-1</v>
      </c>
      <c r="M1713" s="9">
        <v>-1</v>
      </c>
      <c r="N1713"/>
      <c r="O1713"/>
      <c r="P1713"/>
      <c r="Q1713"/>
      <c r="R1713"/>
      <c r="S1713"/>
      <c r="T1713"/>
      <c r="U1713"/>
      <c r="V1713"/>
      <c r="W1713"/>
    </row>
    <row r="1714" spans="2:23" ht="15" x14ac:dyDescent="0.25">
      <c r="B1714" s="2"/>
      <c r="K1714" s="9"/>
      <c r="L1714" s="9"/>
      <c r="M1714" s="9"/>
      <c r="N1714"/>
      <c r="O1714"/>
      <c r="P1714"/>
      <c r="Q1714"/>
      <c r="R1714"/>
      <c r="S1714"/>
      <c r="T1714"/>
      <c r="U1714"/>
      <c r="V1714"/>
      <c r="W1714"/>
    </row>
    <row r="1715" spans="2:23" ht="15" x14ac:dyDescent="0.25">
      <c r="B1715" s="2"/>
      <c r="H1715" s="2" t="s">
        <v>861</v>
      </c>
      <c r="K1715" s="9"/>
      <c r="L1715" s="9"/>
      <c r="M1715" s="9"/>
      <c r="N1715"/>
      <c r="O1715"/>
      <c r="P1715"/>
      <c r="Q1715"/>
      <c r="R1715"/>
      <c r="S1715"/>
      <c r="T1715"/>
      <c r="U1715"/>
      <c r="V1715"/>
      <c r="W1715"/>
    </row>
    <row r="1716" spans="2:23" ht="15" x14ac:dyDescent="0.25">
      <c r="B1716" s="2"/>
      <c r="I1716" s="2" t="s">
        <v>808</v>
      </c>
      <c r="J1716" s="2" t="s">
        <v>30</v>
      </c>
      <c r="K1716" s="9">
        <v>-1</v>
      </c>
      <c r="L1716" s="9">
        <v>-1</v>
      </c>
      <c r="M1716" s="9">
        <v>-2</v>
      </c>
      <c r="N1716"/>
      <c r="O1716"/>
      <c r="P1716"/>
      <c r="Q1716"/>
      <c r="R1716"/>
      <c r="S1716"/>
      <c r="T1716"/>
      <c r="U1716"/>
      <c r="V1716"/>
      <c r="W1716"/>
    </row>
    <row r="1717" spans="2:23" ht="15" x14ac:dyDescent="0.25">
      <c r="B1717" s="2"/>
      <c r="K1717" s="9"/>
      <c r="L1717" s="9"/>
      <c r="M1717" s="9"/>
      <c r="N1717"/>
      <c r="O1717"/>
      <c r="P1717"/>
      <c r="Q1717"/>
      <c r="R1717"/>
      <c r="S1717"/>
      <c r="T1717"/>
      <c r="U1717"/>
      <c r="V1717"/>
      <c r="W1717"/>
    </row>
    <row r="1718" spans="2:23" ht="15" x14ac:dyDescent="0.25">
      <c r="B1718" s="2"/>
      <c r="H1718" s="2" t="s">
        <v>862</v>
      </c>
      <c r="K1718" s="9"/>
      <c r="L1718" s="9"/>
      <c r="M1718" s="9"/>
      <c r="N1718"/>
      <c r="O1718"/>
      <c r="P1718"/>
      <c r="Q1718"/>
      <c r="R1718"/>
      <c r="S1718"/>
      <c r="T1718"/>
      <c r="U1718"/>
      <c r="V1718"/>
      <c r="W1718"/>
    </row>
    <row r="1719" spans="2:23" ht="15" x14ac:dyDescent="0.25">
      <c r="B1719" s="2"/>
      <c r="I1719" s="2" t="s">
        <v>808</v>
      </c>
      <c r="J1719" s="2" t="s">
        <v>30</v>
      </c>
      <c r="K1719" s="9">
        <v>-28</v>
      </c>
      <c r="L1719" s="9">
        <v>-28</v>
      </c>
      <c r="M1719" s="9">
        <v>-28</v>
      </c>
      <c r="N1719"/>
      <c r="O1719"/>
      <c r="P1719"/>
      <c r="Q1719"/>
      <c r="R1719"/>
      <c r="S1719"/>
      <c r="T1719"/>
      <c r="U1719"/>
      <c r="V1719"/>
      <c r="W1719"/>
    </row>
    <row r="1720" spans="2:23" ht="15" x14ac:dyDescent="0.25">
      <c r="B1720" s="2"/>
      <c r="K1720" s="9"/>
      <c r="L1720" s="9"/>
      <c r="M1720" s="9"/>
      <c r="N1720"/>
      <c r="O1720"/>
      <c r="P1720"/>
      <c r="Q1720"/>
      <c r="R1720"/>
      <c r="S1720"/>
      <c r="T1720"/>
      <c r="U1720"/>
      <c r="V1720"/>
      <c r="W1720"/>
    </row>
    <row r="1721" spans="2:23" ht="15" x14ac:dyDescent="0.25">
      <c r="B1721" s="2"/>
      <c r="H1721" s="2" t="s">
        <v>863</v>
      </c>
      <c r="K1721" s="9"/>
      <c r="L1721" s="9"/>
      <c r="M1721" s="9"/>
      <c r="N1721"/>
      <c r="O1721"/>
      <c r="P1721"/>
      <c r="Q1721"/>
      <c r="R1721"/>
      <c r="S1721"/>
      <c r="T1721"/>
      <c r="U1721"/>
      <c r="V1721"/>
      <c r="W1721"/>
    </row>
    <row r="1722" spans="2:23" ht="15" x14ac:dyDescent="0.25">
      <c r="B1722" s="2"/>
      <c r="I1722" s="2" t="s">
        <v>808</v>
      </c>
      <c r="J1722" s="2" t="s">
        <v>30</v>
      </c>
      <c r="K1722" s="9">
        <v>-2</v>
      </c>
      <c r="L1722" s="9">
        <v>-2</v>
      </c>
      <c r="M1722" s="9">
        <v>-1</v>
      </c>
      <c r="N1722"/>
      <c r="O1722"/>
      <c r="P1722"/>
      <c r="Q1722"/>
      <c r="R1722"/>
      <c r="S1722"/>
      <c r="T1722"/>
      <c r="U1722"/>
      <c r="V1722"/>
      <c r="W1722"/>
    </row>
    <row r="1723" spans="2:23" ht="15" x14ac:dyDescent="0.25">
      <c r="B1723" s="2"/>
      <c r="K1723" s="9"/>
      <c r="L1723" s="9"/>
      <c r="M1723" s="9"/>
      <c r="N1723"/>
      <c r="O1723"/>
      <c r="P1723"/>
      <c r="Q1723"/>
      <c r="R1723"/>
      <c r="S1723"/>
      <c r="T1723"/>
      <c r="U1723"/>
      <c r="V1723"/>
      <c r="W1723"/>
    </row>
    <row r="1724" spans="2:23" ht="15" x14ac:dyDescent="0.25">
      <c r="B1724" s="2"/>
      <c r="H1724" s="2" t="s">
        <v>864</v>
      </c>
      <c r="K1724" s="9"/>
      <c r="L1724" s="9"/>
      <c r="M1724" s="9"/>
      <c r="N1724"/>
      <c r="O1724"/>
      <c r="P1724"/>
      <c r="Q1724"/>
      <c r="R1724"/>
      <c r="S1724"/>
      <c r="T1724"/>
      <c r="U1724"/>
      <c r="V1724"/>
      <c r="W1724"/>
    </row>
    <row r="1725" spans="2:23" ht="15" x14ac:dyDescent="0.25">
      <c r="B1725" s="2"/>
      <c r="I1725" s="2" t="s">
        <v>808</v>
      </c>
      <c r="J1725" s="2" t="s">
        <v>30</v>
      </c>
      <c r="K1725" s="9">
        <v>-4</v>
      </c>
      <c r="L1725" s="9">
        <v>-1</v>
      </c>
      <c r="M1725" s="9">
        <v>-1</v>
      </c>
      <c r="N1725"/>
      <c r="O1725"/>
      <c r="P1725"/>
      <c r="Q1725"/>
      <c r="R1725"/>
      <c r="S1725"/>
      <c r="T1725"/>
      <c r="U1725"/>
      <c r="V1725"/>
      <c r="W1725"/>
    </row>
    <row r="1726" spans="2:23" ht="15" x14ac:dyDescent="0.25">
      <c r="B1726" s="2"/>
      <c r="K1726" s="9"/>
      <c r="L1726" s="9"/>
      <c r="M1726" s="9"/>
      <c r="N1726"/>
      <c r="O1726"/>
      <c r="P1726"/>
      <c r="Q1726"/>
      <c r="R1726"/>
      <c r="S1726"/>
      <c r="T1726"/>
      <c r="U1726"/>
      <c r="V1726"/>
      <c r="W1726"/>
    </row>
    <row r="1727" spans="2:23" ht="15" x14ac:dyDescent="0.25">
      <c r="B1727" s="2"/>
      <c r="H1727" s="2" t="s">
        <v>865</v>
      </c>
      <c r="K1727" s="9"/>
      <c r="L1727" s="9"/>
      <c r="M1727" s="9"/>
      <c r="N1727"/>
      <c r="O1727"/>
      <c r="P1727"/>
      <c r="Q1727"/>
      <c r="R1727"/>
      <c r="S1727"/>
      <c r="T1727"/>
      <c r="U1727"/>
      <c r="V1727"/>
      <c r="W1727"/>
    </row>
    <row r="1728" spans="2:23" ht="15" x14ac:dyDescent="0.25">
      <c r="B1728" s="2"/>
      <c r="I1728" s="2" t="s">
        <v>808</v>
      </c>
      <c r="J1728" s="2" t="s">
        <v>30</v>
      </c>
      <c r="K1728" s="9">
        <v>-10</v>
      </c>
      <c r="L1728" s="9">
        <v>-2</v>
      </c>
      <c r="M1728" s="9">
        <v>-2</v>
      </c>
      <c r="N1728"/>
      <c r="O1728"/>
      <c r="P1728"/>
      <c r="Q1728"/>
      <c r="R1728"/>
      <c r="S1728"/>
      <c r="T1728"/>
      <c r="U1728"/>
      <c r="V1728"/>
      <c r="W1728"/>
    </row>
    <row r="1729" spans="2:23" ht="15" x14ac:dyDescent="0.25">
      <c r="B1729" s="2"/>
      <c r="K1729" s="9"/>
      <c r="L1729" s="9"/>
      <c r="M1729" s="9"/>
      <c r="N1729"/>
      <c r="O1729"/>
      <c r="P1729"/>
      <c r="Q1729"/>
      <c r="R1729"/>
      <c r="S1729"/>
      <c r="T1729"/>
      <c r="U1729"/>
      <c r="V1729"/>
      <c r="W1729"/>
    </row>
    <row r="1730" spans="2:23" ht="15" x14ac:dyDescent="0.25">
      <c r="B1730" s="2"/>
      <c r="H1730" s="2" t="s">
        <v>866</v>
      </c>
      <c r="K1730" s="9"/>
      <c r="L1730" s="9"/>
      <c r="M1730" s="9"/>
      <c r="N1730"/>
      <c r="O1730"/>
      <c r="P1730"/>
      <c r="Q1730"/>
      <c r="R1730"/>
      <c r="S1730"/>
      <c r="T1730"/>
      <c r="U1730"/>
      <c r="V1730"/>
      <c r="W1730"/>
    </row>
    <row r="1731" spans="2:23" ht="15" x14ac:dyDescent="0.25">
      <c r="B1731" s="2"/>
      <c r="I1731" s="2" t="s">
        <v>808</v>
      </c>
      <c r="J1731" s="2" t="s">
        <v>30</v>
      </c>
      <c r="K1731" s="9">
        <v>-268</v>
      </c>
      <c r="L1731" s="9">
        <v>-287</v>
      </c>
      <c r="M1731" s="9">
        <v>-239</v>
      </c>
      <c r="N1731"/>
      <c r="O1731"/>
      <c r="P1731"/>
      <c r="Q1731"/>
      <c r="R1731"/>
      <c r="S1731"/>
      <c r="T1731"/>
      <c r="U1731"/>
      <c r="V1731"/>
      <c r="W1731"/>
    </row>
    <row r="1732" spans="2:23" ht="15" x14ac:dyDescent="0.25">
      <c r="B1732" s="2"/>
      <c r="K1732" s="9"/>
      <c r="L1732" s="9"/>
      <c r="M1732" s="9"/>
      <c r="N1732"/>
      <c r="O1732"/>
      <c r="P1732"/>
      <c r="Q1732"/>
      <c r="R1732"/>
      <c r="S1732"/>
      <c r="T1732"/>
      <c r="U1732"/>
      <c r="V1732"/>
      <c r="W1732"/>
    </row>
    <row r="1733" spans="2:23" ht="15" x14ac:dyDescent="0.25">
      <c r="B1733" s="2"/>
      <c r="H1733" s="2" t="s">
        <v>867</v>
      </c>
      <c r="K1733" s="9"/>
      <c r="L1733" s="9"/>
      <c r="M1733" s="9"/>
      <c r="N1733"/>
      <c r="O1733"/>
      <c r="P1733"/>
      <c r="Q1733"/>
      <c r="R1733"/>
      <c r="S1733"/>
      <c r="T1733"/>
      <c r="U1733"/>
      <c r="V1733"/>
      <c r="W1733"/>
    </row>
    <row r="1734" spans="2:23" ht="15" x14ac:dyDescent="0.25">
      <c r="B1734" s="2"/>
      <c r="I1734" s="2" t="s">
        <v>808</v>
      </c>
      <c r="J1734" s="2" t="s">
        <v>30</v>
      </c>
      <c r="K1734" s="9">
        <v>-12</v>
      </c>
      <c r="L1734" s="9">
        <v>-12</v>
      </c>
      <c r="M1734" s="9">
        <v>-12</v>
      </c>
      <c r="N1734"/>
      <c r="O1734"/>
      <c r="P1734"/>
      <c r="Q1734"/>
      <c r="R1734"/>
      <c r="S1734"/>
      <c r="T1734"/>
      <c r="U1734"/>
      <c r="V1734"/>
      <c r="W1734"/>
    </row>
    <row r="1735" spans="2:23" ht="15" x14ac:dyDescent="0.25">
      <c r="B1735" s="2"/>
      <c r="K1735" s="9"/>
      <c r="L1735" s="9"/>
      <c r="M1735" s="9"/>
      <c r="N1735"/>
      <c r="O1735"/>
      <c r="P1735"/>
      <c r="Q1735"/>
      <c r="R1735"/>
      <c r="S1735"/>
      <c r="T1735"/>
      <c r="U1735"/>
      <c r="V1735"/>
      <c r="W1735"/>
    </row>
    <row r="1736" spans="2:23" ht="15" x14ac:dyDescent="0.25">
      <c r="B1736" s="2"/>
      <c r="D1736" s="2" t="s">
        <v>461</v>
      </c>
      <c r="E1736" s="2" t="s">
        <v>462</v>
      </c>
      <c r="K1736" s="9"/>
      <c r="L1736" s="9"/>
      <c r="M1736" s="9"/>
      <c r="N1736"/>
      <c r="O1736"/>
      <c r="P1736"/>
      <c r="Q1736"/>
      <c r="R1736"/>
      <c r="S1736"/>
      <c r="T1736"/>
      <c r="U1736"/>
      <c r="V1736"/>
      <c r="W1736"/>
    </row>
    <row r="1737" spans="2:23" ht="15" x14ac:dyDescent="0.25">
      <c r="B1737" s="2"/>
      <c r="F1737" s="2" t="s">
        <v>171</v>
      </c>
      <c r="G1737" s="2" t="s">
        <v>868</v>
      </c>
      <c r="K1737" s="9"/>
      <c r="L1737" s="9"/>
      <c r="M1737" s="9"/>
      <c r="N1737"/>
      <c r="O1737"/>
      <c r="P1737"/>
      <c r="Q1737"/>
      <c r="R1737"/>
      <c r="S1737"/>
      <c r="T1737"/>
      <c r="U1737"/>
      <c r="V1737"/>
      <c r="W1737"/>
    </row>
    <row r="1738" spans="2:23" ht="15" x14ac:dyDescent="0.25">
      <c r="B1738" s="2"/>
      <c r="H1738" s="2" t="s">
        <v>869</v>
      </c>
      <c r="K1738" s="9"/>
      <c r="L1738" s="9"/>
      <c r="M1738" s="9"/>
      <c r="N1738"/>
      <c r="O1738"/>
      <c r="P1738"/>
      <c r="Q1738"/>
      <c r="R1738"/>
      <c r="S1738"/>
      <c r="T1738"/>
      <c r="U1738"/>
      <c r="V1738"/>
      <c r="W1738"/>
    </row>
    <row r="1739" spans="2:23" ht="15" x14ac:dyDescent="0.25">
      <c r="B1739" s="2"/>
      <c r="I1739" s="2" t="s">
        <v>565</v>
      </c>
      <c r="J1739" s="2" t="s">
        <v>41</v>
      </c>
      <c r="K1739" s="9">
        <v>-80</v>
      </c>
      <c r="L1739" s="9">
        <v>0</v>
      </c>
      <c r="M1739" s="9">
        <v>0</v>
      </c>
      <c r="N1739"/>
      <c r="O1739"/>
      <c r="P1739"/>
      <c r="Q1739"/>
      <c r="R1739"/>
      <c r="S1739"/>
      <c r="T1739"/>
      <c r="U1739"/>
      <c r="V1739"/>
      <c r="W1739"/>
    </row>
    <row r="1740" spans="2:23" ht="15" x14ac:dyDescent="0.25">
      <c r="B1740" s="2"/>
      <c r="K1740" s="9"/>
      <c r="L1740" s="9"/>
      <c r="M1740" s="9"/>
      <c r="N1740"/>
      <c r="O1740"/>
      <c r="P1740"/>
      <c r="Q1740"/>
      <c r="R1740"/>
      <c r="S1740"/>
      <c r="T1740"/>
      <c r="U1740"/>
      <c r="V1740"/>
      <c r="W1740"/>
    </row>
    <row r="1741" spans="2:23" ht="15" x14ac:dyDescent="0.25">
      <c r="B1741" s="2"/>
      <c r="F1741" s="2" t="s">
        <v>296</v>
      </c>
      <c r="G1741" s="2" t="s">
        <v>462</v>
      </c>
      <c r="K1741" s="9"/>
      <c r="L1741" s="9"/>
      <c r="M1741" s="9"/>
      <c r="N1741"/>
      <c r="O1741"/>
      <c r="P1741"/>
      <c r="Q1741"/>
      <c r="R1741"/>
      <c r="S1741"/>
      <c r="T1741"/>
      <c r="U1741"/>
      <c r="V1741"/>
      <c r="W1741"/>
    </row>
    <row r="1742" spans="2:23" ht="15" x14ac:dyDescent="0.25">
      <c r="B1742" s="2"/>
      <c r="H1742" s="2" t="s">
        <v>870</v>
      </c>
      <c r="K1742" s="9"/>
      <c r="L1742" s="9"/>
      <c r="M1742" s="9"/>
      <c r="N1742"/>
      <c r="O1742"/>
      <c r="P1742"/>
      <c r="Q1742"/>
      <c r="R1742"/>
      <c r="S1742"/>
      <c r="T1742"/>
      <c r="U1742"/>
      <c r="V1742"/>
      <c r="W1742"/>
    </row>
    <row r="1743" spans="2:23" ht="15" x14ac:dyDescent="0.25">
      <c r="B1743" s="2"/>
      <c r="I1743" s="2" t="s">
        <v>800</v>
      </c>
      <c r="J1743" s="2" t="s">
        <v>30</v>
      </c>
      <c r="K1743" s="9">
        <v>-153</v>
      </c>
      <c r="L1743" s="9">
        <v>-104</v>
      </c>
      <c r="M1743" s="9">
        <v>-104</v>
      </c>
      <c r="N1743"/>
      <c r="O1743"/>
      <c r="P1743"/>
      <c r="Q1743"/>
      <c r="R1743"/>
      <c r="S1743"/>
      <c r="T1743"/>
      <c r="U1743"/>
      <c r="V1743"/>
      <c r="W1743"/>
    </row>
    <row r="1744" spans="2:23" ht="15" x14ac:dyDescent="0.25">
      <c r="B1744" s="2"/>
      <c r="K1744" s="9"/>
      <c r="L1744" s="9"/>
      <c r="M1744" s="9"/>
      <c r="N1744"/>
      <c r="O1744"/>
      <c r="P1744"/>
      <c r="Q1744"/>
      <c r="R1744"/>
      <c r="S1744"/>
      <c r="T1744"/>
      <c r="U1744"/>
      <c r="V1744"/>
      <c r="W1744"/>
    </row>
    <row r="1745" spans="2:23" ht="15" x14ac:dyDescent="0.25">
      <c r="B1745" s="2"/>
      <c r="H1745" s="2" t="s">
        <v>871</v>
      </c>
      <c r="K1745" s="9"/>
      <c r="L1745" s="9"/>
      <c r="M1745" s="9"/>
      <c r="N1745"/>
      <c r="O1745"/>
      <c r="P1745"/>
      <c r="Q1745"/>
      <c r="R1745"/>
      <c r="S1745"/>
      <c r="T1745"/>
      <c r="U1745"/>
      <c r="V1745"/>
      <c r="W1745"/>
    </row>
    <row r="1746" spans="2:23" ht="15" x14ac:dyDescent="0.25">
      <c r="B1746" s="2"/>
      <c r="I1746" s="2" t="s">
        <v>808</v>
      </c>
      <c r="J1746" s="2" t="s">
        <v>30</v>
      </c>
      <c r="K1746" s="9">
        <v>-461</v>
      </c>
      <c r="L1746" s="9">
        <v>-378</v>
      </c>
      <c r="M1746" s="9">
        <v>-337</v>
      </c>
      <c r="N1746"/>
      <c r="O1746"/>
      <c r="P1746"/>
      <c r="Q1746"/>
      <c r="R1746"/>
      <c r="S1746"/>
      <c r="T1746"/>
      <c r="U1746"/>
      <c r="V1746"/>
      <c r="W1746"/>
    </row>
    <row r="1747" spans="2:23" ht="15" x14ac:dyDescent="0.25">
      <c r="B1747" s="2"/>
      <c r="K1747" s="9"/>
      <c r="L1747" s="9"/>
      <c r="M1747" s="9"/>
      <c r="N1747"/>
      <c r="O1747"/>
      <c r="P1747"/>
      <c r="Q1747"/>
      <c r="R1747"/>
      <c r="S1747"/>
      <c r="T1747"/>
      <c r="U1747"/>
      <c r="V1747"/>
      <c r="W1747"/>
    </row>
    <row r="1748" spans="2:23" ht="15" x14ac:dyDescent="0.25">
      <c r="B1748" s="2"/>
      <c r="H1748" s="2" t="s">
        <v>872</v>
      </c>
      <c r="K1748" s="9"/>
      <c r="L1748" s="9"/>
      <c r="M1748" s="9"/>
      <c r="N1748"/>
      <c r="O1748"/>
      <c r="P1748"/>
      <c r="Q1748"/>
      <c r="R1748"/>
      <c r="S1748"/>
      <c r="T1748"/>
      <c r="U1748"/>
      <c r="V1748"/>
      <c r="W1748"/>
    </row>
    <row r="1749" spans="2:23" ht="15" x14ac:dyDescent="0.25">
      <c r="B1749" s="2"/>
      <c r="I1749" s="2" t="s">
        <v>808</v>
      </c>
      <c r="J1749" s="2" t="s">
        <v>30</v>
      </c>
      <c r="K1749" s="9">
        <v>-9</v>
      </c>
      <c r="L1749" s="9">
        <v>-5</v>
      </c>
      <c r="M1749" s="9">
        <v>-5</v>
      </c>
      <c r="N1749"/>
      <c r="O1749"/>
      <c r="P1749"/>
      <c r="Q1749"/>
      <c r="R1749"/>
      <c r="S1749"/>
      <c r="T1749"/>
      <c r="U1749"/>
      <c r="V1749"/>
      <c r="W1749"/>
    </row>
    <row r="1750" spans="2:23" ht="15" x14ac:dyDescent="0.25">
      <c r="B1750" s="2"/>
      <c r="K1750" s="9"/>
      <c r="L1750" s="9"/>
      <c r="M1750" s="9"/>
      <c r="N1750"/>
      <c r="O1750"/>
      <c r="P1750"/>
      <c r="Q1750"/>
      <c r="R1750"/>
      <c r="S1750"/>
      <c r="T1750"/>
      <c r="U1750"/>
      <c r="V1750"/>
      <c r="W1750"/>
    </row>
    <row r="1751" spans="2:23" ht="15" x14ac:dyDescent="0.25">
      <c r="B1751" s="2"/>
      <c r="H1751" s="2" t="s">
        <v>873</v>
      </c>
      <c r="K1751" s="9"/>
      <c r="L1751" s="9"/>
      <c r="M1751" s="9"/>
      <c r="N1751"/>
      <c r="O1751"/>
      <c r="P1751"/>
      <c r="Q1751"/>
      <c r="R1751"/>
      <c r="S1751"/>
      <c r="T1751"/>
      <c r="U1751"/>
      <c r="V1751"/>
      <c r="W1751"/>
    </row>
    <row r="1752" spans="2:23" ht="15" x14ac:dyDescent="0.25">
      <c r="B1752" s="2"/>
      <c r="I1752" s="2" t="s">
        <v>808</v>
      </c>
      <c r="J1752" s="2" t="s">
        <v>30</v>
      </c>
      <c r="K1752" s="9">
        <v>-200</v>
      </c>
      <c r="L1752" s="9">
        <v>-165</v>
      </c>
      <c r="M1752" s="9">
        <v>-85</v>
      </c>
      <c r="N1752"/>
      <c r="O1752"/>
      <c r="P1752"/>
      <c r="Q1752"/>
      <c r="R1752"/>
      <c r="S1752"/>
      <c r="T1752"/>
      <c r="U1752"/>
      <c r="V1752"/>
      <c r="W1752"/>
    </row>
    <row r="1753" spans="2:23" ht="15" x14ac:dyDescent="0.25">
      <c r="B1753" s="2"/>
      <c r="K1753" s="9"/>
      <c r="L1753" s="9"/>
      <c r="M1753" s="9"/>
      <c r="N1753"/>
      <c r="O1753"/>
      <c r="P1753"/>
      <c r="Q1753"/>
      <c r="R1753"/>
      <c r="S1753"/>
      <c r="T1753"/>
      <c r="U1753"/>
      <c r="V1753"/>
      <c r="W1753"/>
    </row>
    <row r="1754" spans="2:23" ht="15" x14ac:dyDescent="0.25">
      <c r="B1754" s="2"/>
      <c r="D1754" s="2" t="s">
        <v>495</v>
      </c>
      <c r="E1754" s="2" t="s">
        <v>496</v>
      </c>
      <c r="K1754" s="9"/>
      <c r="L1754" s="9"/>
      <c r="M1754" s="9"/>
      <c r="N1754"/>
      <c r="O1754"/>
      <c r="P1754"/>
      <c r="Q1754"/>
      <c r="R1754"/>
      <c r="S1754"/>
      <c r="T1754"/>
      <c r="U1754"/>
      <c r="V1754"/>
      <c r="W1754"/>
    </row>
    <row r="1755" spans="2:23" ht="15" x14ac:dyDescent="0.25">
      <c r="B1755" s="2"/>
      <c r="F1755" s="2" t="s">
        <v>74</v>
      </c>
      <c r="G1755" s="2" t="s">
        <v>497</v>
      </c>
      <c r="K1755" s="9"/>
      <c r="L1755" s="9"/>
      <c r="M1755" s="9"/>
      <c r="N1755"/>
      <c r="O1755"/>
      <c r="P1755"/>
      <c r="Q1755"/>
      <c r="R1755"/>
      <c r="S1755"/>
      <c r="T1755"/>
      <c r="U1755"/>
      <c r="V1755"/>
      <c r="W1755"/>
    </row>
    <row r="1756" spans="2:23" ht="15" x14ac:dyDescent="0.25">
      <c r="B1756" s="2"/>
      <c r="H1756" s="2" t="s">
        <v>874</v>
      </c>
      <c r="K1756" s="9"/>
      <c r="L1756" s="9"/>
      <c r="M1756" s="9"/>
      <c r="N1756"/>
      <c r="O1756"/>
      <c r="P1756"/>
      <c r="Q1756"/>
      <c r="R1756"/>
      <c r="S1756"/>
      <c r="T1756"/>
      <c r="U1756"/>
      <c r="V1756"/>
      <c r="W1756"/>
    </row>
    <row r="1757" spans="2:23" ht="15" x14ac:dyDescent="0.25">
      <c r="B1757" s="2"/>
      <c r="I1757" s="2" t="s">
        <v>501</v>
      </c>
      <c r="J1757" s="2" t="s">
        <v>41</v>
      </c>
      <c r="K1757" s="9">
        <v>-23</v>
      </c>
      <c r="L1757" s="9">
        <v>-198</v>
      </c>
      <c r="M1757" s="9">
        <v>0</v>
      </c>
      <c r="N1757"/>
      <c r="O1757"/>
      <c r="P1757"/>
      <c r="Q1757"/>
      <c r="R1757"/>
      <c r="S1757"/>
      <c r="T1757"/>
      <c r="U1757"/>
      <c r="V1757"/>
      <c r="W1757"/>
    </row>
    <row r="1758" spans="2:23" ht="15" x14ac:dyDescent="0.25">
      <c r="B1758" s="2"/>
      <c r="K1758" s="9"/>
      <c r="L1758" s="9"/>
      <c r="M1758" s="9"/>
      <c r="N1758"/>
      <c r="O1758"/>
      <c r="P1758"/>
      <c r="Q1758"/>
      <c r="R1758"/>
      <c r="S1758"/>
      <c r="T1758"/>
      <c r="U1758"/>
      <c r="V1758"/>
      <c r="W1758"/>
    </row>
    <row r="1759" spans="2:23" ht="15" x14ac:dyDescent="0.25">
      <c r="B1759" s="2"/>
      <c r="F1759" s="2" t="s">
        <v>296</v>
      </c>
      <c r="G1759" s="2" t="s">
        <v>496</v>
      </c>
      <c r="K1759" s="9"/>
      <c r="L1759" s="9"/>
      <c r="M1759" s="9"/>
      <c r="N1759"/>
      <c r="O1759"/>
      <c r="P1759"/>
      <c r="Q1759"/>
      <c r="R1759"/>
      <c r="S1759"/>
      <c r="T1759"/>
      <c r="U1759"/>
      <c r="V1759"/>
      <c r="W1759"/>
    </row>
    <row r="1760" spans="2:23" ht="15" x14ac:dyDescent="0.25">
      <c r="B1760" s="2"/>
      <c r="H1760" s="2" t="s">
        <v>875</v>
      </c>
      <c r="K1760" s="9"/>
      <c r="L1760" s="9"/>
      <c r="M1760" s="9"/>
      <c r="N1760"/>
      <c r="O1760"/>
      <c r="P1760"/>
      <c r="Q1760"/>
      <c r="R1760"/>
      <c r="S1760"/>
      <c r="T1760"/>
      <c r="U1760"/>
      <c r="V1760"/>
      <c r="W1760"/>
    </row>
    <row r="1761" spans="2:23" ht="15" x14ac:dyDescent="0.25">
      <c r="B1761" s="2"/>
      <c r="I1761" s="2" t="s">
        <v>800</v>
      </c>
      <c r="J1761" s="2" t="s">
        <v>30</v>
      </c>
      <c r="K1761" s="9">
        <v>-2</v>
      </c>
      <c r="L1761" s="9">
        <v>0</v>
      </c>
      <c r="M1761" s="9">
        <v>0</v>
      </c>
      <c r="N1761"/>
      <c r="O1761"/>
      <c r="P1761"/>
      <c r="Q1761"/>
      <c r="R1761"/>
      <c r="S1761"/>
      <c r="T1761"/>
      <c r="U1761"/>
      <c r="V1761"/>
      <c r="W1761"/>
    </row>
    <row r="1762" spans="2:23" ht="15" x14ac:dyDescent="0.25">
      <c r="B1762" s="2"/>
      <c r="K1762" s="9"/>
      <c r="L1762" s="9"/>
      <c r="M1762" s="9"/>
      <c r="N1762"/>
      <c r="O1762"/>
      <c r="P1762"/>
      <c r="Q1762"/>
      <c r="R1762"/>
      <c r="S1762"/>
      <c r="T1762"/>
      <c r="U1762"/>
      <c r="V1762"/>
      <c r="W1762"/>
    </row>
    <row r="1763" spans="2:23" ht="15" x14ac:dyDescent="0.25">
      <c r="B1763" s="2"/>
      <c r="H1763" s="2" t="s">
        <v>876</v>
      </c>
      <c r="K1763" s="9"/>
      <c r="L1763" s="9"/>
      <c r="M1763" s="9"/>
      <c r="N1763"/>
      <c r="O1763"/>
      <c r="P1763"/>
      <c r="Q1763"/>
      <c r="R1763"/>
      <c r="S1763"/>
      <c r="T1763"/>
      <c r="U1763"/>
      <c r="V1763"/>
      <c r="W1763"/>
    </row>
    <row r="1764" spans="2:23" ht="15" x14ac:dyDescent="0.25">
      <c r="B1764" s="2"/>
      <c r="I1764" s="2" t="s">
        <v>501</v>
      </c>
      <c r="J1764" s="2" t="s">
        <v>41</v>
      </c>
      <c r="K1764" s="9">
        <v>-257</v>
      </c>
      <c r="L1764" s="9">
        <v>-266</v>
      </c>
      <c r="M1764" s="9">
        <v>-268</v>
      </c>
      <c r="N1764"/>
      <c r="O1764"/>
      <c r="P1764"/>
      <c r="Q1764"/>
      <c r="R1764"/>
      <c r="S1764"/>
      <c r="T1764"/>
      <c r="U1764"/>
      <c r="V1764"/>
      <c r="W1764"/>
    </row>
    <row r="1765" spans="2:23" ht="15" x14ac:dyDescent="0.25">
      <c r="B1765" s="2"/>
      <c r="K1765" s="9"/>
      <c r="L1765" s="9"/>
      <c r="M1765" s="9"/>
      <c r="N1765"/>
      <c r="O1765"/>
      <c r="P1765"/>
      <c r="Q1765"/>
      <c r="R1765"/>
      <c r="S1765"/>
      <c r="T1765"/>
      <c r="U1765"/>
      <c r="V1765"/>
      <c r="W1765"/>
    </row>
    <row r="1766" spans="2:23" ht="15" x14ac:dyDescent="0.25">
      <c r="B1766" s="2"/>
      <c r="H1766" s="2" t="s">
        <v>877</v>
      </c>
      <c r="K1766" s="9"/>
      <c r="L1766" s="9"/>
      <c r="M1766" s="9"/>
      <c r="N1766"/>
      <c r="O1766"/>
      <c r="P1766"/>
      <c r="Q1766"/>
      <c r="R1766"/>
      <c r="S1766"/>
      <c r="T1766"/>
      <c r="U1766"/>
      <c r="V1766"/>
      <c r="W1766"/>
    </row>
    <row r="1767" spans="2:23" ht="15" x14ac:dyDescent="0.25">
      <c r="B1767" s="2"/>
      <c r="I1767" s="2" t="s">
        <v>808</v>
      </c>
      <c r="J1767" s="2" t="s">
        <v>30</v>
      </c>
      <c r="K1767" s="9">
        <v>-1</v>
      </c>
      <c r="L1767" s="9">
        <v>-1</v>
      </c>
      <c r="M1767" s="9">
        <v>-1</v>
      </c>
      <c r="N1767"/>
      <c r="O1767"/>
      <c r="P1767"/>
      <c r="Q1767"/>
      <c r="R1767"/>
      <c r="S1767"/>
      <c r="T1767"/>
      <c r="U1767"/>
      <c r="V1767"/>
      <c r="W1767"/>
    </row>
    <row r="1768" spans="2:23" ht="15" x14ac:dyDescent="0.25">
      <c r="B1768" s="2"/>
      <c r="K1768" s="9"/>
      <c r="L1768" s="9"/>
      <c r="M1768" s="9"/>
      <c r="N1768"/>
      <c r="O1768"/>
      <c r="P1768"/>
      <c r="Q1768"/>
      <c r="R1768"/>
      <c r="S1768"/>
      <c r="T1768"/>
      <c r="U1768"/>
      <c r="V1768"/>
      <c r="W1768"/>
    </row>
    <row r="1769" spans="2:23" ht="15" x14ac:dyDescent="0.25">
      <c r="B1769" s="2"/>
      <c r="D1769" s="2" t="s">
        <v>515</v>
      </c>
      <c r="E1769" s="2" t="s">
        <v>516</v>
      </c>
      <c r="K1769" s="9"/>
      <c r="L1769" s="9"/>
      <c r="M1769" s="9"/>
      <c r="N1769"/>
      <c r="O1769"/>
      <c r="P1769"/>
      <c r="Q1769"/>
      <c r="R1769"/>
      <c r="S1769"/>
      <c r="T1769"/>
      <c r="U1769"/>
      <c r="V1769"/>
      <c r="W1769"/>
    </row>
    <row r="1770" spans="2:23" ht="15" x14ac:dyDescent="0.25">
      <c r="B1770" s="2"/>
      <c r="F1770" s="2" t="s">
        <v>165</v>
      </c>
      <c r="G1770" s="2" t="s">
        <v>517</v>
      </c>
      <c r="K1770" s="9"/>
      <c r="L1770" s="9"/>
      <c r="M1770" s="9"/>
      <c r="N1770"/>
      <c r="O1770"/>
      <c r="P1770"/>
      <c r="Q1770"/>
      <c r="R1770"/>
      <c r="S1770"/>
      <c r="T1770"/>
      <c r="U1770"/>
      <c r="V1770"/>
      <c r="W1770"/>
    </row>
    <row r="1771" spans="2:23" ht="15" x14ac:dyDescent="0.25">
      <c r="B1771" s="2"/>
      <c r="H1771" s="2" t="s">
        <v>878</v>
      </c>
      <c r="K1771" s="9"/>
      <c r="L1771" s="9"/>
      <c r="M1771" s="9"/>
      <c r="N1771"/>
      <c r="O1771"/>
      <c r="P1771"/>
      <c r="Q1771"/>
      <c r="R1771"/>
      <c r="S1771"/>
      <c r="T1771"/>
      <c r="U1771"/>
      <c r="V1771"/>
      <c r="W1771"/>
    </row>
    <row r="1772" spans="2:23" ht="15" x14ac:dyDescent="0.25">
      <c r="B1772" s="2"/>
      <c r="I1772" s="2" t="s">
        <v>519</v>
      </c>
      <c r="J1772" s="2" t="s">
        <v>41</v>
      </c>
      <c r="K1772" s="9">
        <v>-609</v>
      </c>
      <c r="L1772" s="9">
        <v>-515</v>
      </c>
      <c r="M1772" s="9">
        <v>-520</v>
      </c>
      <c r="N1772"/>
      <c r="O1772"/>
      <c r="P1772"/>
      <c r="Q1772"/>
      <c r="R1772"/>
      <c r="S1772"/>
      <c r="T1772"/>
      <c r="U1772"/>
      <c r="V1772"/>
      <c r="W1772"/>
    </row>
    <row r="1773" spans="2:23" ht="15" x14ac:dyDescent="0.25">
      <c r="B1773" s="2"/>
      <c r="K1773" s="9"/>
      <c r="L1773" s="9"/>
      <c r="M1773" s="9"/>
      <c r="N1773"/>
      <c r="O1773"/>
      <c r="P1773"/>
      <c r="Q1773"/>
      <c r="R1773"/>
      <c r="S1773"/>
      <c r="T1773"/>
      <c r="U1773"/>
      <c r="V1773"/>
      <c r="W1773"/>
    </row>
    <row r="1774" spans="2:23" ht="15" x14ac:dyDescent="0.25">
      <c r="B1774" s="2"/>
      <c r="F1774" s="2" t="s">
        <v>296</v>
      </c>
      <c r="G1774" s="2" t="s">
        <v>516</v>
      </c>
      <c r="K1774" s="9"/>
      <c r="L1774" s="9"/>
      <c r="M1774" s="9"/>
      <c r="N1774"/>
      <c r="O1774"/>
      <c r="P1774"/>
      <c r="Q1774"/>
      <c r="R1774"/>
      <c r="S1774"/>
      <c r="T1774"/>
      <c r="U1774"/>
      <c r="V1774"/>
      <c r="W1774"/>
    </row>
    <row r="1775" spans="2:23" ht="15" x14ac:dyDescent="0.25">
      <c r="B1775" s="2"/>
      <c r="H1775" s="2" t="s">
        <v>879</v>
      </c>
      <c r="K1775" s="9"/>
      <c r="L1775" s="9"/>
      <c r="M1775" s="9"/>
      <c r="N1775"/>
      <c r="O1775"/>
      <c r="P1775"/>
      <c r="Q1775"/>
      <c r="R1775"/>
      <c r="S1775"/>
      <c r="T1775"/>
      <c r="U1775"/>
      <c r="V1775"/>
      <c r="W1775"/>
    </row>
    <row r="1776" spans="2:23" ht="15" x14ac:dyDescent="0.25">
      <c r="B1776" s="2"/>
      <c r="I1776" s="2" t="s">
        <v>800</v>
      </c>
      <c r="J1776" s="2" t="s">
        <v>30</v>
      </c>
      <c r="K1776" s="9">
        <v>-14</v>
      </c>
      <c r="L1776" s="9">
        <v>-100</v>
      </c>
      <c r="M1776" s="9">
        <v>-100</v>
      </c>
      <c r="N1776"/>
      <c r="O1776"/>
      <c r="P1776"/>
      <c r="Q1776"/>
      <c r="R1776"/>
      <c r="S1776"/>
      <c r="T1776"/>
      <c r="U1776"/>
      <c r="V1776"/>
      <c r="W1776"/>
    </row>
    <row r="1777" spans="2:23" ht="15" x14ac:dyDescent="0.25">
      <c r="B1777" s="2"/>
      <c r="K1777" s="9"/>
      <c r="L1777" s="9"/>
      <c r="M1777" s="9"/>
      <c r="N1777"/>
      <c r="O1777"/>
      <c r="P1777"/>
      <c r="Q1777"/>
      <c r="R1777"/>
      <c r="S1777"/>
      <c r="T1777"/>
      <c r="U1777"/>
      <c r="V1777"/>
      <c r="W1777"/>
    </row>
    <row r="1778" spans="2:23" ht="15" x14ac:dyDescent="0.25">
      <c r="B1778" s="2"/>
      <c r="H1778" s="2" t="s">
        <v>880</v>
      </c>
      <c r="K1778" s="9"/>
      <c r="L1778" s="9"/>
      <c r="M1778" s="9"/>
      <c r="N1778"/>
      <c r="O1778"/>
      <c r="P1778"/>
      <c r="Q1778"/>
      <c r="R1778"/>
      <c r="S1778"/>
      <c r="T1778"/>
      <c r="U1778"/>
      <c r="V1778"/>
      <c r="W1778"/>
    </row>
    <row r="1779" spans="2:23" ht="15" x14ac:dyDescent="0.25">
      <c r="B1779" s="2"/>
      <c r="I1779" s="2" t="s">
        <v>812</v>
      </c>
      <c r="J1779" s="2" t="s">
        <v>30</v>
      </c>
      <c r="K1779" s="9">
        <v>-47</v>
      </c>
      <c r="L1779" s="9">
        <v>-47</v>
      </c>
      <c r="M1779" s="9">
        <v>-47</v>
      </c>
      <c r="N1779"/>
      <c r="O1779"/>
      <c r="P1779"/>
      <c r="Q1779"/>
      <c r="R1779"/>
      <c r="S1779"/>
      <c r="T1779"/>
      <c r="U1779"/>
      <c r="V1779"/>
      <c r="W1779"/>
    </row>
    <row r="1780" spans="2:23" ht="15" x14ac:dyDescent="0.25">
      <c r="B1780" s="2"/>
      <c r="K1780" s="9"/>
      <c r="L1780" s="9"/>
      <c r="M1780" s="9"/>
      <c r="N1780"/>
      <c r="O1780"/>
      <c r="P1780"/>
      <c r="Q1780"/>
      <c r="R1780"/>
      <c r="S1780"/>
      <c r="T1780"/>
      <c r="U1780"/>
      <c r="V1780"/>
      <c r="W1780"/>
    </row>
    <row r="1781" spans="2:23" ht="15" x14ac:dyDescent="0.25">
      <c r="B1781" s="2"/>
      <c r="H1781" s="2" t="s">
        <v>881</v>
      </c>
      <c r="K1781" s="9"/>
      <c r="L1781" s="9"/>
      <c r="M1781" s="9"/>
      <c r="N1781"/>
      <c r="O1781"/>
      <c r="P1781"/>
      <c r="Q1781"/>
      <c r="R1781"/>
      <c r="S1781"/>
      <c r="T1781"/>
      <c r="U1781"/>
      <c r="V1781"/>
      <c r="W1781"/>
    </row>
    <row r="1782" spans="2:23" ht="15" x14ac:dyDescent="0.25">
      <c r="B1782" s="2"/>
      <c r="I1782" s="2" t="s">
        <v>808</v>
      </c>
      <c r="J1782" s="2" t="s">
        <v>30</v>
      </c>
      <c r="K1782" s="9">
        <v>-6</v>
      </c>
      <c r="L1782" s="9">
        <v>-6</v>
      </c>
      <c r="M1782" s="9">
        <v>-6</v>
      </c>
      <c r="N1782"/>
      <c r="O1782"/>
      <c r="P1782"/>
      <c r="Q1782"/>
      <c r="R1782"/>
      <c r="S1782"/>
      <c r="T1782"/>
      <c r="U1782"/>
      <c r="V1782"/>
      <c r="W1782"/>
    </row>
    <row r="1783" spans="2:23" ht="15" x14ac:dyDescent="0.25">
      <c r="B1783" s="2"/>
      <c r="K1783" s="9"/>
      <c r="L1783" s="9"/>
      <c r="M1783" s="9"/>
      <c r="N1783"/>
      <c r="O1783"/>
      <c r="P1783"/>
      <c r="Q1783"/>
      <c r="R1783"/>
      <c r="S1783"/>
      <c r="T1783"/>
      <c r="U1783"/>
      <c r="V1783"/>
      <c r="W1783"/>
    </row>
    <row r="1784" spans="2:23" ht="15" x14ac:dyDescent="0.25">
      <c r="B1784" s="2"/>
      <c r="H1784" s="2" t="s">
        <v>882</v>
      </c>
      <c r="K1784" s="9"/>
      <c r="L1784" s="9"/>
      <c r="M1784" s="9"/>
      <c r="N1784"/>
      <c r="O1784"/>
      <c r="P1784"/>
      <c r="Q1784"/>
      <c r="R1784"/>
      <c r="S1784"/>
      <c r="T1784"/>
      <c r="U1784"/>
      <c r="V1784"/>
      <c r="W1784"/>
    </row>
    <row r="1785" spans="2:23" ht="15" x14ac:dyDescent="0.25">
      <c r="B1785" s="2"/>
      <c r="I1785" s="2" t="s">
        <v>812</v>
      </c>
      <c r="J1785" s="2" t="s">
        <v>30</v>
      </c>
      <c r="K1785" s="9">
        <v>-9</v>
      </c>
      <c r="L1785" s="9">
        <v>-9</v>
      </c>
      <c r="M1785" s="9">
        <v>-9</v>
      </c>
      <c r="N1785"/>
      <c r="O1785"/>
      <c r="P1785"/>
      <c r="Q1785"/>
      <c r="R1785"/>
      <c r="S1785"/>
      <c r="T1785"/>
      <c r="U1785"/>
      <c r="V1785"/>
      <c r="W1785"/>
    </row>
    <row r="1786" spans="2:23" ht="15" x14ac:dyDescent="0.25">
      <c r="B1786" s="2"/>
      <c r="K1786" s="9"/>
      <c r="L1786" s="9"/>
      <c r="M1786" s="9"/>
      <c r="N1786"/>
      <c r="O1786"/>
      <c r="P1786"/>
      <c r="Q1786"/>
      <c r="R1786"/>
      <c r="S1786"/>
      <c r="T1786"/>
      <c r="U1786"/>
      <c r="V1786"/>
      <c r="W1786"/>
    </row>
    <row r="1787" spans="2:23" ht="15" x14ac:dyDescent="0.25">
      <c r="B1787" s="2"/>
      <c r="H1787" s="2" t="s">
        <v>883</v>
      </c>
      <c r="K1787" s="9"/>
      <c r="L1787" s="9"/>
      <c r="M1787" s="9"/>
      <c r="N1787"/>
      <c r="O1787"/>
      <c r="P1787"/>
      <c r="Q1787"/>
      <c r="R1787"/>
      <c r="S1787"/>
      <c r="T1787"/>
      <c r="U1787"/>
      <c r="V1787"/>
      <c r="W1787"/>
    </row>
    <row r="1788" spans="2:23" ht="15" x14ac:dyDescent="0.25">
      <c r="B1788" s="2"/>
      <c r="I1788" s="2" t="s">
        <v>812</v>
      </c>
      <c r="J1788" s="2" t="s">
        <v>30</v>
      </c>
      <c r="K1788" s="9">
        <v>-3</v>
      </c>
      <c r="L1788" s="9">
        <v>-1</v>
      </c>
      <c r="M1788" s="9">
        <v>-1</v>
      </c>
      <c r="N1788"/>
      <c r="O1788"/>
      <c r="P1788"/>
      <c r="Q1788"/>
      <c r="R1788"/>
      <c r="S1788"/>
      <c r="T1788"/>
      <c r="U1788"/>
      <c r="V1788"/>
      <c r="W1788"/>
    </row>
    <row r="1789" spans="2:23" ht="15" x14ac:dyDescent="0.25">
      <c r="B1789" s="2"/>
      <c r="K1789" s="9"/>
      <c r="L1789" s="9"/>
      <c r="M1789" s="9"/>
      <c r="N1789"/>
      <c r="O1789"/>
      <c r="P1789"/>
      <c r="Q1789"/>
      <c r="R1789"/>
      <c r="S1789"/>
      <c r="T1789"/>
      <c r="U1789"/>
      <c r="V1789"/>
      <c r="W1789"/>
    </row>
    <row r="1790" spans="2:23" ht="15" x14ac:dyDescent="0.25">
      <c r="B1790" s="2"/>
      <c r="H1790" s="2" t="s">
        <v>884</v>
      </c>
      <c r="K1790" s="9"/>
      <c r="L1790" s="9"/>
      <c r="M1790" s="9"/>
      <c r="N1790"/>
      <c r="O1790"/>
      <c r="P1790"/>
      <c r="Q1790"/>
      <c r="R1790"/>
      <c r="S1790"/>
      <c r="T1790"/>
      <c r="U1790"/>
      <c r="V1790"/>
      <c r="W1790"/>
    </row>
    <row r="1791" spans="2:23" ht="15" x14ac:dyDescent="0.25">
      <c r="B1791" s="2"/>
      <c r="I1791" s="2" t="s">
        <v>812</v>
      </c>
      <c r="J1791" s="2" t="s">
        <v>41</v>
      </c>
      <c r="K1791" s="9">
        <v>-31</v>
      </c>
      <c r="L1791" s="9">
        <v>-36</v>
      </c>
      <c r="M1791" s="9">
        <v>-37</v>
      </c>
      <c r="N1791"/>
      <c r="O1791"/>
      <c r="P1791"/>
      <c r="Q1791"/>
      <c r="R1791"/>
      <c r="S1791"/>
      <c r="T1791"/>
      <c r="U1791"/>
      <c r="V1791"/>
      <c r="W1791"/>
    </row>
    <row r="1792" spans="2:23" ht="15" x14ac:dyDescent="0.25">
      <c r="B1792" s="2"/>
      <c r="K1792" s="9"/>
      <c r="L1792" s="9"/>
      <c r="M1792" s="9"/>
      <c r="N1792"/>
      <c r="O1792"/>
      <c r="P1792"/>
      <c r="Q1792"/>
      <c r="R1792"/>
      <c r="S1792"/>
      <c r="T1792"/>
      <c r="U1792"/>
      <c r="V1792"/>
      <c r="W1792"/>
    </row>
    <row r="1793" spans="2:23" ht="15" x14ac:dyDescent="0.25">
      <c r="B1793" s="2"/>
      <c r="H1793" s="2" t="s">
        <v>885</v>
      </c>
      <c r="K1793" s="9"/>
      <c r="L1793" s="9"/>
      <c r="M1793" s="9"/>
      <c r="N1793"/>
      <c r="O1793"/>
      <c r="P1793"/>
      <c r="Q1793"/>
      <c r="R1793"/>
      <c r="S1793"/>
      <c r="T1793"/>
      <c r="U1793"/>
      <c r="V1793"/>
      <c r="W1793"/>
    </row>
    <row r="1794" spans="2:23" ht="15" x14ac:dyDescent="0.25">
      <c r="B1794" s="2"/>
      <c r="I1794" s="2" t="s">
        <v>519</v>
      </c>
      <c r="J1794" s="2" t="s">
        <v>30</v>
      </c>
      <c r="K1794" s="9">
        <v>0</v>
      </c>
      <c r="L1794" s="9">
        <v>-1</v>
      </c>
      <c r="M1794" s="9">
        <v>-1</v>
      </c>
      <c r="N1794"/>
      <c r="O1794"/>
      <c r="P1794"/>
      <c r="Q1794"/>
      <c r="R1794"/>
      <c r="S1794"/>
      <c r="T1794"/>
      <c r="U1794"/>
      <c r="V1794"/>
      <c r="W1794"/>
    </row>
    <row r="1795" spans="2:23" ht="15" x14ac:dyDescent="0.25">
      <c r="B1795" s="2"/>
      <c r="K1795" s="9"/>
      <c r="L1795" s="9"/>
      <c r="M1795" s="9"/>
      <c r="N1795"/>
      <c r="O1795"/>
      <c r="P1795"/>
      <c r="Q1795"/>
      <c r="R1795"/>
      <c r="S1795"/>
      <c r="T1795"/>
      <c r="U1795"/>
      <c r="V1795"/>
      <c r="W1795"/>
    </row>
    <row r="1796" spans="2:23" ht="15" x14ac:dyDescent="0.25">
      <c r="B1796" s="2"/>
      <c r="H1796" s="2" t="s">
        <v>886</v>
      </c>
      <c r="K1796" s="9"/>
      <c r="L1796" s="9"/>
      <c r="M1796" s="9"/>
      <c r="N1796"/>
      <c r="O1796"/>
      <c r="P1796"/>
      <c r="Q1796"/>
      <c r="R1796"/>
      <c r="S1796"/>
      <c r="T1796"/>
      <c r="U1796"/>
      <c r="V1796"/>
      <c r="W1796"/>
    </row>
    <row r="1797" spans="2:23" ht="15" x14ac:dyDescent="0.25">
      <c r="B1797" s="2"/>
      <c r="I1797" s="2" t="s">
        <v>519</v>
      </c>
      <c r="J1797" s="2" t="s">
        <v>30</v>
      </c>
      <c r="K1797" s="9">
        <v>-3</v>
      </c>
      <c r="L1797" s="9">
        <v>-3</v>
      </c>
      <c r="M1797" s="9">
        <v>-3</v>
      </c>
      <c r="N1797"/>
      <c r="O1797"/>
      <c r="P1797"/>
      <c r="Q1797"/>
      <c r="R1797"/>
      <c r="S1797"/>
      <c r="T1797"/>
      <c r="U1797"/>
      <c r="V1797"/>
      <c r="W1797"/>
    </row>
    <row r="1798" spans="2:23" ht="15" x14ac:dyDescent="0.25">
      <c r="B1798" s="2"/>
      <c r="K1798" s="9"/>
      <c r="L1798" s="9"/>
      <c r="M1798" s="9"/>
      <c r="N1798"/>
      <c r="O1798"/>
      <c r="P1798"/>
      <c r="Q1798"/>
      <c r="R1798"/>
      <c r="S1798"/>
      <c r="T1798"/>
      <c r="U1798"/>
      <c r="V1798"/>
      <c r="W1798"/>
    </row>
    <row r="1799" spans="2:23" ht="15" x14ac:dyDescent="0.25">
      <c r="B1799" s="2"/>
      <c r="H1799" s="2" t="s">
        <v>887</v>
      </c>
      <c r="K1799" s="9"/>
      <c r="L1799" s="9"/>
      <c r="M1799" s="9"/>
      <c r="N1799"/>
      <c r="O1799"/>
      <c r="P1799"/>
      <c r="Q1799"/>
      <c r="R1799"/>
      <c r="S1799"/>
      <c r="T1799"/>
      <c r="U1799"/>
      <c r="V1799"/>
      <c r="W1799"/>
    </row>
    <row r="1800" spans="2:23" ht="15" x14ac:dyDescent="0.25">
      <c r="B1800" s="2"/>
      <c r="I1800" s="2" t="s">
        <v>808</v>
      </c>
      <c r="J1800" s="2" t="s">
        <v>30</v>
      </c>
      <c r="K1800" s="9">
        <v>-1</v>
      </c>
      <c r="L1800" s="9">
        <v>-1</v>
      </c>
      <c r="M1800" s="9">
        <v>-1</v>
      </c>
      <c r="N1800"/>
      <c r="O1800"/>
      <c r="P1800"/>
      <c r="Q1800"/>
      <c r="R1800"/>
      <c r="S1800"/>
      <c r="T1800"/>
      <c r="U1800"/>
      <c r="V1800"/>
      <c r="W1800"/>
    </row>
    <row r="1801" spans="2:23" ht="15" x14ac:dyDescent="0.25">
      <c r="B1801" s="2"/>
      <c r="K1801" s="9"/>
      <c r="L1801" s="9"/>
      <c r="M1801" s="9"/>
      <c r="N1801"/>
      <c r="O1801"/>
      <c r="P1801"/>
      <c r="Q1801"/>
      <c r="R1801"/>
      <c r="S1801"/>
      <c r="T1801"/>
      <c r="U1801"/>
      <c r="V1801"/>
      <c r="W1801"/>
    </row>
    <row r="1802" spans="2:23" ht="15" x14ac:dyDescent="0.25">
      <c r="B1802" s="2"/>
      <c r="D1802" s="2" t="s">
        <v>534</v>
      </c>
      <c r="E1802" s="2" t="s">
        <v>535</v>
      </c>
      <c r="K1802" s="9"/>
      <c r="L1802" s="9"/>
      <c r="M1802" s="9"/>
      <c r="N1802"/>
      <c r="O1802"/>
      <c r="P1802"/>
      <c r="Q1802"/>
      <c r="R1802"/>
      <c r="S1802"/>
      <c r="T1802"/>
      <c r="U1802"/>
      <c r="V1802"/>
      <c r="W1802"/>
    </row>
    <row r="1803" spans="2:23" ht="15" x14ac:dyDescent="0.25">
      <c r="B1803" s="2"/>
      <c r="F1803" s="2" t="s">
        <v>74</v>
      </c>
      <c r="G1803" s="2" t="s">
        <v>535</v>
      </c>
      <c r="K1803" s="9"/>
      <c r="L1803" s="9"/>
      <c r="M1803" s="9"/>
      <c r="N1803"/>
      <c r="O1803"/>
      <c r="P1803"/>
      <c r="Q1803"/>
      <c r="R1803"/>
      <c r="S1803"/>
      <c r="T1803"/>
      <c r="U1803"/>
      <c r="V1803"/>
      <c r="W1803"/>
    </row>
    <row r="1804" spans="2:23" ht="15" x14ac:dyDescent="0.25">
      <c r="B1804" s="2"/>
      <c r="H1804" s="2" t="s">
        <v>888</v>
      </c>
      <c r="K1804" s="9"/>
      <c r="L1804" s="9"/>
      <c r="M1804" s="9"/>
      <c r="N1804"/>
      <c r="O1804"/>
      <c r="P1804"/>
      <c r="Q1804"/>
      <c r="R1804"/>
      <c r="S1804"/>
      <c r="T1804"/>
      <c r="U1804"/>
      <c r="V1804"/>
      <c r="W1804"/>
    </row>
    <row r="1805" spans="2:23" ht="15" x14ac:dyDescent="0.25">
      <c r="B1805" s="2"/>
      <c r="I1805" s="2" t="s">
        <v>800</v>
      </c>
      <c r="J1805" s="2" t="s">
        <v>30</v>
      </c>
      <c r="K1805" s="9">
        <v>-2</v>
      </c>
      <c r="L1805" s="9">
        <v>0</v>
      </c>
      <c r="M1805" s="9">
        <v>0</v>
      </c>
      <c r="N1805"/>
      <c r="O1805"/>
      <c r="P1805"/>
      <c r="Q1805"/>
      <c r="R1805"/>
      <c r="S1805"/>
      <c r="T1805"/>
      <c r="U1805"/>
      <c r="V1805"/>
      <c r="W1805"/>
    </row>
    <row r="1806" spans="2:23" ht="15" x14ac:dyDescent="0.25">
      <c r="B1806" s="2"/>
      <c r="K1806" s="9"/>
      <c r="L1806" s="9"/>
      <c r="M1806" s="9"/>
      <c r="N1806"/>
      <c r="O1806"/>
      <c r="P1806"/>
      <c r="Q1806"/>
      <c r="R1806"/>
      <c r="S1806"/>
      <c r="T1806"/>
      <c r="U1806"/>
      <c r="V1806"/>
      <c r="W1806"/>
    </row>
    <row r="1807" spans="2:23" ht="15" x14ac:dyDescent="0.25">
      <c r="B1807" s="2"/>
      <c r="F1807" s="2" t="s">
        <v>78</v>
      </c>
      <c r="G1807" s="2" t="s">
        <v>75</v>
      </c>
      <c r="K1807" s="9"/>
      <c r="L1807" s="9"/>
      <c r="M1807" s="9"/>
      <c r="N1807"/>
      <c r="O1807"/>
      <c r="P1807"/>
      <c r="Q1807"/>
      <c r="R1807"/>
      <c r="S1807"/>
      <c r="T1807"/>
      <c r="U1807"/>
      <c r="V1807"/>
      <c r="W1807"/>
    </row>
    <row r="1808" spans="2:23" ht="15" x14ac:dyDescent="0.25">
      <c r="B1808" s="2"/>
      <c r="H1808" s="2" t="s">
        <v>889</v>
      </c>
      <c r="K1808" s="9"/>
      <c r="L1808" s="9"/>
      <c r="M1808" s="9"/>
      <c r="N1808"/>
      <c r="O1808"/>
      <c r="P1808"/>
      <c r="Q1808"/>
      <c r="R1808"/>
      <c r="S1808"/>
      <c r="T1808"/>
      <c r="U1808"/>
      <c r="V1808"/>
      <c r="W1808"/>
    </row>
    <row r="1809" spans="2:23" ht="15" x14ac:dyDescent="0.25">
      <c r="B1809" s="2"/>
      <c r="I1809" s="2" t="s">
        <v>550</v>
      </c>
      <c r="J1809" s="2" t="s">
        <v>41</v>
      </c>
      <c r="K1809" s="9">
        <v>-1328</v>
      </c>
      <c r="L1809" s="9">
        <v>-388</v>
      </c>
      <c r="M1809" s="9">
        <v>0</v>
      </c>
      <c r="N1809"/>
      <c r="O1809"/>
      <c r="P1809"/>
      <c r="Q1809"/>
      <c r="R1809"/>
      <c r="S1809"/>
      <c r="T1809"/>
      <c r="U1809"/>
      <c r="V1809"/>
      <c r="W1809"/>
    </row>
    <row r="1810" spans="2:23" ht="15" x14ac:dyDescent="0.25">
      <c r="B1810" s="2"/>
      <c r="K1810" s="9"/>
      <c r="L1810" s="9"/>
      <c r="M1810" s="9"/>
      <c r="N1810"/>
      <c r="O1810"/>
      <c r="P1810"/>
      <c r="Q1810"/>
      <c r="R1810"/>
      <c r="S1810"/>
      <c r="T1810"/>
      <c r="U1810"/>
      <c r="V1810"/>
      <c r="W1810"/>
    </row>
    <row r="1811" spans="2:23" ht="15" x14ac:dyDescent="0.25">
      <c r="B1811" s="2"/>
      <c r="D1811" s="2" t="s">
        <v>569</v>
      </c>
      <c r="E1811" s="2" t="s">
        <v>570</v>
      </c>
      <c r="K1811" s="9"/>
      <c r="L1811" s="9"/>
      <c r="M1811" s="9"/>
      <c r="N1811"/>
      <c r="O1811"/>
      <c r="P1811"/>
      <c r="Q1811"/>
      <c r="R1811"/>
      <c r="S1811"/>
      <c r="T1811"/>
      <c r="U1811"/>
      <c r="V1811"/>
      <c r="W1811"/>
    </row>
    <row r="1812" spans="2:23" ht="15" x14ac:dyDescent="0.25">
      <c r="B1812" s="2"/>
      <c r="F1812" s="2" t="s">
        <v>27</v>
      </c>
      <c r="G1812" s="2" t="s">
        <v>570</v>
      </c>
      <c r="K1812" s="9"/>
      <c r="L1812" s="9"/>
      <c r="M1812" s="9"/>
      <c r="N1812"/>
      <c r="O1812"/>
      <c r="P1812"/>
      <c r="Q1812"/>
      <c r="R1812"/>
      <c r="S1812"/>
      <c r="T1812"/>
      <c r="U1812"/>
      <c r="V1812"/>
      <c r="W1812"/>
    </row>
    <row r="1813" spans="2:23" ht="15" x14ac:dyDescent="0.25">
      <c r="B1813" s="2"/>
      <c r="H1813" s="2" t="s">
        <v>890</v>
      </c>
      <c r="K1813" s="9"/>
      <c r="L1813" s="9"/>
      <c r="M1813" s="9"/>
      <c r="N1813"/>
      <c r="O1813"/>
      <c r="P1813"/>
      <c r="Q1813"/>
      <c r="R1813"/>
      <c r="S1813"/>
      <c r="T1813"/>
      <c r="U1813"/>
      <c r="V1813"/>
      <c r="W1813"/>
    </row>
    <row r="1814" spans="2:23" ht="15" x14ac:dyDescent="0.25">
      <c r="B1814" s="2"/>
      <c r="I1814" s="2" t="s">
        <v>808</v>
      </c>
      <c r="J1814" s="2" t="s">
        <v>30</v>
      </c>
      <c r="K1814" s="9">
        <v>-8</v>
      </c>
      <c r="L1814" s="9">
        <v>-10</v>
      </c>
      <c r="M1814" s="9">
        <v>-10</v>
      </c>
      <c r="N1814"/>
      <c r="O1814"/>
      <c r="P1814"/>
      <c r="Q1814"/>
      <c r="R1814"/>
      <c r="S1814"/>
      <c r="T1814"/>
      <c r="U1814"/>
      <c r="V1814"/>
      <c r="W1814"/>
    </row>
    <row r="1815" spans="2:23" ht="15" x14ac:dyDescent="0.25">
      <c r="B1815" s="2"/>
      <c r="K1815" s="9"/>
      <c r="L1815" s="9"/>
      <c r="M1815" s="9"/>
      <c r="N1815"/>
      <c r="O1815"/>
      <c r="P1815"/>
      <c r="Q1815"/>
      <c r="R1815"/>
      <c r="S1815"/>
      <c r="T1815"/>
      <c r="U1815"/>
      <c r="V1815"/>
      <c r="W1815"/>
    </row>
    <row r="1816" spans="2:23" ht="15" x14ac:dyDescent="0.25">
      <c r="B1816" s="2"/>
      <c r="H1816" s="2" t="s">
        <v>891</v>
      </c>
      <c r="K1816" s="9"/>
      <c r="L1816" s="9"/>
      <c r="M1816" s="9"/>
      <c r="N1816"/>
      <c r="O1816"/>
      <c r="P1816"/>
      <c r="Q1816"/>
      <c r="R1816"/>
      <c r="S1816"/>
      <c r="T1816"/>
      <c r="U1816"/>
      <c r="V1816"/>
      <c r="W1816"/>
    </row>
    <row r="1817" spans="2:23" ht="15" x14ac:dyDescent="0.25">
      <c r="B1817" s="2"/>
      <c r="I1817" s="2" t="s">
        <v>808</v>
      </c>
      <c r="J1817" s="2" t="s">
        <v>30</v>
      </c>
      <c r="K1817" s="9">
        <v>-196</v>
      </c>
      <c r="L1817" s="9">
        <v>-189</v>
      </c>
      <c r="M1817" s="9">
        <v>-197</v>
      </c>
      <c r="N1817"/>
      <c r="O1817"/>
      <c r="P1817"/>
      <c r="Q1817"/>
      <c r="R1817"/>
      <c r="S1817"/>
      <c r="T1817"/>
      <c r="U1817"/>
      <c r="V1817"/>
      <c r="W1817"/>
    </row>
    <row r="1818" spans="2:23" ht="15" x14ac:dyDescent="0.25">
      <c r="B1818" s="2"/>
      <c r="K1818" s="9"/>
      <c r="L1818" s="9"/>
      <c r="M1818" s="9"/>
      <c r="N1818"/>
      <c r="O1818"/>
      <c r="P1818"/>
      <c r="Q1818"/>
      <c r="R1818"/>
      <c r="S1818"/>
      <c r="T1818"/>
      <c r="U1818"/>
      <c r="V1818"/>
      <c r="W1818"/>
    </row>
    <row r="1819" spans="2:23" ht="15" x14ac:dyDescent="0.25">
      <c r="B1819" s="2"/>
      <c r="H1819" s="2" t="s">
        <v>892</v>
      </c>
      <c r="K1819" s="9"/>
      <c r="L1819" s="9"/>
      <c r="M1819" s="9"/>
      <c r="N1819"/>
      <c r="O1819"/>
      <c r="P1819"/>
      <c r="Q1819"/>
      <c r="R1819"/>
      <c r="S1819"/>
      <c r="T1819"/>
      <c r="U1819"/>
      <c r="V1819"/>
      <c r="W1819"/>
    </row>
    <row r="1820" spans="2:23" ht="15" x14ac:dyDescent="0.25">
      <c r="B1820" s="2"/>
      <c r="I1820" s="2" t="s">
        <v>808</v>
      </c>
      <c r="J1820" s="2" t="s">
        <v>30</v>
      </c>
      <c r="K1820" s="9">
        <v>-2</v>
      </c>
      <c r="L1820" s="9">
        <v>-2</v>
      </c>
      <c r="M1820" s="9">
        <v>-2</v>
      </c>
      <c r="N1820"/>
      <c r="O1820"/>
      <c r="P1820"/>
      <c r="Q1820"/>
      <c r="R1820"/>
      <c r="S1820"/>
      <c r="T1820"/>
      <c r="U1820"/>
      <c r="V1820"/>
      <c r="W1820"/>
    </row>
    <row r="1821" spans="2:23" ht="15" x14ac:dyDescent="0.25">
      <c r="B1821" s="2"/>
      <c r="K1821" s="9"/>
      <c r="L1821" s="9"/>
      <c r="M1821" s="9"/>
      <c r="N1821"/>
      <c r="O1821"/>
      <c r="P1821"/>
      <c r="Q1821"/>
      <c r="R1821"/>
      <c r="S1821"/>
      <c r="T1821"/>
      <c r="U1821"/>
      <c r="V1821"/>
      <c r="W1821"/>
    </row>
    <row r="1822" spans="2:23" ht="15" x14ac:dyDescent="0.25">
      <c r="B1822" s="2"/>
      <c r="H1822" s="2" t="s">
        <v>893</v>
      </c>
      <c r="K1822" s="9"/>
      <c r="L1822" s="9"/>
      <c r="M1822" s="9"/>
      <c r="N1822"/>
      <c r="O1822"/>
      <c r="P1822"/>
      <c r="Q1822"/>
      <c r="R1822"/>
      <c r="S1822"/>
      <c r="T1822"/>
      <c r="U1822"/>
      <c r="V1822"/>
      <c r="W1822"/>
    </row>
    <row r="1823" spans="2:23" ht="15" x14ac:dyDescent="0.25">
      <c r="B1823" s="2"/>
      <c r="I1823" s="2" t="s">
        <v>808</v>
      </c>
      <c r="J1823" s="2" t="s">
        <v>30</v>
      </c>
      <c r="K1823" s="9">
        <v>-573</v>
      </c>
      <c r="L1823" s="9">
        <v>-635</v>
      </c>
      <c r="M1823" s="9">
        <v>-418</v>
      </c>
      <c r="N1823"/>
      <c r="O1823"/>
      <c r="P1823"/>
      <c r="Q1823"/>
      <c r="R1823"/>
      <c r="S1823"/>
      <c r="T1823"/>
      <c r="U1823"/>
      <c r="V1823"/>
      <c r="W1823"/>
    </row>
    <row r="1824" spans="2:23" ht="15" x14ac:dyDescent="0.25">
      <c r="B1824" s="2"/>
      <c r="K1824" s="9"/>
      <c r="L1824" s="9"/>
      <c r="M1824" s="9"/>
      <c r="N1824"/>
      <c r="O1824"/>
      <c r="P1824"/>
      <c r="Q1824"/>
      <c r="R1824"/>
      <c r="S1824"/>
      <c r="T1824"/>
      <c r="U1824"/>
      <c r="V1824"/>
      <c r="W1824"/>
    </row>
    <row r="1825" spans="2:23" ht="15" x14ac:dyDescent="0.25">
      <c r="B1825" s="2"/>
      <c r="H1825" s="2" t="s">
        <v>894</v>
      </c>
      <c r="K1825" s="9"/>
      <c r="L1825" s="9"/>
      <c r="M1825" s="9"/>
      <c r="N1825"/>
      <c r="O1825"/>
      <c r="P1825"/>
      <c r="Q1825"/>
      <c r="R1825"/>
      <c r="S1825"/>
      <c r="T1825"/>
      <c r="U1825"/>
      <c r="V1825"/>
      <c r="W1825"/>
    </row>
    <row r="1826" spans="2:23" ht="15" x14ac:dyDescent="0.25">
      <c r="B1826" s="2"/>
      <c r="I1826" s="2" t="s">
        <v>808</v>
      </c>
      <c r="J1826" s="2" t="s">
        <v>30</v>
      </c>
      <c r="K1826" s="9">
        <v>0</v>
      </c>
      <c r="L1826" s="9">
        <v>-46</v>
      </c>
      <c r="M1826" s="9">
        <v>-178</v>
      </c>
      <c r="N1826"/>
      <c r="O1826"/>
      <c r="P1826"/>
      <c r="Q1826"/>
      <c r="R1826"/>
      <c r="S1826"/>
      <c r="T1826"/>
      <c r="U1826"/>
      <c r="V1826"/>
      <c r="W1826"/>
    </row>
    <row r="1827" spans="2:23" ht="15" x14ac:dyDescent="0.25">
      <c r="B1827" s="2"/>
      <c r="K1827" s="9"/>
      <c r="L1827" s="9"/>
      <c r="M1827" s="9"/>
      <c r="N1827"/>
      <c r="O1827"/>
      <c r="P1827"/>
      <c r="Q1827"/>
      <c r="R1827"/>
      <c r="S1827"/>
      <c r="T1827"/>
      <c r="U1827"/>
      <c r="V1827"/>
      <c r="W1827"/>
    </row>
    <row r="1828" spans="2:23" ht="15" x14ac:dyDescent="0.25">
      <c r="B1828" s="2"/>
      <c r="H1828" s="2" t="s">
        <v>895</v>
      </c>
      <c r="K1828" s="9"/>
      <c r="L1828" s="9"/>
      <c r="M1828" s="9"/>
      <c r="N1828"/>
      <c r="O1828"/>
      <c r="P1828"/>
      <c r="Q1828"/>
      <c r="R1828"/>
      <c r="S1828"/>
      <c r="T1828"/>
      <c r="U1828"/>
      <c r="V1828"/>
      <c r="W1828"/>
    </row>
    <row r="1829" spans="2:23" ht="15" x14ac:dyDescent="0.25">
      <c r="B1829" s="2"/>
      <c r="I1829" s="2" t="s">
        <v>808</v>
      </c>
      <c r="J1829" s="2" t="s">
        <v>30</v>
      </c>
      <c r="K1829" s="9">
        <v>-3920</v>
      </c>
      <c r="L1829" s="9">
        <v>-6404</v>
      </c>
      <c r="M1829" s="9">
        <v>-7315</v>
      </c>
      <c r="N1829"/>
      <c r="O1829"/>
      <c r="P1829"/>
      <c r="Q1829"/>
      <c r="R1829"/>
      <c r="S1829"/>
      <c r="T1829"/>
      <c r="U1829"/>
      <c r="V1829"/>
      <c r="W1829"/>
    </row>
    <row r="1830" spans="2:23" ht="15" x14ac:dyDescent="0.25">
      <c r="B1830" s="2"/>
      <c r="K1830" s="9"/>
      <c r="L1830" s="9"/>
      <c r="M1830" s="9"/>
      <c r="N1830"/>
      <c r="O1830"/>
      <c r="P1830"/>
      <c r="Q1830"/>
      <c r="R1830"/>
      <c r="S1830"/>
      <c r="T1830"/>
      <c r="U1830"/>
      <c r="V1830"/>
      <c r="W1830"/>
    </row>
    <row r="1831" spans="2:23" ht="15" x14ac:dyDescent="0.25">
      <c r="B1831" s="2"/>
      <c r="H1831" s="2" t="s">
        <v>896</v>
      </c>
      <c r="K1831" s="9"/>
      <c r="L1831" s="9"/>
      <c r="M1831" s="9"/>
      <c r="N1831"/>
      <c r="O1831"/>
      <c r="P1831"/>
      <c r="Q1831"/>
      <c r="R1831"/>
      <c r="S1831"/>
      <c r="T1831"/>
      <c r="U1831"/>
      <c r="V1831"/>
      <c r="W1831"/>
    </row>
    <row r="1832" spans="2:23" ht="15" x14ac:dyDescent="0.25">
      <c r="B1832" s="2"/>
      <c r="I1832" s="2" t="s">
        <v>808</v>
      </c>
      <c r="J1832" s="2" t="s">
        <v>30</v>
      </c>
      <c r="K1832" s="9">
        <v>-619</v>
      </c>
      <c r="L1832" s="9">
        <v>-663</v>
      </c>
      <c r="M1832" s="9">
        <v>-721</v>
      </c>
      <c r="N1832"/>
      <c r="O1832"/>
      <c r="P1832"/>
      <c r="Q1832"/>
      <c r="R1832"/>
      <c r="S1832"/>
      <c r="T1832"/>
      <c r="U1832"/>
      <c r="V1832"/>
      <c r="W1832"/>
    </row>
    <row r="1833" spans="2:23" ht="15" x14ac:dyDescent="0.25">
      <c r="B1833" s="2"/>
      <c r="K1833" s="9"/>
      <c r="L1833" s="9"/>
      <c r="M1833" s="9"/>
      <c r="N1833"/>
      <c r="O1833"/>
      <c r="P1833"/>
      <c r="Q1833"/>
      <c r="R1833"/>
      <c r="S1833"/>
      <c r="T1833"/>
      <c r="U1833"/>
      <c r="V1833"/>
      <c r="W1833"/>
    </row>
    <row r="1834" spans="2:23" ht="15" x14ac:dyDescent="0.25">
      <c r="B1834" s="2"/>
      <c r="H1834" s="2" t="s">
        <v>897</v>
      </c>
      <c r="K1834" s="9"/>
      <c r="L1834" s="9"/>
      <c r="M1834" s="9"/>
      <c r="N1834"/>
      <c r="O1834"/>
      <c r="P1834"/>
      <c r="Q1834"/>
      <c r="R1834"/>
      <c r="S1834"/>
      <c r="T1834"/>
      <c r="U1834"/>
      <c r="V1834"/>
      <c r="W1834"/>
    </row>
    <row r="1835" spans="2:23" ht="15" x14ac:dyDescent="0.25">
      <c r="B1835" s="2"/>
      <c r="I1835" s="2" t="s">
        <v>507</v>
      </c>
      <c r="J1835" s="2" t="s">
        <v>41</v>
      </c>
      <c r="K1835" s="9">
        <v>-280</v>
      </c>
      <c r="L1835" s="9">
        <v>-261</v>
      </c>
      <c r="M1835" s="9">
        <v>-270</v>
      </c>
      <c r="N1835"/>
      <c r="O1835"/>
      <c r="P1835"/>
      <c r="Q1835"/>
      <c r="R1835"/>
      <c r="S1835"/>
      <c r="T1835"/>
      <c r="U1835"/>
      <c r="V1835"/>
      <c r="W1835"/>
    </row>
    <row r="1836" spans="2:23" ht="15" x14ac:dyDescent="0.25">
      <c r="B1836" s="2"/>
      <c r="K1836" s="9"/>
      <c r="L1836" s="9"/>
      <c r="M1836" s="9"/>
      <c r="N1836"/>
      <c r="O1836"/>
      <c r="P1836"/>
      <c r="Q1836"/>
      <c r="R1836"/>
      <c r="S1836"/>
      <c r="T1836"/>
      <c r="U1836"/>
      <c r="V1836"/>
      <c r="W1836"/>
    </row>
    <row r="1837" spans="2:23" ht="15" x14ac:dyDescent="0.25">
      <c r="B1837" s="2"/>
      <c r="H1837" s="2" t="s">
        <v>898</v>
      </c>
      <c r="K1837" s="9"/>
      <c r="L1837" s="9"/>
      <c r="M1837" s="9"/>
      <c r="N1837"/>
      <c r="O1837"/>
      <c r="P1837"/>
      <c r="Q1837"/>
      <c r="R1837"/>
      <c r="S1837"/>
      <c r="T1837"/>
      <c r="U1837"/>
      <c r="V1837"/>
      <c r="W1837"/>
    </row>
    <row r="1838" spans="2:23" ht="15" x14ac:dyDescent="0.25">
      <c r="B1838" s="2"/>
      <c r="I1838" s="2" t="s">
        <v>507</v>
      </c>
      <c r="J1838" s="2" t="s">
        <v>41</v>
      </c>
      <c r="K1838" s="9">
        <v>-150</v>
      </c>
      <c r="L1838" s="9">
        <v>-185</v>
      </c>
      <c r="M1838" s="9">
        <v>-159</v>
      </c>
      <c r="N1838"/>
      <c r="O1838"/>
      <c r="P1838"/>
      <c r="Q1838"/>
      <c r="R1838"/>
      <c r="S1838"/>
      <c r="T1838"/>
      <c r="U1838"/>
      <c r="V1838"/>
      <c r="W1838"/>
    </row>
    <row r="1839" spans="2:23" ht="15" x14ac:dyDescent="0.25">
      <c r="B1839" s="2"/>
      <c r="K1839" s="9"/>
      <c r="L1839" s="9"/>
      <c r="M1839" s="9"/>
      <c r="N1839"/>
      <c r="O1839"/>
      <c r="P1839"/>
      <c r="Q1839"/>
      <c r="R1839"/>
      <c r="S1839"/>
      <c r="T1839"/>
      <c r="U1839"/>
      <c r="V1839"/>
      <c r="W1839"/>
    </row>
    <row r="1840" spans="2:23" ht="15" x14ac:dyDescent="0.25">
      <c r="B1840" s="2"/>
      <c r="H1840" s="2" t="s">
        <v>899</v>
      </c>
      <c r="K1840" s="9"/>
      <c r="L1840" s="9"/>
      <c r="M1840" s="9"/>
      <c r="N1840"/>
      <c r="O1840"/>
      <c r="P1840"/>
      <c r="Q1840"/>
      <c r="R1840"/>
      <c r="S1840"/>
      <c r="T1840"/>
      <c r="U1840"/>
      <c r="V1840"/>
      <c r="W1840"/>
    </row>
    <row r="1841" spans="2:23" ht="15" x14ac:dyDescent="0.25">
      <c r="B1841" s="2"/>
      <c r="I1841" s="2" t="s">
        <v>808</v>
      </c>
      <c r="J1841" s="2" t="s">
        <v>41</v>
      </c>
      <c r="K1841" s="9">
        <v>-141</v>
      </c>
      <c r="L1841" s="9">
        <v>-280</v>
      </c>
      <c r="M1841" s="9">
        <v>-190</v>
      </c>
      <c r="N1841"/>
      <c r="O1841"/>
      <c r="P1841"/>
      <c r="Q1841"/>
      <c r="R1841"/>
      <c r="S1841"/>
      <c r="T1841"/>
      <c r="U1841"/>
      <c r="V1841"/>
      <c r="W1841"/>
    </row>
    <row r="1842" spans="2:23" ht="15" x14ac:dyDescent="0.25">
      <c r="B1842" s="2"/>
      <c r="K1842" s="9"/>
      <c r="L1842" s="9"/>
      <c r="M1842" s="9"/>
      <c r="N1842"/>
      <c r="O1842"/>
      <c r="P1842"/>
      <c r="Q1842"/>
      <c r="R1842"/>
      <c r="S1842"/>
      <c r="T1842"/>
      <c r="U1842"/>
      <c r="V1842"/>
      <c r="W1842"/>
    </row>
    <row r="1843" spans="2:23" ht="15" x14ac:dyDescent="0.25">
      <c r="B1843" s="2"/>
      <c r="H1843" s="2" t="s">
        <v>900</v>
      </c>
      <c r="K1843" s="9"/>
      <c r="L1843" s="9"/>
      <c r="M1843" s="9"/>
      <c r="N1843"/>
      <c r="O1843"/>
      <c r="P1843"/>
      <c r="Q1843"/>
      <c r="R1843"/>
      <c r="S1843"/>
      <c r="T1843"/>
      <c r="U1843"/>
      <c r="V1843"/>
      <c r="W1843"/>
    </row>
    <row r="1844" spans="2:23" ht="15" x14ac:dyDescent="0.25">
      <c r="B1844" s="2"/>
      <c r="I1844" s="2" t="s">
        <v>572</v>
      </c>
      <c r="J1844" s="2" t="s">
        <v>41</v>
      </c>
      <c r="K1844" s="9">
        <v>-950</v>
      </c>
      <c r="L1844" s="9">
        <v>-1043</v>
      </c>
      <c r="M1844" s="9">
        <v>-1085</v>
      </c>
      <c r="N1844"/>
      <c r="O1844"/>
      <c r="P1844"/>
      <c r="Q1844"/>
      <c r="R1844"/>
      <c r="S1844"/>
      <c r="T1844"/>
      <c r="U1844"/>
      <c r="V1844"/>
      <c r="W1844"/>
    </row>
    <row r="1845" spans="2:23" ht="15" x14ac:dyDescent="0.25">
      <c r="B1845" s="2"/>
      <c r="K1845" s="9"/>
      <c r="L1845" s="9"/>
      <c r="M1845" s="9"/>
      <c r="N1845"/>
      <c r="O1845"/>
      <c r="P1845"/>
      <c r="Q1845"/>
      <c r="R1845"/>
      <c r="S1845"/>
      <c r="T1845"/>
      <c r="U1845"/>
      <c r="V1845"/>
      <c r="W1845"/>
    </row>
    <row r="1846" spans="2:23" ht="15" x14ac:dyDescent="0.25">
      <c r="B1846" s="2"/>
      <c r="H1846" s="2" t="s">
        <v>901</v>
      </c>
      <c r="K1846" s="9"/>
      <c r="L1846" s="9"/>
      <c r="M1846" s="9"/>
      <c r="N1846"/>
      <c r="O1846"/>
      <c r="P1846"/>
      <c r="Q1846"/>
      <c r="R1846"/>
      <c r="S1846"/>
      <c r="T1846"/>
      <c r="U1846"/>
      <c r="V1846"/>
      <c r="W1846"/>
    </row>
    <row r="1847" spans="2:23" ht="15" x14ac:dyDescent="0.25">
      <c r="B1847" s="2"/>
      <c r="I1847" s="2" t="s">
        <v>449</v>
      </c>
      <c r="J1847" s="2" t="s">
        <v>30</v>
      </c>
      <c r="K1847" s="9">
        <v>-99</v>
      </c>
      <c r="L1847" s="9">
        <v>-99</v>
      </c>
      <c r="M1847" s="9">
        <v>-99</v>
      </c>
      <c r="N1847"/>
      <c r="O1847"/>
      <c r="P1847"/>
      <c r="Q1847"/>
      <c r="R1847"/>
      <c r="S1847"/>
      <c r="T1847"/>
      <c r="U1847"/>
      <c r="V1847"/>
      <c r="W1847"/>
    </row>
    <row r="1848" spans="2:23" ht="15" x14ac:dyDescent="0.25">
      <c r="B1848" s="2"/>
      <c r="K1848" s="9"/>
      <c r="L1848" s="9"/>
      <c r="M1848" s="9"/>
      <c r="N1848"/>
      <c r="O1848"/>
      <c r="P1848"/>
      <c r="Q1848"/>
      <c r="R1848"/>
      <c r="S1848"/>
      <c r="T1848"/>
      <c r="U1848"/>
      <c r="V1848"/>
      <c r="W1848"/>
    </row>
    <row r="1849" spans="2:23" ht="15" x14ac:dyDescent="0.25">
      <c r="B1849" s="2"/>
      <c r="H1849" s="2" t="s">
        <v>902</v>
      </c>
      <c r="K1849" s="9"/>
      <c r="L1849" s="9"/>
      <c r="M1849" s="9"/>
      <c r="N1849"/>
      <c r="O1849"/>
      <c r="P1849"/>
      <c r="Q1849"/>
      <c r="R1849"/>
      <c r="S1849"/>
      <c r="T1849"/>
      <c r="U1849"/>
      <c r="V1849"/>
      <c r="W1849"/>
    </row>
    <row r="1850" spans="2:23" ht="15" x14ac:dyDescent="0.25">
      <c r="B1850" s="2"/>
      <c r="I1850" s="2" t="s">
        <v>62</v>
      </c>
      <c r="J1850" s="2" t="s">
        <v>30</v>
      </c>
      <c r="K1850" s="9">
        <v>-12</v>
      </c>
      <c r="L1850" s="9">
        <v>-12</v>
      </c>
      <c r="M1850" s="9">
        <v>-12</v>
      </c>
      <c r="N1850"/>
      <c r="O1850"/>
      <c r="P1850"/>
      <c r="Q1850"/>
      <c r="R1850"/>
      <c r="S1850"/>
      <c r="T1850"/>
      <c r="U1850"/>
      <c r="V1850"/>
      <c r="W1850"/>
    </row>
    <row r="1851" spans="2:23" ht="15" x14ac:dyDescent="0.25">
      <c r="B1851" s="2"/>
      <c r="K1851" s="9"/>
      <c r="L1851" s="9"/>
      <c r="M1851" s="9"/>
      <c r="N1851"/>
      <c r="O1851"/>
      <c r="P1851"/>
      <c r="Q1851"/>
      <c r="R1851"/>
      <c r="S1851"/>
      <c r="T1851"/>
      <c r="U1851"/>
      <c r="V1851"/>
      <c r="W1851"/>
    </row>
    <row r="1852" spans="2:23" ht="15" x14ac:dyDescent="0.25">
      <c r="B1852" s="2"/>
      <c r="H1852" s="2" t="s">
        <v>903</v>
      </c>
      <c r="K1852" s="9"/>
      <c r="L1852" s="9"/>
      <c r="M1852" s="9"/>
      <c r="N1852"/>
      <c r="O1852"/>
      <c r="P1852"/>
      <c r="Q1852"/>
      <c r="R1852"/>
      <c r="S1852"/>
      <c r="T1852"/>
      <c r="U1852"/>
      <c r="V1852"/>
      <c r="W1852"/>
    </row>
    <row r="1853" spans="2:23" ht="15" x14ac:dyDescent="0.25">
      <c r="B1853" s="2"/>
      <c r="I1853" s="2" t="s">
        <v>800</v>
      </c>
      <c r="J1853" s="2" t="s">
        <v>30</v>
      </c>
      <c r="K1853" s="9">
        <v>-13</v>
      </c>
      <c r="L1853" s="9">
        <v>0</v>
      </c>
      <c r="M1853" s="9">
        <v>0</v>
      </c>
      <c r="N1853"/>
      <c r="O1853"/>
      <c r="P1853"/>
      <c r="Q1853"/>
      <c r="R1853"/>
      <c r="S1853"/>
      <c r="T1853"/>
      <c r="U1853"/>
      <c r="V1853"/>
      <c r="W1853"/>
    </row>
    <row r="1854" spans="2:23" ht="15" x14ac:dyDescent="0.25">
      <c r="B1854" s="2"/>
      <c r="K1854" s="9"/>
      <c r="L1854" s="9"/>
      <c r="M1854" s="9"/>
      <c r="N1854"/>
      <c r="O1854"/>
      <c r="P1854"/>
      <c r="Q1854"/>
      <c r="R1854"/>
      <c r="S1854"/>
      <c r="T1854"/>
      <c r="U1854"/>
      <c r="V1854"/>
      <c r="W1854"/>
    </row>
    <row r="1855" spans="2:23" ht="15" x14ac:dyDescent="0.25">
      <c r="B1855" s="2"/>
      <c r="H1855" s="2" t="s">
        <v>904</v>
      </c>
      <c r="K1855" s="9"/>
      <c r="L1855" s="9"/>
      <c r="M1855" s="9"/>
      <c r="N1855"/>
      <c r="O1855"/>
      <c r="P1855"/>
      <c r="Q1855"/>
      <c r="R1855"/>
      <c r="S1855"/>
      <c r="T1855"/>
      <c r="U1855"/>
      <c r="V1855"/>
      <c r="W1855"/>
    </row>
    <row r="1856" spans="2:23" ht="15" x14ac:dyDescent="0.25">
      <c r="B1856" s="2"/>
      <c r="I1856" s="2" t="s">
        <v>800</v>
      </c>
      <c r="J1856" s="2" t="s">
        <v>30</v>
      </c>
      <c r="K1856" s="9">
        <v>8</v>
      </c>
      <c r="L1856" s="9">
        <v>0</v>
      </c>
      <c r="M1856" s="9">
        <v>0</v>
      </c>
      <c r="N1856"/>
      <c r="O1856"/>
      <c r="P1856"/>
      <c r="Q1856"/>
      <c r="R1856"/>
      <c r="S1856"/>
      <c r="T1856"/>
      <c r="U1856"/>
      <c r="V1856"/>
      <c r="W1856"/>
    </row>
    <row r="1857" spans="2:23" ht="15" x14ac:dyDescent="0.25">
      <c r="B1857" s="2"/>
      <c r="K1857" s="9"/>
      <c r="L1857" s="9"/>
      <c r="M1857" s="9"/>
      <c r="N1857"/>
      <c r="O1857"/>
      <c r="P1857"/>
      <c r="Q1857"/>
      <c r="R1857"/>
      <c r="S1857"/>
      <c r="T1857"/>
      <c r="U1857"/>
      <c r="V1857"/>
      <c r="W1857"/>
    </row>
    <row r="1858" spans="2:23" ht="15" x14ac:dyDescent="0.25">
      <c r="B1858" s="2"/>
      <c r="H1858" s="2" t="s">
        <v>905</v>
      </c>
      <c r="K1858" s="9"/>
      <c r="L1858" s="9"/>
      <c r="M1858" s="9"/>
      <c r="N1858"/>
      <c r="O1858"/>
      <c r="P1858"/>
      <c r="Q1858"/>
      <c r="R1858"/>
      <c r="S1858"/>
      <c r="T1858"/>
      <c r="U1858"/>
      <c r="V1858"/>
      <c r="W1858"/>
    </row>
    <row r="1859" spans="2:23" ht="15" x14ac:dyDescent="0.25">
      <c r="B1859" s="2"/>
      <c r="I1859" s="2" t="s">
        <v>572</v>
      </c>
      <c r="J1859" s="2" t="s">
        <v>30</v>
      </c>
      <c r="K1859" s="9">
        <v>-88</v>
      </c>
      <c r="L1859" s="9">
        <v>-64</v>
      </c>
      <c r="M1859" s="9">
        <v>-64</v>
      </c>
      <c r="N1859"/>
      <c r="O1859"/>
      <c r="P1859"/>
      <c r="Q1859"/>
      <c r="R1859"/>
      <c r="S1859"/>
      <c r="T1859"/>
      <c r="U1859"/>
      <c r="V1859"/>
      <c r="W1859"/>
    </row>
    <row r="1860" spans="2:23" ht="15" x14ac:dyDescent="0.25">
      <c r="B1860" s="2"/>
      <c r="K1860" s="9"/>
      <c r="L1860" s="9"/>
      <c r="M1860" s="9"/>
      <c r="N1860"/>
      <c r="O1860"/>
      <c r="P1860"/>
      <c r="Q1860"/>
      <c r="R1860"/>
      <c r="S1860"/>
      <c r="T1860"/>
      <c r="U1860"/>
      <c r="V1860"/>
      <c r="W1860"/>
    </row>
    <row r="1861" spans="2:23" ht="15" x14ac:dyDescent="0.25">
      <c r="B1861" s="2"/>
      <c r="H1861" s="2" t="s">
        <v>906</v>
      </c>
      <c r="K1861" s="9"/>
      <c r="L1861" s="9"/>
      <c r="M1861" s="9"/>
      <c r="N1861"/>
      <c r="O1861"/>
      <c r="P1861"/>
      <c r="Q1861"/>
      <c r="R1861"/>
      <c r="S1861"/>
      <c r="T1861"/>
      <c r="U1861"/>
      <c r="V1861"/>
      <c r="W1861"/>
    </row>
    <row r="1862" spans="2:23" ht="15" x14ac:dyDescent="0.25">
      <c r="B1862" s="2"/>
      <c r="I1862" s="2" t="s">
        <v>808</v>
      </c>
      <c r="J1862" s="2" t="s">
        <v>30</v>
      </c>
      <c r="K1862" s="9">
        <v>-268</v>
      </c>
      <c r="L1862" s="9">
        <v>-200</v>
      </c>
      <c r="M1862" s="9">
        <v>-183</v>
      </c>
      <c r="N1862"/>
      <c r="O1862"/>
      <c r="P1862"/>
      <c r="Q1862"/>
      <c r="R1862"/>
      <c r="S1862"/>
      <c r="T1862"/>
      <c r="U1862"/>
      <c r="V1862"/>
      <c r="W1862"/>
    </row>
    <row r="1863" spans="2:23" ht="15" x14ac:dyDescent="0.25">
      <c r="B1863" s="2"/>
      <c r="K1863" s="9"/>
      <c r="L1863" s="9"/>
      <c r="M1863" s="9"/>
      <c r="N1863"/>
      <c r="O1863"/>
      <c r="P1863"/>
      <c r="Q1863"/>
      <c r="R1863"/>
      <c r="S1863"/>
      <c r="T1863"/>
      <c r="U1863"/>
      <c r="V1863"/>
      <c r="W1863"/>
    </row>
    <row r="1864" spans="2:23" ht="15" x14ac:dyDescent="0.25">
      <c r="B1864" s="2"/>
      <c r="H1864" s="2" t="s">
        <v>907</v>
      </c>
      <c r="K1864" s="9"/>
      <c r="L1864" s="9"/>
      <c r="M1864" s="9"/>
      <c r="N1864"/>
      <c r="O1864"/>
      <c r="P1864"/>
      <c r="Q1864"/>
      <c r="R1864"/>
      <c r="S1864"/>
      <c r="T1864"/>
      <c r="U1864"/>
      <c r="V1864"/>
      <c r="W1864"/>
    </row>
    <row r="1865" spans="2:23" ht="15" x14ac:dyDescent="0.25">
      <c r="B1865" s="2"/>
      <c r="I1865" s="2" t="s">
        <v>808</v>
      </c>
      <c r="J1865" s="2" t="s">
        <v>41</v>
      </c>
      <c r="K1865" s="9">
        <v>-396</v>
      </c>
      <c r="L1865" s="9">
        <v>-640</v>
      </c>
      <c r="M1865" s="9">
        <v>-510</v>
      </c>
      <c r="N1865"/>
      <c r="O1865"/>
      <c r="P1865"/>
      <c r="Q1865"/>
      <c r="R1865"/>
      <c r="S1865"/>
      <c r="T1865"/>
      <c r="U1865"/>
      <c r="V1865"/>
      <c r="W1865"/>
    </row>
    <row r="1866" spans="2:23" ht="15" x14ac:dyDescent="0.25">
      <c r="B1866" s="2"/>
      <c r="K1866" s="9"/>
      <c r="L1866" s="9"/>
      <c r="M1866" s="9"/>
      <c r="N1866"/>
      <c r="O1866"/>
      <c r="P1866"/>
      <c r="Q1866"/>
      <c r="R1866"/>
      <c r="S1866"/>
      <c r="T1866"/>
      <c r="U1866"/>
      <c r="V1866"/>
      <c r="W1866"/>
    </row>
    <row r="1867" spans="2:23" ht="15" x14ac:dyDescent="0.25">
      <c r="B1867" s="2"/>
      <c r="H1867" s="2" t="s">
        <v>908</v>
      </c>
      <c r="K1867" s="9"/>
      <c r="L1867" s="9"/>
      <c r="M1867" s="9"/>
      <c r="N1867"/>
      <c r="O1867"/>
      <c r="P1867"/>
      <c r="Q1867"/>
      <c r="R1867"/>
      <c r="S1867"/>
      <c r="T1867"/>
      <c r="U1867"/>
      <c r="V1867"/>
      <c r="W1867"/>
    </row>
    <row r="1868" spans="2:23" ht="15" x14ac:dyDescent="0.25">
      <c r="B1868" s="2"/>
      <c r="I1868" s="2" t="s">
        <v>572</v>
      </c>
      <c r="J1868" s="2" t="s">
        <v>30</v>
      </c>
      <c r="K1868" s="9">
        <v>-35</v>
      </c>
      <c r="L1868" s="9">
        <v>-51</v>
      </c>
      <c r="M1868" s="9">
        <v>-52</v>
      </c>
      <c r="N1868"/>
      <c r="O1868"/>
      <c r="P1868"/>
      <c r="Q1868"/>
      <c r="R1868"/>
      <c r="S1868"/>
      <c r="T1868"/>
      <c r="U1868"/>
      <c r="V1868"/>
      <c r="W1868"/>
    </row>
    <row r="1869" spans="2:23" ht="15" x14ac:dyDescent="0.25">
      <c r="B1869" s="2"/>
      <c r="K1869" s="9"/>
      <c r="L1869" s="9"/>
      <c r="M1869" s="9"/>
      <c r="N1869"/>
      <c r="O1869"/>
      <c r="P1869"/>
      <c r="Q1869"/>
      <c r="R1869"/>
      <c r="S1869"/>
      <c r="T1869"/>
      <c r="U1869"/>
      <c r="V1869"/>
      <c r="W1869"/>
    </row>
    <row r="1870" spans="2:23" ht="15" x14ac:dyDescent="0.25">
      <c r="B1870" s="2"/>
      <c r="D1870" s="2" t="s">
        <v>31</v>
      </c>
      <c r="E1870" s="2" t="s">
        <v>32</v>
      </c>
      <c r="K1870" s="9"/>
      <c r="L1870" s="9"/>
      <c r="M1870" s="9"/>
      <c r="N1870"/>
      <c r="O1870"/>
      <c r="P1870"/>
      <c r="Q1870"/>
      <c r="R1870"/>
      <c r="S1870"/>
      <c r="T1870"/>
      <c r="U1870"/>
      <c r="V1870"/>
      <c r="W1870"/>
    </row>
    <row r="1871" spans="2:23" ht="15" x14ac:dyDescent="0.25">
      <c r="B1871" s="2"/>
      <c r="F1871" s="2" t="s">
        <v>27</v>
      </c>
      <c r="G1871" s="2" t="s">
        <v>32</v>
      </c>
      <c r="K1871" s="9"/>
      <c r="L1871" s="9"/>
      <c r="M1871" s="9"/>
      <c r="N1871"/>
      <c r="O1871"/>
      <c r="P1871"/>
      <c r="Q1871"/>
      <c r="R1871"/>
      <c r="S1871"/>
      <c r="T1871"/>
      <c r="U1871"/>
      <c r="V1871"/>
      <c r="W1871"/>
    </row>
    <row r="1872" spans="2:23" ht="15" x14ac:dyDescent="0.25">
      <c r="B1872" s="2"/>
      <c r="H1872" s="2" t="s">
        <v>909</v>
      </c>
      <c r="K1872" s="9"/>
      <c r="L1872" s="9"/>
      <c r="M1872" s="9"/>
      <c r="N1872"/>
      <c r="O1872"/>
      <c r="P1872"/>
      <c r="Q1872"/>
      <c r="R1872"/>
      <c r="S1872"/>
      <c r="T1872"/>
      <c r="U1872"/>
      <c r="V1872"/>
      <c r="W1872"/>
    </row>
    <row r="1873" spans="2:23" ht="15" x14ac:dyDescent="0.25">
      <c r="B1873" s="2"/>
      <c r="I1873" s="2" t="s">
        <v>800</v>
      </c>
      <c r="J1873" s="2" t="s">
        <v>30</v>
      </c>
      <c r="K1873" s="9">
        <v>-17</v>
      </c>
      <c r="L1873" s="9">
        <v>-10</v>
      </c>
      <c r="M1873" s="9">
        <v>-11</v>
      </c>
      <c r="N1873"/>
      <c r="O1873"/>
      <c r="P1873"/>
      <c r="Q1873"/>
      <c r="R1873"/>
      <c r="S1873"/>
      <c r="T1873"/>
      <c r="U1873"/>
      <c r="V1873"/>
      <c r="W1873"/>
    </row>
    <row r="1874" spans="2:23" ht="15" x14ac:dyDescent="0.25">
      <c r="B1874" s="2"/>
      <c r="K1874" s="9"/>
      <c r="L1874" s="9"/>
      <c r="M1874" s="9"/>
      <c r="N1874"/>
      <c r="O1874"/>
      <c r="P1874"/>
      <c r="Q1874"/>
      <c r="R1874"/>
      <c r="S1874"/>
      <c r="T1874"/>
      <c r="U1874"/>
      <c r="V1874"/>
      <c r="W1874"/>
    </row>
    <row r="1875" spans="2:23" ht="15" x14ac:dyDescent="0.25">
      <c r="B1875" s="2"/>
      <c r="D1875" s="2" t="s">
        <v>606</v>
      </c>
      <c r="E1875" s="2" t="s">
        <v>607</v>
      </c>
      <c r="K1875" s="9"/>
      <c r="L1875" s="9"/>
      <c r="M1875" s="9"/>
      <c r="N1875"/>
      <c r="O1875"/>
      <c r="P1875"/>
      <c r="Q1875"/>
      <c r="R1875"/>
      <c r="S1875"/>
      <c r="T1875"/>
      <c r="U1875"/>
      <c r="V1875"/>
      <c r="W1875"/>
    </row>
    <row r="1876" spans="2:23" ht="15" x14ac:dyDescent="0.25">
      <c r="B1876" s="2"/>
      <c r="F1876" s="2" t="s">
        <v>44</v>
      </c>
      <c r="G1876" s="2" t="s">
        <v>607</v>
      </c>
      <c r="K1876" s="9"/>
      <c r="L1876" s="9"/>
      <c r="M1876" s="9"/>
      <c r="N1876"/>
      <c r="O1876"/>
      <c r="P1876"/>
      <c r="Q1876"/>
      <c r="R1876"/>
      <c r="S1876"/>
      <c r="T1876"/>
      <c r="U1876"/>
      <c r="V1876"/>
      <c r="W1876"/>
    </row>
    <row r="1877" spans="2:23" ht="15" x14ac:dyDescent="0.25">
      <c r="B1877" s="2"/>
      <c r="H1877" s="2" t="s">
        <v>910</v>
      </c>
      <c r="K1877" s="9"/>
      <c r="L1877" s="9"/>
      <c r="M1877" s="9"/>
      <c r="N1877"/>
      <c r="O1877"/>
      <c r="P1877"/>
      <c r="Q1877"/>
      <c r="R1877"/>
      <c r="S1877"/>
      <c r="T1877"/>
      <c r="U1877"/>
      <c r="V1877"/>
      <c r="W1877"/>
    </row>
    <row r="1878" spans="2:23" ht="15" x14ac:dyDescent="0.25">
      <c r="B1878" s="2"/>
      <c r="I1878" s="2" t="s">
        <v>800</v>
      </c>
      <c r="J1878" s="2" t="s">
        <v>30</v>
      </c>
      <c r="K1878" s="9">
        <v>0</v>
      </c>
      <c r="L1878" s="9">
        <v>1</v>
      </c>
      <c r="M1878" s="9">
        <v>1</v>
      </c>
      <c r="N1878"/>
      <c r="O1878"/>
      <c r="P1878"/>
      <c r="Q1878"/>
      <c r="R1878"/>
      <c r="S1878"/>
      <c r="T1878"/>
      <c r="U1878"/>
      <c r="V1878"/>
      <c r="W1878"/>
    </row>
    <row r="1879" spans="2:23" ht="15" x14ac:dyDescent="0.25">
      <c r="B1879" s="2"/>
      <c r="K1879" s="9"/>
      <c r="L1879" s="9"/>
      <c r="M1879" s="9"/>
      <c r="N1879"/>
      <c r="O1879"/>
      <c r="P1879"/>
      <c r="Q1879"/>
      <c r="R1879"/>
      <c r="S1879"/>
      <c r="T1879"/>
      <c r="U1879"/>
      <c r="V1879"/>
      <c r="W1879"/>
    </row>
    <row r="1880" spans="2:23" ht="15" x14ac:dyDescent="0.25">
      <c r="B1880" s="2"/>
      <c r="D1880" s="2" t="s">
        <v>35</v>
      </c>
      <c r="E1880" s="2" t="s">
        <v>36</v>
      </c>
      <c r="K1880" s="9"/>
      <c r="L1880" s="9"/>
      <c r="M1880" s="9"/>
      <c r="N1880"/>
      <c r="O1880"/>
      <c r="P1880"/>
      <c r="Q1880"/>
      <c r="R1880"/>
      <c r="S1880"/>
      <c r="T1880"/>
      <c r="U1880"/>
      <c r="V1880"/>
      <c r="W1880"/>
    </row>
    <row r="1881" spans="2:23" ht="15" x14ac:dyDescent="0.25">
      <c r="B1881" s="2"/>
      <c r="F1881" s="2" t="s">
        <v>165</v>
      </c>
      <c r="G1881" s="2" t="s">
        <v>911</v>
      </c>
      <c r="K1881" s="9"/>
      <c r="L1881" s="9"/>
      <c r="M1881" s="9"/>
      <c r="N1881"/>
      <c r="O1881"/>
      <c r="P1881"/>
      <c r="Q1881"/>
      <c r="R1881"/>
      <c r="S1881"/>
      <c r="T1881"/>
      <c r="U1881"/>
      <c r="V1881"/>
      <c r="W1881"/>
    </row>
    <row r="1882" spans="2:23" ht="15" x14ac:dyDescent="0.25">
      <c r="B1882" s="2"/>
      <c r="H1882" s="2" t="s">
        <v>912</v>
      </c>
      <c r="K1882" s="9"/>
      <c r="L1882" s="9"/>
      <c r="M1882" s="9"/>
      <c r="N1882"/>
      <c r="O1882"/>
      <c r="P1882"/>
      <c r="Q1882"/>
      <c r="R1882"/>
      <c r="S1882"/>
      <c r="T1882"/>
      <c r="U1882"/>
      <c r="V1882"/>
      <c r="W1882"/>
    </row>
    <row r="1883" spans="2:23" ht="15" x14ac:dyDescent="0.25">
      <c r="B1883" s="2"/>
      <c r="I1883" s="2" t="s">
        <v>565</v>
      </c>
      <c r="J1883" s="2" t="s">
        <v>41</v>
      </c>
      <c r="K1883" s="9">
        <v>-151521</v>
      </c>
      <c r="L1883" s="9">
        <v>-154387</v>
      </c>
      <c r="M1883" s="9">
        <v>-161888</v>
      </c>
      <c r="N1883"/>
      <c r="O1883"/>
      <c r="P1883"/>
      <c r="Q1883"/>
      <c r="R1883"/>
      <c r="S1883"/>
      <c r="T1883"/>
      <c r="U1883"/>
      <c r="V1883"/>
      <c r="W1883"/>
    </row>
    <row r="1884" spans="2:23" ht="15" x14ac:dyDescent="0.25">
      <c r="B1884" s="2"/>
      <c r="K1884" s="9"/>
      <c r="L1884" s="9"/>
      <c r="M1884" s="9"/>
      <c r="N1884"/>
      <c r="O1884"/>
      <c r="P1884"/>
      <c r="Q1884"/>
      <c r="R1884"/>
      <c r="S1884"/>
      <c r="T1884"/>
      <c r="U1884"/>
      <c r="V1884"/>
      <c r="W1884"/>
    </row>
    <row r="1885" spans="2:23" ht="15" x14ac:dyDescent="0.25">
      <c r="B1885" s="2"/>
      <c r="F1885" s="2" t="s">
        <v>171</v>
      </c>
      <c r="G1885" s="2" t="s">
        <v>913</v>
      </c>
      <c r="K1885" s="9"/>
      <c r="L1885" s="9"/>
      <c r="M1885" s="9"/>
      <c r="N1885"/>
      <c r="O1885"/>
      <c r="P1885"/>
      <c r="Q1885"/>
      <c r="R1885"/>
      <c r="S1885"/>
      <c r="T1885"/>
      <c r="U1885"/>
      <c r="V1885"/>
      <c r="W1885"/>
    </row>
    <row r="1886" spans="2:23" ht="15" x14ac:dyDescent="0.25">
      <c r="B1886" s="2"/>
      <c r="H1886" s="2" t="s">
        <v>914</v>
      </c>
      <c r="K1886" s="9"/>
      <c r="L1886" s="9"/>
      <c r="M1886" s="9"/>
      <c r="N1886"/>
      <c r="O1886"/>
      <c r="P1886"/>
      <c r="Q1886"/>
      <c r="R1886"/>
      <c r="S1886"/>
      <c r="T1886"/>
      <c r="U1886"/>
      <c r="V1886"/>
      <c r="W1886"/>
    </row>
    <row r="1887" spans="2:23" ht="15" x14ac:dyDescent="0.25">
      <c r="B1887" s="2"/>
      <c r="I1887" s="2" t="s">
        <v>565</v>
      </c>
      <c r="J1887" s="2" t="s">
        <v>30</v>
      </c>
      <c r="K1887" s="9">
        <v>-9584</v>
      </c>
      <c r="L1887" s="9">
        <v>-14569</v>
      </c>
      <c r="M1887" s="9">
        <v>-15006</v>
      </c>
      <c r="N1887"/>
      <c r="O1887"/>
      <c r="P1887"/>
      <c r="Q1887"/>
      <c r="R1887"/>
      <c r="S1887"/>
      <c r="T1887"/>
      <c r="U1887"/>
      <c r="V1887"/>
      <c r="W1887"/>
    </row>
    <row r="1888" spans="2:23" ht="15" x14ac:dyDescent="0.25">
      <c r="B1888" s="2"/>
      <c r="K1888" s="9"/>
      <c r="L1888" s="9"/>
      <c r="M1888" s="9"/>
      <c r="N1888"/>
      <c r="O1888"/>
      <c r="P1888"/>
      <c r="Q1888"/>
      <c r="R1888"/>
      <c r="S1888"/>
      <c r="T1888"/>
      <c r="U1888"/>
      <c r="V1888"/>
      <c r="W1888"/>
    </row>
    <row r="1889" spans="2:23" ht="15" x14ac:dyDescent="0.25">
      <c r="B1889" s="2"/>
      <c r="F1889" s="2" t="s">
        <v>177</v>
      </c>
      <c r="G1889" s="2" t="s">
        <v>915</v>
      </c>
      <c r="K1889" s="9"/>
      <c r="L1889" s="9"/>
      <c r="M1889" s="9"/>
      <c r="N1889"/>
      <c r="O1889"/>
      <c r="P1889"/>
      <c r="Q1889"/>
      <c r="R1889"/>
      <c r="S1889"/>
      <c r="T1889"/>
      <c r="U1889"/>
      <c r="V1889"/>
      <c r="W1889"/>
    </row>
    <row r="1890" spans="2:23" ht="15" x14ac:dyDescent="0.25">
      <c r="B1890" s="2"/>
      <c r="H1890" s="2" t="s">
        <v>916</v>
      </c>
      <c r="K1890" s="9"/>
      <c r="L1890" s="9"/>
      <c r="M1890" s="9"/>
      <c r="N1890"/>
      <c r="O1890"/>
      <c r="P1890"/>
      <c r="Q1890"/>
      <c r="R1890"/>
      <c r="S1890"/>
      <c r="T1890"/>
      <c r="U1890"/>
      <c r="V1890"/>
      <c r="W1890"/>
    </row>
    <row r="1891" spans="2:23" ht="15" x14ac:dyDescent="0.25">
      <c r="B1891" s="2"/>
      <c r="I1891" s="2" t="s">
        <v>504</v>
      </c>
      <c r="J1891" s="2" t="s">
        <v>41</v>
      </c>
      <c r="K1891" s="9">
        <v>-36</v>
      </c>
      <c r="L1891" s="9">
        <v>-70</v>
      </c>
      <c r="M1891" s="9">
        <v>-109</v>
      </c>
      <c r="N1891"/>
      <c r="O1891"/>
      <c r="P1891"/>
      <c r="Q1891"/>
      <c r="R1891"/>
      <c r="S1891"/>
      <c r="T1891"/>
      <c r="U1891"/>
      <c r="V1891"/>
      <c r="W1891"/>
    </row>
    <row r="1892" spans="2:23" ht="15" x14ac:dyDescent="0.25">
      <c r="B1892" s="2"/>
      <c r="K1892" s="9"/>
      <c r="L1892" s="9"/>
      <c r="M1892" s="9"/>
      <c r="N1892"/>
      <c r="O1892"/>
      <c r="P1892"/>
      <c r="Q1892"/>
      <c r="R1892"/>
      <c r="S1892"/>
      <c r="T1892"/>
      <c r="U1892"/>
      <c r="V1892"/>
      <c r="W1892"/>
    </row>
    <row r="1893" spans="2:23" ht="15" x14ac:dyDescent="0.25">
      <c r="B1893" s="2"/>
      <c r="F1893" s="2" t="s">
        <v>27</v>
      </c>
      <c r="G1893" s="2" t="s">
        <v>36</v>
      </c>
      <c r="K1893" s="9"/>
      <c r="L1893" s="9"/>
      <c r="M1893" s="9"/>
      <c r="N1893"/>
      <c r="O1893"/>
      <c r="P1893"/>
      <c r="Q1893"/>
      <c r="R1893"/>
      <c r="S1893"/>
      <c r="T1893"/>
      <c r="U1893"/>
      <c r="V1893"/>
      <c r="W1893"/>
    </row>
    <row r="1894" spans="2:23" ht="15" x14ac:dyDescent="0.25">
      <c r="B1894" s="2"/>
      <c r="H1894" s="2" t="s">
        <v>917</v>
      </c>
      <c r="K1894" s="9"/>
      <c r="L1894" s="9"/>
      <c r="M1894" s="9"/>
      <c r="N1894"/>
      <c r="O1894"/>
      <c r="P1894"/>
      <c r="Q1894"/>
      <c r="R1894"/>
      <c r="S1894"/>
      <c r="T1894"/>
      <c r="U1894"/>
      <c r="V1894"/>
      <c r="W1894"/>
    </row>
    <row r="1895" spans="2:23" ht="15" x14ac:dyDescent="0.25">
      <c r="B1895" s="2"/>
      <c r="I1895" s="2" t="s">
        <v>808</v>
      </c>
      <c r="J1895" s="2" t="s">
        <v>30</v>
      </c>
      <c r="K1895" s="9">
        <v>-18648</v>
      </c>
      <c r="L1895" s="9">
        <v>-13439</v>
      </c>
      <c r="M1895" s="9">
        <v>-14629</v>
      </c>
      <c r="N1895"/>
      <c r="O1895"/>
      <c r="P1895"/>
      <c r="Q1895"/>
      <c r="R1895"/>
      <c r="S1895"/>
      <c r="T1895"/>
      <c r="U1895"/>
      <c r="V1895"/>
      <c r="W1895"/>
    </row>
    <row r="1896" spans="2:23" ht="15" x14ac:dyDescent="0.25">
      <c r="B1896" s="2"/>
      <c r="K1896" s="9"/>
      <c r="L1896" s="9"/>
      <c r="M1896" s="9"/>
      <c r="N1896"/>
      <c r="O1896"/>
      <c r="P1896"/>
      <c r="Q1896"/>
      <c r="R1896"/>
      <c r="S1896"/>
      <c r="T1896"/>
      <c r="U1896"/>
      <c r="V1896"/>
      <c r="W1896"/>
    </row>
    <row r="1897" spans="2:23" ht="15" x14ac:dyDescent="0.25">
      <c r="B1897" s="2"/>
      <c r="D1897" s="2" t="s">
        <v>42</v>
      </c>
      <c r="E1897" s="2" t="s">
        <v>43</v>
      </c>
      <c r="K1897" s="9"/>
      <c r="L1897" s="9"/>
      <c r="M1897" s="9"/>
      <c r="N1897"/>
      <c r="O1897"/>
      <c r="P1897"/>
      <c r="Q1897"/>
      <c r="R1897"/>
      <c r="S1897"/>
      <c r="T1897"/>
      <c r="U1897"/>
      <c r="V1897"/>
      <c r="W1897"/>
    </row>
    <row r="1898" spans="2:23" ht="15" x14ac:dyDescent="0.25">
      <c r="B1898" s="2"/>
      <c r="F1898" s="2" t="s">
        <v>44</v>
      </c>
      <c r="G1898" s="2" t="s">
        <v>43</v>
      </c>
      <c r="K1898" s="9"/>
      <c r="L1898" s="9"/>
      <c r="M1898" s="9"/>
      <c r="N1898"/>
      <c r="O1898"/>
      <c r="P1898"/>
      <c r="Q1898"/>
      <c r="R1898"/>
      <c r="S1898"/>
      <c r="T1898"/>
      <c r="U1898"/>
      <c r="V1898"/>
      <c r="W1898"/>
    </row>
    <row r="1899" spans="2:23" ht="15" x14ac:dyDescent="0.25">
      <c r="B1899" s="2"/>
      <c r="H1899" s="2" t="s">
        <v>918</v>
      </c>
      <c r="K1899" s="9"/>
      <c r="L1899" s="9"/>
      <c r="M1899" s="9"/>
      <c r="N1899"/>
      <c r="O1899"/>
      <c r="P1899"/>
      <c r="Q1899"/>
      <c r="R1899"/>
      <c r="S1899"/>
      <c r="T1899"/>
      <c r="U1899"/>
      <c r="V1899"/>
      <c r="W1899"/>
    </row>
    <row r="1900" spans="2:23" ht="15" x14ac:dyDescent="0.25">
      <c r="B1900" s="2"/>
      <c r="I1900" s="2" t="s">
        <v>800</v>
      </c>
      <c r="J1900" s="2" t="s">
        <v>30</v>
      </c>
      <c r="K1900" s="9">
        <v>22</v>
      </c>
      <c r="L1900" s="9">
        <v>0</v>
      </c>
      <c r="M1900" s="9">
        <v>0</v>
      </c>
      <c r="N1900"/>
      <c r="O1900"/>
      <c r="P1900"/>
      <c r="Q1900"/>
      <c r="R1900"/>
      <c r="S1900"/>
      <c r="T1900"/>
      <c r="U1900"/>
      <c r="V1900"/>
      <c r="W1900"/>
    </row>
    <row r="1901" spans="2:23" ht="15" x14ac:dyDescent="0.25">
      <c r="B1901" s="2"/>
      <c r="K1901" s="9"/>
      <c r="L1901" s="9"/>
      <c r="M1901" s="9"/>
      <c r="N1901"/>
      <c r="O1901"/>
      <c r="P1901"/>
      <c r="Q1901"/>
      <c r="R1901"/>
      <c r="S1901"/>
      <c r="T1901"/>
      <c r="U1901"/>
      <c r="V1901"/>
      <c r="W1901"/>
    </row>
    <row r="1902" spans="2:23" ht="15" x14ac:dyDescent="0.25">
      <c r="B1902" s="2"/>
      <c r="D1902" s="2" t="s">
        <v>624</v>
      </c>
      <c r="E1902" s="2" t="s">
        <v>625</v>
      </c>
      <c r="K1902" s="9"/>
      <c r="L1902" s="9"/>
      <c r="M1902" s="9"/>
      <c r="N1902"/>
      <c r="O1902"/>
      <c r="P1902"/>
      <c r="Q1902"/>
      <c r="R1902"/>
      <c r="S1902"/>
      <c r="T1902"/>
      <c r="U1902"/>
      <c r="V1902"/>
      <c r="W1902"/>
    </row>
    <row r="1903" spans="2:23" ht="15" x14ac:dyDescent="0.25">
      <c r="B1903" s="2"/>
      <c r="F1903" s="2" t="s">
        <v>296</v>
      </c>
      <c r="G1903" s="2" t="s">
        <v>625</v>
      </c>
      <c r="K1903" s="9"/>
      <c r="L1903" s="9"/>
      <c r="M1903" s="9"/>
      <c r="N1903"/>
      <c r="O1903"/>
      <c r="P1903"/>
      <c r="Q1903"/>
      <c r="R1903"/>
      <c r="S1903"/>
      <c r="T1903"/>
      <c r="U1903"/>
      <c r="V1903"/>
      <c r="W1903"/>
    </row>
    <row r="1904" spans="2:23" ht="15" x14ac:dyDescent="0.25">
      <c r="B1904" s="2"/>
      <c r="H1904" s="2" t="s">
        <v>919</v>
      </c>
      <c r="K1904" s="9"/>
      <c r="L1904" s="9"/>
      <c r="M1904" s="9"/>
      <c r="N1904"/>
      <c r="O1904"/>
      <c r="P1904"/>
      <c r="Q1904"/>
      <c r="R1904"/>
      <c r="S1904"/>
      <c r="T1904"/>
      <c r="U1904"/>
      <c r="V1904"/>
      <c r="W1904"/>
    </row>
    <row r="1905" spans="2:23" ht="15" x14ac:dyDescent="0.25">
      <c r="B1905" s="2"/>
      <c r="I1905" s="2" t="s">
        <v>155</v>
      </c>
      <c r="J1905" s="2" t="s">
        <v>41</v>
      </c>
      <c r="K1905" s="9">
        <v>-15</v>
      </c>
      <c r="L1905" s="9">
        <v>-15</v>
      </c>
      <c r="M1905" s="9">
        <v>-15</v>
      </c>
      <c r="N1905"/>
      <c r="O1905"/>
      <c r="P1905"/>
      <c r="Q1905"/>
      <c r="R1905"/>
      <c r="S1905"/>
      <c r="T1905"/>
      <c r="U1905"/>
      <c r="V1905"/>
      <c r="W1905"/>
    </row>
    <row r="1906" spans="2:23" ht="15" x14ac:dyDescent="0.25">
      <c r="B1906" s="2"/>
      <c r="K1906" s="9"/>
      <c r="L1906" s="9"/>
      <c r="M1906" s="9"/>
      <c r="N1906"/>
      <c r="O1906"/>
      <c r="P1906"/>
      <c r="Q1906"/>
      <c r="R1906"/>
      <c r="S1906"/>
      <c r="T1906"/>
      <c r="U1906"/>
      <c r="V1906"/>
      <c r="W1906"/>
    </row>
    <row r="1907" spans="2:23" ht="15" x14ac:dyDescent="0.25">
      <c r="B1907" s="2"/>
      <c r="H1907" s="2" t="s">
        <v>920</v>
      </c>
      <c r="K1907" s="9"/>
      <c r="L1907" s="9"/>
      <c r="M1907" s="9"/>
      <c r="N1907"/>
      <c r="O1907"/>
      <c r="P1907"/>
      <c r="Q1907"/>
      <c r="R1907"/>
      <c r="S1907"/>
      <c r="T1907"/>
      <c r="U1907"/>
      <c r="V1907"/>
      <c r="W1907"/>
    </row>
    <row r="1908" spans="2:23" ht="15" x14ac:dyDescent="0.25">
      <c r="B1908" s="2"/>
      <c r="I1908" s="2" t="s">
        <v>800</v>
      </c>
      <c r="J1908" s="2" t="s">
        <v>30</v>
      </c>
      <c r="K1908" s="9">
        <v>1</v>
      </c>
      <c r="L1908" s="9">
        <v>0</v>
      </c>
      <c r="M1908" s="9">
        <v>0</v>
      </c>
      <c r="N1908"/>
      <c r="O1908"/>
      <c r="P1908"/>
      <c r="Q1908"/>
      <c r="R1908"/>
      <c r="S1908"/>
      <c r="T1908"/>
      <c r="U1908"/>
      <c r="V1908"/>
      <c r="W1908"/>
    </row>
    <row r="1909" spans="2:23" ht="15" x14ac:dyDescent="0.25">
      <c r="B1909" s="2"/>
      <c r="K1909" s="9"/>
      <c r="L1909" s="9"/>
      <c r="M1909" s="9"/>
      <c r="N1909"/>
      <c r="O1909"/>
      <c r="P1909"/>
      <c r="Q1909"/>
      <c r="R1909"/>
      <c r="S1909"/>
      <c r="T1909"/>
      <c r="U1909"/>
      <c r="V1909"/>
      <c r="W1909"/>
    </row>
    <row r="1910" spans="2:23" ht="15" x14ac:dyDescent="0.25">
      <c r="B1910" s="2"/>
      <c r="D1910" s="2" t="s">
        <v>648</v>
      </c>
      <c r="E1910" s="2" t="s">
        <v>649</v>
      </c>
      <c r="K1910" s="9"/>
      <c r="L1910" s="9"/>
      <c r="M1910" s="9"/>
      <c r="N1910"/>
      <c r="O1910"/>
      <c r="P1910"/>
      <c r="Q1910"/>
      <c r="R1910"/>
      <c r="S1910"/>
      <c r="T1910"/>
      <c r="U1910"/>
      <c r="V1910"/>
      <c r="W1910"/>
    </row>
    <row r="1911" spans="2:23" ht="15" x14ac:dyDescent="0.25">
      <c r="B1911" s="2"/>
      <c r="F1911" s="2" t="s">
        <v>296</v>
      </c>
      <c r="G1911" s="2" t="s">
        <v>649</v>
      </c>
      <c r="K1911" s="9"/>
      <c r="L1911" s="9"/>
      <c r="M1911" s="9"/>
      <c r="N1911"/>
      <c r="O1911"/>
      <c r="P1911"/>
      <c r="Q1911"/>
      <c r="R1911"/>
      <c r="S1911"/>
      <c r="T1911"/>
      <c r="U1911"/>
      <c r="V1911"/>
      <c r="W1911"/>
    </row>
    <row r="1912" spans="2:23" ht="15" x14ac:dyDescent="0.25">
      <c r="B1912" s="2"/>
      <c r="H1912" s="2" t="s">
        <v>921</v>
      </c>
      <c r="K1912" s="9"/>
      <c r="L1912" s="9"/>
      <c r="M1912" s="9"/>
      <c r="N1912"/>
      <c r="O1912"/>
      <c r="P1912"/>
      <c r="Q1912"/>
      <c r="R1912"/>
      <c r="S1912"/>
      <c r="T1912"/>
      <c r="U1912"/>
      <c r="V1912"/>
      <c r="W1912"/>
    </row>
    <row r="1913" spans="2:23" ht="15" x14ac:dyDescent="0.25">
      <c r="B1913" s="2"/>
      <c r="I1913" s="2" t="s">
        <v>363</v>
      </c>
      <c r="J1913" s="2" t="s">
        <v>30</v>
      </c>
      <c r="K1913" s="9">
        <v>-19</v>
      </c>
      <c r="L1913" s="9">
        <v>-14</v>
      </c>
      <c r="M1913" s="9">
        <v>-14</v>
      </c>
      <c r="N1913"/>
      <c r="O1913"/>
      <c r="P1913"/>
      <c r="Q1913"/>
      <c r="R1913"/>
      <c r="S1913"/>
      <c r="T1913"/>
      <c r="U1913"/>
      <c r="V1913"/>
      <c r="W1913"/>
    </row>
    <row r="1914" spans="2:23" ht="15" x14ac:dyDescent="0.25">
      <c r="B1914" s="2"/>
      <c r="K1914" s="9"/>
      <c r="L1914" s="9"/>
      <c r="M1914" s="9"/>
      <c r="N1914"/>
      <c r="O1914"/>
      <c r="P1914"/>
      <c r="Q1914"/>
      <c r="R1914"/>
      <c r="S1914"/>
      <c r="T1914"/>
      <c r="U1914"/>
      <c r="V1914"/>
      <c r="W1914"/>
    </row>
    <row r="1915" spans="2:23" ht="15" x14ac:dyDescent="0.25">
      <c r="B1915" s="2"/>
      <c r="D1915" s="2" t="s">
        <v>660</v>
      </c>
      <c r="E1915" s="2" t="s">
        <v>661</v>
      </c>
      <c r="K1915" s="9"/>
      <c r="L1915" s="9"/>
      <c r="M1915" s="9"/>
      <c r="N1915"/>
      <c r="O1915"/>
      <c r="P1915"/>
      <c r="Q1915"/>
      <c r="R1915"/>
      <c r="S1915"/>
      <c r="T1915"/>
      <c r="U1915"/>
      <c r="V1915"/>
      <c r="W1915"/>
    </row>
    <row r="1916" spans="2:23" ht="15" x14ac:dyDescent="0.25">
      <c r="B1916" s="2"/>
      <c r="F1916" s="2" t="s">
        <v>174</v>
      </c>
      <c r="G1916" s="2" t="s">
        <v>674</v>
      </c>
      <c r="K1916" s="9"/>
      <c r="L1916" s="9"/>
      <c r="M1916" s="9"/>
      <c r="N1916"/>
      <c r="O1916"/>
      <c r="P1916"/>
      <c r="Q1916"/>
      <c r="R1916"/>
      <c r="S1916"/>
      <c r="T1916"/>
      <c r="U1916"/>
      <c r="V1916"/>
      <c r="W1916"/>
    </row>
    <row r="1917" spans="2:23" ht="15" x14ac:dyDescent="0.25">
      <c r="B1917" s="2"/>
      <c r="H1917" s="2" t="s">
        <v>922</v>
      </c>
      <c r="K1917" s="9"/>
      <c r="L1917" s="9"/>
      <c r="M1917" s="9"/>
      <c r="N1917"/>
      <c r="O1917"/>
      <c r="P1917"/>
      <c r="Q1917"/>
      <c r="R1917"/>
      <c r="S1917"/>
      <c r="T1917"/>
      <c r="U1917"/>
      <c r="V1917"/>
      <c r="W1917"/>
    </row>
    <row r="1918" spans="2:23" ht="15" x14ac:dyDescent="0.25">
      <c r="B1918" s="2"/>
      <c r="I1918" s="2" t="s">
        <v>800</v>
      </c>
      <c r="J1918" s="2" t="s">
        <v>30</v>
      </c>
      <c r="K1918" s="9">
        <v>-1</v>
      </c>
      <c r="L1918" s="9">
        <v>0</v>
      </c>
      <c r="M1918" s="9">
        <v>0</v>
      </c>
      <c r="N1918"/>
      <c r="O1918"/>
      <c r="P1918"/>
      <c r="Q1918"/>
      <c r="R1918"/>
      <c r="S1918"/>
      <c r="T1918"/>
      <c r="U1918"/>
      <c r="V1918"/>
      <c r="W1918"/>
    </row>
    <row r="1919" spans="2:23" ht="15" x14ac:dyDescent="0.25">
      <c r="B1919" s="2"/>
      <c r="K1919" s="9"/>
      <c r="L1919" s="9"/>
      <c r="M1919" s="9"/>
      <c r="N1919"/>
      <c r="O1919"/>
      <c r="P1919"/>
      <c r="Q1919"/>
      <c r="R1919"/>
      <c r="S1919"/>
      <c r="T1919"/>
      <c r="U1919"/>
      <c r="V1919"/>
      <c r="W1919"/>
    </row>
    <row r="1920" spans="2:23" ht="15" x14ac:dyDescent="0.25">
      <c r="B1920" s="2"/>
      <c r="H1920" s="2" t="s">
        <v>923</v>
      </c>
      <c r="K1920" s="9"/>
      <c r="L1920" s="9"/>
      <c r="M1920" s="9"/>
      <c r="N1920"/>
      <c r="O1920"/>
      <c r="P1920"/>
      <c r="Q1920"/>
      <c r="R1920"/>
      <c r="S1920"/>
      <c r="T1920"/>
      <c r="U1920"/>
      <c r="V1920"/>
      <c r="W1920"/>
    </row>
    <row r="1921" spans="2:23" ht="15" x14ac:dyDescent="0.25">
      <c r="B1921" s="2"/>
      <c r="I1921" s="2" t="s">
        <v>812</v>
      </c>
      <c r="J1921" s="2" t="s">
        <v>41</v>
      </c>
      <c r="K1921" s="9">
        <v>-9</v>
      </c>
      <c r="L1921" s="9">
        <v>-9</v>
      </c>
      <c r="M1921" s="9">
        <v>-9</v>
      </c>
      <c r="N1921"/>
      <c r="O1921"/>
      <c r="P1921"/>
      <c r="Q1921"/>
      <c r="R1921"/>
      <c r="S1921"/>
      <c r="T1921"/>
      <c r="U1921"/>
      <c r="V1921"/>
      <c r="W1921"/>
    </row>
    <row r="1922" spans="2:23" ht="15" x14ac:dyDescent="0.25">
      <c r="B1922" s="2"/>
      <c r="K1922" s="9"/>
      <c r="L1922" s="9"/>
      <c r="M1922" s="9"/>
      <c r="N1922"/>
      <c r="O1922"/>
      <c r="P1922"/>
      <c r="Q1922"/>
      <c r="R1922"/>
      <c r="S1922"/>
      <c r="T1922"/>
      <c r="U1922"/>
      <c r="V1922"/>
      <c r="W1922"/>
    </row>
    <row r="1923" spans="2:23" ht="15" x14ac:dyDescent="0.25">
      <c r="B1923" s="2"/>
      <c r="H1923" s="2" t="s">
        <v>924</v>
      </c>
      <c r="K1923" s="9"/>
      <c r="L1923" s="9"/>
      <c r="M1923" s="9"/>
      <c r="N1923"/>
      <c r="O1923"/>
      <c r="P1923"/>
      <c r="Q1923"/>
      <c r="R1923"/>
      <c r="S1923"/>
      <c r="T1923"/>
      <c r="U1923"/>
      <c r="V1923"/>
      <c r="W1923"/>
    </row>
    <row r="1924" spans="2:23" ht="15" x14ac:dyDescent="0.25">
      <c r="B1924" s="2"/>
      <c r="I1924" s="2" t="s">
        <v>800</v>
      </c>
      <c r="J1924" s="2" t="s">
        <v>30</v>
      </c>
      <c r="K1924" s="9">
        <v>-1</v>
      </c>
      <c r="L1924" s="9">
        <v>0</v>
      </c>
      <c r="M1924" s="9">
        <v>0</v>
      </c>
      <c r="N1924"/>
      <c r="O1924"/>
      <c r="P1924"/>
      <c r="Q1924"/>
      <c r="R1924"/>
      <c r="S1924"/>
      <c r="T1924"/>
      <c r="U1924"/>
      <c r="V1924"/>
      <c r="W1924"/>
    </row>
    <row r="1925" spans="2:23" ht="15" x14ac:dyDescent="0.25">
      <c r="B1925" s="2"/>
      <c r="K1925" s="9"/>
      <c r="L1925" s="9"/>
      <c r="M1925" s="9"/>
      <c r="N1925"/>
      <c r="O1925"/>
      <c r="P1925"/>
      <c r="Q1925"/>
      <c r="R1925"/>
      <c r="S1925"/>
      <c r="T1925"/>
      <c r="U1925"/>
      <c r="V1925"/>
      <c r="W1925"/>
    </row>
    <row r="1926" spans="2:23" ht="15" x14ac:dyDescent="0.25">
      <c r="B1926" s="2"/>
      <c r="F1926" s="2" t="s">
        <v>266</v>
      </c>
      <c r="G1926" s="2" t="s">
        <v>684</v>
      </c>
      <c r="K1926" s="9"/>
      <c r="L1926" s="9"/>
      <c r="M1926" s="9"/>
      <c r="N1926"/>
      <c r="O1926"/>
      <c r="P1926"/>
      <c r="Q1926"/>
      <c r="R1926"/>
      <c r="S1926"/>
      <c r="T1926"/>
      <c r="U1926"/>
      <c r="V1926"/>
      <c r="W1926"/>
    </row>
    <row r="1927" spans="2:23" ht="15" x14ac:dyDescent="0.25">
      <c r="B1927" s="2"/>
      <c r="H1927" s="2" t="s">
        <v>925</v>
      </c>
      <c r="K1927" s="9"/>
      <c r="L1927" s="9"/>
      <c r="M1927" s="9"/>
      <c r="N1927"/>
      <c r="O1927"/>
      <c r="P1927"/>
      <c r="Q1927"/>
      <c r="R1927"/>
      <c r="S1927"/>
      <c r="T1927"/>
      <c r="U1927"/>
      <c r="V1927"/>
      <c r="W1927"/>
    </row>
    <row r="1928" spans="2:23" ht="15" x14ac:dyDescent="0.25">
      <c r="B1928" s="2"/>
      <c r="I1928" s="2" t="s">
        <v>135</v>
      </c>
      <c r="J1928" s="2" t="s">
        <v>30</v>
      </c>
      <c r="K1928" s="9">
        <v>-3</v>
      </c>
      <c r="L1928" s="9">
        <v>-3</v>
      </c>
      <c r="M1928" s="9">
        <v>-3</v>
      </c>
      <c r="N1928"/>
      <c r="O1928"/>
      <c r="P1928"/>
      <c r="Q1928"/>
      <c r="R1928"/>
      <c r="S1928"/>
      <c r="T1928"/>
      <c r="U1928"/>
      <c r="V1928"/>
      <c r="W1928"/>
    </row>
    <row r="1929" spans="2:23" ht="15" x14ac:dyDescent="0.25">
      <c r="B1929" s="2"/>
      <c r="K1929" s="9"/>
      <c r="L1929" s="9"/>
      <c r="M1929" s="9"/>
      <c r="N1929"/>
      <c r="O1929"/>
      <c r="P1929"/>
      <c r="Q1929"/>
      <c r="R1929"/>
      <c r="S1929"/>
      <c r="T1929"/>
      <c r="U1929"/>
      <c r="V1929"/>
      <c r="W1929"/>
    </row>
    <row r="1930" spans="2:23" ht="15" x14ac:dyDescent="0.25">
      <c r="B1930" s="2"/>
      <c r="D1930" s="2" t="s">
        <v>693</v>
      </c>
      <c r="E1930" s="2" t="s">
        <v>694</v>
      </c>
      <c r="K1930" s="9"/>
      <c r="L1930" s="9"/>
      <c r="M1930" s="9"/>
      <c r="N1930"/>
      <c r="O1930"/>
      <c r="P1930"/>
      <c r="Q1930"/>
      <c r="R1930"/>
      <c r="S1930"/>
      <c r="T1930"/>
      <c r="U1930"/>
      <c r="V1930"/>
      <c r="W1930"/>
    </row>
    <row r="1931" spans="2:23" ht="15" x14ac:dyDescent="0.25">
      <c r="B1931" s="2"/>
      <c r="F1931" s="2" t="s">
        <v>44</v>
      </c>
      <c r="G1931" s="2" t="s">
        <v>694</v>
      </c>
      <c r="K1931" s="9"/>
      <c r="L1931" s="9"/>
      <c r="M1931" s="9"/>
      <c r="N1931"/>
      <c r="O1931"/>
      <c r="P1931"/>
      <c r="Q1931"/>
      <c r="R1931"/>
      <c r="S1931"/>
      <c r="T1931"/>
      <c r="U1931"/>
      <c r="V1931"/>
      <c r="W1931"/>
    </row>
    <row r="1932" spans="2:23" ht="15" x14ac:dyDescent="0.25">
      <c r="B1932" s="2"/>
      <c r="H1932" s="2" t="s">
        <v>926</v>
      </c>
      <c r="K1932" s="9"/>
      <c r="L1932" s="9"/>
      <c r="M1932" s="9"/>
      <c r="N1932"/>
      <c r="O1932"/>
      <c r="P1932"/>
      <c r="Q1932"/>
      <c r="R1932"/>
      <c r="S1932"/>
      <c r="T1932"/>
      <c r="U1932"/>
      <c r="V1932"/>
      <c r="W1932"/>
    </row>
    <row r="1933" spans="2:23" ht="15" x14ac:dyDescent="0.25">
      <c r="B1933" s="2"/>
      <c r="I1933" s="2" t="s">
        <v>800</v>
      </c>
      <c r="J1933" s="2" t="s">
        <v>30</v>
      </c>
      <c r="K1933" s="9">
        <v>-1</v>
      </c>
      <c r="L1933" s="9">
        <v>-2</v>
      </c>
      <c r="M1933" s="9">
        <v>-2</v>
      </c>
      <c r="N1933"/>
      <c r="O1933"/>
      <c r="P1933"/>
      <c r="Q1933"/>
      <c r="R1933"/>
      <c r="S1933"/>
      <c r="T1933"/>
      <c r="U1933"/>
      <c r="V1933"/>
      <c r="W1933"/>
    </row>
    <row r="1934" spans="2:23" ht="15" x14ac:dyDescent="0.25">
      <c r="B1934" s="2"/>
      <c r="K1934" s="9"/>
      <c r="L1934" s="9"/>
      <c r="M1934" s="9"/>
      <c r="N1934"/>
      <c r="O1934"/>
      <c r="P1934"/>
      <c r="Q1934"/>
      <c r="R1934"/>
      <c r="S1934"/>
      <c r="T1934"/>
      <c r="U1934"/>
      <c r="V1934"/>
      <c r="W1934"/>
    </row>
    <row r="1935" spans="2:23" ht="15" x14ac:dyDescent="0.25">
      <c r="B1935" s="2"/>
      <c r="D1935" s="2" t="s">
        <v>706</v>
      </c>
      <c r="E1935" s="2" t="s">
        <v>707</v>
      </c>
      <c r="K1935" s="9"/>
      <c r="L1935" s="9"/>
      <c r="M1935" s="9"/>
      <c r="N1935"/>
      <c r="O1935"/>
      <c r="P1935"/>
      <c r="Q1935"/>
      <c r="R1935"/>
      <c r="S1935"/>
      <c r="T1935"/>
      <c r="U1935"/>
      <c r="V1935"/>
      <c r="W1935"/>
    </row>
    <row r="1936" spans="2:23" ht="15" x14ac:dyDescent="0.25">
      <c r="B1936" s="2"/>
      <c r="F1936" s="2" t="s">
        <v>44</v>
      </c>
      <c r="G1936" s="2" t="s">
        <v>707</v>
      </c>
      <c r="K1936" s="9"/>
      <c r="L1936" s="9"/>
      <c r="M1936" s="9"/>
      <c r="N1936"/>
      <c r="O1936"/>
      <c r="P1936"/>
      <c r="Q1936"/>
      <c r="R1936"/>
      <c r="S1936"/>
      <c r="T1936"/>
      <c r="U1936"/>
      <c r="V1936"/>
      <c r="W1936"/>
    </row>
    <row r="1937" spans="2:23" ht="15" x14ac:dyDescent="0.25">
      <c r="B1937" s="2"/>
      <c r="H1937" s="2" t="s">
        <v>927</v>
      </c>
      <c r="K1937" s="9"/>
      <c r="L1937" s="9"/>
      <c r="M1937" s="9"/>
      <c r="N1937"/>
      <c r="O1937"/>
      <c r="P1937"/>
      <c r="Q1937"/>
      <c r="R1937"/>
      <c r="S1937"/>
      <c r="T1937"/>
      <c r="U1937"/>
      <c r="V1937"/>
      <c r="W1937"/>
    </row>
    <row r="1938" spans="2:23" ht="15" x14ac:dyDescent="0.25">
      <c r="B1938" s="2"/>
      <c r="I1938" s="2" t="s">
        <v>808</v>
      </c>
      <c r="J1938" s="2" t="s">
        <v>30</v>
      </c>
      <c r="K1938" s="9">
        <v>-689</v>
      </c>
      <c r="L1938" s="9">
        <v>-608</v>
      </c>
      <c r="M1938" s="9">
        <v>-537</v>
      </c>
      <c r="N1938"/>
      <c r="O1938"/>
      <c r="P1938"/>
      <c r="Q1938"/>
      <c r="R1938"/>
      <c r="S1938"/>
      <c r="T1938"/>
      <c r="U1938"/>
      <c r="V1938"/>
      <c r="W1938"/>
    </row>
    <row r="1939" spans="2:23" ht="15" x14ac:dyDescent="0.25">
      <c r="B1939" s="2"/>
      <c r="K1939" s="9"/>
      <c r="L1939" s="9"/>
      <c r="M1939" s="9"/>
      <c r="N1939"/>
      <c r="O1939"/>
      <c r="P1939"/>
      <c r="Q1939"/>
      <c r="R1939"/>
      <c r="S1939"/>
      <c r="T1939"/>
      <c r="U1939"/>
      <c r="V1939"/>
      <c r="W1939"/>
    </row>
    <row r="1940" spans="2:23" ht="15" x14ac:dyDescent="0.25">
      <c r="B1940" s="2"/>
      <c r="H1940" s="2" t="s">
        <v>928</v>
      </c>
      <c r="K1940" s="9"/>
      <c r="L1940" s="9"/>
      <c r="M1940" s="9"/>
      <c r="N1940"/>
      <c r="O1940"/>
      <c r="P1940"/>
      <c r="Q1940"/>
      <c r="R1940"/>
      <c r="S1940"/>
      <c r="T1940"/>
      <c r="U1940"/>
      <c r="V1940"/>
      <c r="W1940"/>
    </row>
    <row r="1941" spans="2:23" ht="15" x14ac:dyDescent="0.25">
      <c r="B1941" s="2"/>
      <c r="I1941" s="2" t="s">
        <v>709</v>
      </c>
      <c r="J1941" s="2" t="s">
        <v>41</v>
      </c>
      <c r="K1941" s="9">
        <v>-53255</v>
      </c>
      <c r="L1941" s="9">
        <v>-53727</v>
      </c>
      <c r="M1941" s="9">
        <v>-54327</v>
      </c>
      <c r="N1941"/>
      <c r="O1941"/>
      <c r="P1941"/>
      <c r="Q1941"/>
      <c r="R1941"/>
      <c r="S1941"/>
      <c r="T1941"/>
      <c r="U1941"/>
      <c r="V1941"/>
      <c r="W1941"/>
    </row>
    <row r="1942" spans="2:23" ht="15" x14ac:dyDescent="0.25">
      <c r="B1942" s="2"/>
      <c r="K1942" s="9"/>
      <c r="L1942" s="9"/>
      <c r="M1942" s="9"/>
      <c r="N1942"/>
      <c r="O1942"/>
      <c r="P1942"/>
      <c r="Q1942"/>
      <c r="R1942"/>
      <c r="S1942"/>
      <c r="T1942"/>
      <c r="U1942"/>
      <c r="V1942"/>
      <c r="W1942"/>
    </row>
    <row r="1943" spans="2:23" ht="15" x14ac:dyDescent="0.25">
      <c r="B1943" s="2"/>
      <c r="H1943" s="2" t="s">
        <v>929</v>
      </c>
      <c r="K1943" s="9"/>
      <c r="L1943" s="9"/>
      <c r="M1943" s="9"/>
      <c r="N1943"/>
      <c r="O1943"/>
      <c r="P1943"/>
      <c r="Q1943"/>
      <c r="R1943"/>
      <c r="S1943"/>
      <c r="T1943"/>
      <c r="U1943"/>
      <c r="V1943"/>
      <c r="W1943"/>
    </row>
    <row r="1944" spans="2:23" ht="15" x14ac:dyDescent="0.25">
      <c r="B1944" s="2"/>
      <c r="I1944" s="2" t="s">
        <v>812</v>
      </c>
      <c r="J1944" s="2" t="s">
        <v>41</v>
      </c>
      <c r="K1944" s="9">
        <v>-47</v>
      </c>
      <c r="L1944" s="9">
        <v>-51</v>
      </c>
      <c r="M1944" s="9">
        <v>-57</v>
      </c>
      <c r="N1944"/>
      <c r="O1944"/>
      <c r="P1944"/>
      <c r="Q1944"/>
      <c r="R1944"/>
      <c r="S1944"/>
      <c r="T1944"/>
      <c r="U1944"/>
      <c r="V1944"/>
      <c r="W1944"/>
    </row>
    <row r="1945" spans="2:23" ht="15" x14ac:dyDescent="0.25">
      <c r="B1945" s="2"/>
      <c r="K1945" s="9"/>
      <c r="L1945" s="9"/>
      <c r="M1945" s="9"/>
      <c r="N1945"/>
      <c r="O1945"/>
      <c r="P1945"/>
      <c r="Q1945"/>
      <c r="R1945"/>
      <c r="S1945"/>
      <c r="T1945"/>
      <c r="U1945"/>
      <c r="V1945"/>
      <c r="W1945"/>
    </row>
    <row r="1946" spans="2:23" ht="15" x14ac:dyDescent="0.25">
      <c r="B1946" s="2"/>
      <c r="D1946" s="2" t="s">
        <v>711</v>
      </c>
      <c r="E1946" s="2" t="s">
        <v>712</v>
      </c>
      <c r="K1946" s="9"/>
      <c r="L1946" s="9"/>
      <c r="M1946" s="9"/>
      <c r="N1946"/>
      <c r="O1946"/>
      <c r="P1946"/>
      <c r="Q1946"/>
      <c r="R1946"/>
      <c r="S1946"/>
      <c r="T1946"/>
      <c r="U1946"/>
      <c r="V1946"/>
      <c r="W1946"/>
    </row>
    <row r="1947" spans="2:23" ht="15" x14ac:dyDescent="0.25">
      <c r="B1947" s="2"/>
      <c r="F1947" s="2" t="s">
        <v>44</v>
      </c>
      <c r="G1947" s="2" t="s">
        <v>712</v>
      </c>
      <c r="K1947" s="9"/>
      <c r="L1947" s="9"/>
      <c r="M1947" s="9"/>
      <c r="N1947"/>
      <c r="O1947"/>
      <c r="P1947"/>
      <c r="Q1947"/>
      <c r="R1947"/>
      <c r="S1947"/>
      <c r="T1947"/>
      <c r="U1947"/>
      <c r="V1947"/>
      <c r="W1947"/>
    </row>
    <row r="1948" spans="2:23" ht="15" x14ac:dyDescent="0.25">
      <c r="B1948" s="2"/>
      <c r="H1948" s="2" t="s">
        <v>930</v>
      </c>
      <c r="K1948" s="9"/>
      <c r="L1948" s="9"/>
      <c r="M1948" s="9"/>
      <c r="N1948"/>
      <c r="O1948"/>
      <c r="P1948"/>
      <c r="Q1948"/>
      <c r="R1948"/>
      <c r="S1948"/>
      <c r="T1948"/>
      <c r="U1948"/>
      <c r="V1948"/>
      <c r="W1948"/>
    </row>
    <row r="1949" spans="2:23" ht="15" x14ac:dyDescent="0.25">
      <c r="B1949" s="2"/>
      <c r="I1949" s="2" t="s">
        <v>800</v>
      </c>
      <c r="J1949" s="2" t="s">
        <v>30</v>
      </c>
      <c r="K1949" s="9">
        <v>-7</v>
      </c>
      <c r="L1949" s="9">
        <v>0</v>
      </c>
      <c r="M1949" s="9">
        <v>0</v>
      </c>
      <c r="N1949"/>
      <c r="O1949"/>
      <c r="P1949"/>
      <c r="Q1949"/>
      <c r="R1949"/>
      <c r="S1949"/>
      <c r="T1949"/>
      <c r="U1949"/>
      <c r="V1949"/>
      <c r="W1949"/>
    </row>
    <row r="1950" spans="2:23" ht="15" x14ac:dyDescent="0.25">
      <c r="B1950" s="2"/>
      <c r="K1950" s="9"/>
      <c r="L1950" s="9"/>
      <c r="M1950" s="9"/>
      <c r="N1950"/>
      <c r="O1950"/>
      <c r="P1950"/>
      <c r="Q1950"/>
      <c r="R1950"/>
      <c r="S1950"/>
      <c r="T1950"/>
      <c r="U1950"/>
      <c r="V1950"/>
      <c r="W1950"/>
    </row>
    <row r="1951" spans="2:23" ht="15" x14ac:dyDescent="0.25">
      <c r="B1951" s="2"/>
      <c r="D1951" s="2" t="s">
        <v>714</v>
      </c>
      <c r="E1951" s="2" t="s">
        <v>715</v>
      </c>
      <c r="K1951" s="9"/>
      <c r="L1951" s="9"/>
      <c r="M1951" s="9"/>
      <c r="N1951"/>
      <c r="O1951"/>
      <c r="P1951"/>
      <c r="Q1951"/>
      <c r="R1951"/>
      <c r="S1951"/>
      <c r="T1951"/>
      <c r="U1951"/>
      <c r="V1951"/>
      <c r="W1951"/>
    </row>
    <row r="1952" spans="2:23" ht="15" x14ac:dyDescent="0.25">
      <c r="B1952" s="2"/>
      <c r="F1952" s="2" t="s">
        <v>44</v>
      </c>
      <c r="G1952" s="2" t="s">
        <v>715</v>
      </c>
      <c r="K1952" s="9"/>
      <c r="L1952" s="9"/>
      <c r="M1952" s="9"/>
      <c r="N1952"/>
      <c r="O1952"/>
      <c r="P1952"/>
      <c r="Q1952"/>
      <c r="R1952"/>
      <c r="S1952"/>
      <c r="T1952"/>
      <c r="U1952"/>
      <c r="V1952"/>
      <c r="W1952"/>
    </row>
    <row r="1953" spans="2:23" ht="15" x14ac:dyDescent="0.25">
      <c r="B1953" s="2"/>
      <c r="H1953" s="2" t="s">
        <v>931</v>
      </c>
      <c r="K1953" s="9"/>
      <c r="L1953" s="9"/>
      <c r="M1953" s="9"/>
      <c r="N1953"/>
      <c r="O1953"/>
      <c r="P1953"/>
      <c r="Q1953"/>
      <c r="R1953"/>
      <c r="S1953"/>
      <c r="T1953"/>
      <c r="U1953"/>
      <c r="V1953"/>
      <c r="W1953"/>
    </row>
    <row r="1954" spans="2:23" ht="15" x14ac:dyDescent="0.25">
      <c r="B1954" s="2"/>
      <c r="I1954" s="2" t="s">
        <v>717</v>
      </c>
      <c r="J1954" s="2" t="s">
        <v>41</v>
      </c>
      <c r="K1954" s="9">
        <v>-53146</v>
      </c>
      <c r="L1954" s="9">
        <v>-58533</v>
      </c>
      <c r="M1954" s="9">
        <v>-70895</v>
      </c>
      <c r="N1954"/>
      <c r="O1954"/>
      <c r="P1954"/>
      <c r="Q1954"/>
      <c r="R1954"/>
      <c r="S1954"/>
      <c r="T1954"/>
      <c r="U1954"/>
      <c r="V1954"/>
      <c r="W1954"/>
    </row>
    <row r="1955" spans="2:23" ht="15" x14ac:dyDescent="0.25">
      <c r="B1955" s="2"/>
      <c r="K1955" s="9"/>
      <c r="L1955" s="9"/>
      <c r="M1955" s="9"/>
      <c r="N1955"/>
      <c r="O1955"/>
      <c r="P1955"/>
      <c r="Q1955"/>
      <c r="R1955"/>
      <c r="S1955"/>
      <c r="T1955"/>
      <c r="U1955"/>
      <c r="V1955"/>
      <c r="W1955"/>
    </row>
    <row r="1956" spans="2:23" ht="15" x14ac:dyDescent="0.25">
      <c r="B1956" s="2"/>
      <c r="H1956" s="2" t="s">
        <v>932</v>
      </c>
      <c r="K1956" s="9"/>
      <c r="L1956" s="9"/>
      <c r="M1956" s="9"/>
      <c r="N1956"/>
      <c r="O1956"/>
      <c r="P1956"/>
      <c r="Q1956"/>
      <c r="R1956"/>
      <c r="S1956"/>
      <c r="T1956"/>
      <c r="U1956"/>
      <c r="V1956"/>
      <c r="W1956"/>
    </row>
    <row r="1957" spans="2:23" ht="15" x14ac:dyDescent="0.25">
      <c r="B1957" s="2"/>
      <c r="I1957" s="2" t="s">
        <v>717</v>
      </c>
      <c r="J1957" s="2" t="s">
        <v>41</v>
      </c>
      <c r="K1957" s="9">
        <v>-619</v>
      </c>
      <c r="L1957" s="9">
        <v>-1510</v>
      </c>
      <c r="M1957" s="9">
        <v>-1910</v>
      </c>
      <c r="N1957"/>
      <c r="O1957"/>
      <c r="P1957"/>
      <c r="Q1957"/>
      <c r="R1957"/>
      <c r="S1957"/>
      <c r="T1957"/>
      <c r="U1957"/>
      <c r="V1957"/>
      <c r="W1957"/>
    </row>
    <row r="1958" spans="2:23" ht="15" x14ac:dyDescent="0.25">
      <c r="B1958" s="2"/>
      <c r="K1958" s="9"/>
      <c r="L1958" s="9"/>
      <c r="M1958" s="9"/>
      <c r="N1958"/>
      <c r="O1958"/>
      <c r="P1958"/>
      <c r="Q1958"/>
      <c r="R1958"/>
      <c r="S1958"/>
      <c r="T1958"/>
      <c r="U1958"/>
      <c r="V1958"/>
      <c r="W1958"/>
    </row>
    <row r="1959" spans="2:23" ht="15" x14ac:dyDescent="0.25">
      <c r="B1959" s="2"/>
      <c r="D1959" s="2" t="s">
        <v>933</v>
      </c>
      <c r="E1959" s="2" t="s">
        <v>934</v>
      </c>
      <c r="K1959" s="9"/>
      <c r="L1959" s="9"/>
      <c r="M1959" s="9"/>
      <c r="N1959"/>
      <c r="O1959"/>
      <c r="P1959"/>
      <c r="Q1959"/>
      <c r="R1959"/>
      <c r="S1959"/>
      <c r="T1959"/>
      <c r="U1959"/>
      <c r="V1959"/>
      <c r="W1959"/>
    </row>
    <row r="1960" spans="2:23" ht="15" x14ac:dyDescent="0.25">
      <c r="B1960" s="2"/>
      <c r="F1960" s="2" t="s">
        <v>44</v>
      </c>
      <c r="G1960" s="2" t="s">
        <v>934</v>
      </c>
      <c r="K1960" s="9"/>
      <c r="L1960" s="9"/>
      <c r="M1960" s="9"/>
      <c r="N1960"/>
      <c r="O1960"/>
      <c r="P1960"/>
      <c r="Q1960"/>
      <c r="R1960"/>
      <c r="S1960"/>
      <c r="T1960"/>
      <c r="U1960"/>
      <c r="V1960"/>
      <c r="W1960"/>
    </row>
    <row r="1961" spans="2:23" ht="15" x14ac:dyDescent="0.25">
      <c r="B1961" s="2"/>
      <c r="H1961" s="2" t="s">
        <v>935</v>
      </c>
      <c r="K1961" s="9"/>
      <c r="L1961" s="9"/>
      <c r="M1961" s="9"/>
      <c r="N1961"/>
      <c r="O1961"/>
      <c r="P1961"/>
      <c r="Q1961"/>
      <c r="R1961"/>
      <c r="S1961"/>
      <c r="T1961"/>
      <c r="U1961"/>
      <c r="V1961"/>
      <c r="W1961"/>
    </row>
    <row r="1962" spans="2:23" ht="15" x14ac:dyDescent="0.25">
      <c r="B1962" s="2"/>
      <c r="I1962" s="2" t="s">
        <v>808</v>
      </c>
      <c r="J1962" s="2" t="s">
        <v>30</v>
      </c>
      <c r="K1962" s="9">
        <v>-37</v>
      </c>
      <c r="L1962" s="9">
        <v>-15</v>
      </c>
      <c r="M1962" s="9">
        <v>-11</v>
      </c>
      <c r="N1962"/>
      <c r="O1962"/>
      <c r="P1962"/>
      <c r="Q1962"/>
      <c r="R1962"/>
      <c r="S1962"/>
      <c r="T1962"/>
      <c r="U1962"/>
      <c r="V1962"/>
      <c r="W1962"/>
    </row>
    <row r="1963" spans="2:23" ht="15" x14ac:dyDescent="0.25">
      <c r="B1963" s="2"/>
      <c r="K1963" s="9"/>
      <c r="L1963" s="9"/>
      <c r="M1963" s="9"/>
      <c r="N1963"/>
      <c r="O1963"/>
      <c r="P1963"/>
      <c r="Q1963"/>
      <c r="R1963"/>
      <c r="S1963"/>
      <c r="T1963"/>
      <c r="U1963"/>
      <c r="V1963"/>
      <c r="W1963"/>
    </row>
    <row r="1964" spans="2:23" ht="15" x14ac:dyDescent="0.25">
      <c r="B1964" s="2"/>
      <c r="D1964" s="2" t="s">
        <v>732</v>
      </c>
      <c r="E1964" s="2" t="s">
        <v>733</v>
      </c>
      <c r="K1964" s="9"/>
      <c r="L1964" s="9"/>
      <c r="M1964" s="9"/>
      <c r="N1964"/>
      <c r="O1964"/>
      <c r="P1964"/>
      <c r="Q1964"/>
      <c r="R1964"/>
      <c r="S1964"/>
      <c r="T1964"/>
      <c r="U1964"/>
      <c r="V1964"/>
      <c r="W1964"/>
    </row>
    <row r="1965" spans="2:23" ht="15" x14ac:dyDescent="0.25">
      <c r="B1965" s="2"/>
      <c r="F1965" s="2" t="s">
        <v>177</v>
      </c>
      <c r="G1965" s="2" t="s">
        <v>734</v>
      </c>
      <c r="K1965" s="9"/>
      <c r="L1965" s="9"/>
      <c r="M1965" s="9"/>
      <c r="N1965"/>
      <c r="O1965"/>
      <c r="P1965"/>
      <c r="Q1965"/>
      <c r="R1965"/>
      <c r="S1965"/>
      <c r="T1965"/>
      <c r="U1965"/>
      <c r="V1965"/>
      <c r="W1965"/>
    </row>
    <row r="1966" spans="2:23" ht="15" x14ac:dyDescent="0.25">
      <c r="B1966" s="2"/>
      <c r="H1966" s="2" t="s">
        <v>936</v>
      </c>
      <c r="K1966" s="9"/>
      <c r="L1966" s="9"/>
      <c r="M1966" s="9"/>
      <c r="N1966"/>
      <c r="O1966"/>
      <c r="P1966"/>
      <c r="Q1966"/>
      <c r="R1966"/>
      <c r="S1966"/>
      <c r="T1966"/>
      <c r="U1966"/>
      <c r="V1966"/>
      <c r="W1966"/>
    </row>
    <row r="1967" spans="2:23" ht="15" x14ac:dyDescent="0.25">
      <c r="B1967" s="2"/>
      <c r="I1967" s="2" t="s">
        <v>62</v>
      </c>
      <c r="J1967" s="2" t="s">
        <v>41</v>
      </c>
      <c r="K1967" s="9">
        <v>-27</v>
      </c>
      <c r="L1967" s="9">
        <v>-25</v>
      </c>
      <c r="M1967" s="9">
        <v>-25</v>
      </c>
      <c r="N1967"/>
      <c r="O1967"/>
      <c r="P1967"/>
      <c r="Q1967"/>
      <c r="R1967"/>
      <c r="S1967"/>
      <c r="T1967"/>
      <c r="U1967"/>
      <c r="V1967"/>
      <c r="W1967"/>
    </row>
    <row r="1968" spans="2:23" ht="15" x14ac:dyDescent="0.25">
      <c r="B1968" s="2"/>
      <c r="K1968" s="9"/>
      <c r="L1968" s="9"/>
      <c r="M1968" s="9"/>
      <c r="N1968"/>
      <c r="O1968"/>
      <c r="P1968"/>
      <c r="Q1968"/>
      <c r="R1968"/>
      <c r="S1968"/>
      <c r="T1968"/>
      <c r="U1968"/>
      <c r="V1968"/>
      <c r="W1968"/>
    </row>
    <row r="1969" spans="2:23" ht="15" x14ac:dyDescent="0.25">
      <c r="B1969" s="2"/>
      <c r="F1969" s="2" t="s">
        <v>69</v>
      </c>
      <c r="G1969" s="2" t="s">
        <v>937</v>
      </c>
      <c r="K1969" s="9"/>
      <c r="L1969" s="9"/>
      <c r="M1969" s="9"/>
      <c r="N1969"/>
      <c r="O1969"/>
      <c r="P1969"/>
      <c r="Q1969"/>
      <c r="R1969"/>
      <c r="S1969"/>
      <c r="T1969"/>
      <c r="U1969"/>
      <c r="V1969"/>
      <c r="W1969"/>
    </row>
    <row r="1970" spans="2:23" ht="15" x14ac:dyDescent="0.25">
      <c r="B1970" s="2"/>
      <c r="H1970" s="2" t="s">
        <v>938</v>
      </c>
      <c r="K1970" s="9"/>
      <c r="L1970" s="9"/>
      <c r="M1970" s="9"/>
      <c r="N1970"/>
      <c r="O1970"/>
      <c r="P1970"/>
      <c r="Q1970"/>
      <c r="R1970"/>
      <c r="S1970"/>
      <c r="T1970"/>
      <c r="U1970"/>
      <c r="V1970"/>
      <c r="W1970"/>
    </row>
    <row r="1971" spans="2:23" ht="15" x14ac:dyDescent="0.25">
      <c r="B1971" s="2"/>
      <c r="I1971" s="2" t="s">
        <v>507</v>
      </c>
      <c r="J1971" s="2" t="s">
        <v>30</v>
      </c>
      <c r="K1971" s="9">
        <v>-681</v>
      </c>
      <c r="L1971" s="9">
        <v>-688</v>
      </c>
      <c r="M1971" s="9">
        <v>-702</v>
      </c>
      <c r="N1971"/>
      <c r="O1971"/>
      <c r="P1971"/>
      <c r="Q1971"/>
      <c r="R1971"/>
      <c r="S1971"/>
      <c r="T1971"/>
      <c r="U1971"/>
      <c r="V1971"/>
      <c r="W1971"/>
    </row>
    <row r="1972" spans="2:23" ht="15" x14ac:dyDescent="0.25">
      <c r="B1972" s="2"/>
      <c r="K1972" s="9"/>
      <c r="L1972" s="9"/>
      <c r="M1972" s="9"/>
      <c r="N1972"/>
      <c r="O1972"/>
      <c r="P1972"/>
      <c r="Q1972"/>
      <c r="R1972"/>
      <c r="S1972"/>
      <c r="T1972"/>
      <c r="U1972"/>
      <c r="V1972"/>
      <c r="W1972"/>
    </row>
    <row r="1973" spans="2:23" ht="15" x14ac:dyDescent="0.25">
      <c r="B1973" s="2"/>
      <c r="H1973" s="2" t="s">
        <v>939</v>
      </c>
      <c r="K1973" s="9"/>
      <c r="L1973" s="9"/>
      <c r="M1973" s="9"/>
      <c r="N1973"/>
      <c r="O1973"/>
      <c r="P1973"/>
      <c r="Q1973"/>
      <c r="R1973"/>
      <c r="S1973"/>
      <c r="T1973"/>
      <c r="U1973"/>
      <c r="V1973"/>
      <c r="W1973"/>
    </row>
    <row r="1974" spans="2:23" ht="15" x14ac:dyDescent="0.25">
      <c r="B1974" s="2"/>
      <c r="I1974" s="2" t="s">
        <v>808</v>
      </c>
      <c r="J1974" s="2" t="s">
        <v>30</v>
      </c>
      <c r="K1974" s="9">
        <v>-93</v>
      </c>
      <c r="L1974" s="9">
        <v>-95</v>
      </c>
      <c r="M1974" s="9">
        <v>-97</v>
      </c>
      <c r="N1974"/>
      <c r="O1974"/>
      <c r="P1974"/>
      <c r="Q1974"/>
      <c r="R1974"/>
      <c r="S1974"/>
      <c r="T1974"/>
      <c r="U1974"/>
      <c r="V1974"/>
      <c r="W1974"/>
    </row>
    <row r="1975" spans="2:23" ht="15" x14ac:dyDescent="0.25">
      <c r="B1975" s="2"/>
      <c r="K1975" s="9"/>
      <c r="L1975" s="9"/>
      <c r="M1975" s="9"/>
      <c r="N1975"/>
      <c r="O1975"/>
      <c r="P1975"/>
      <c r="Q1975"/>
      <c r="R1975"/>
      <c r="S1975"/>
      <c r="T1975"/>
      <c r="U1975"/>
      <c r="V1975"/>
      <c r="W1975"/>
    </row>
    <row r="1976" spans="2:23" ht="15" x14ac:dyDescent="0.25">
      <c r="B1976" s="2"/>
      <c r="D1976" s="2" t="s">
        <v>940</v>
      </c>
      <c r="E1976" s="2" t="s">
        <v>941</v>
      </c>
      <c r="K1976" s="9"/>
      <c r="L1976" s="9"/>
      <c r="M1976" s="9"/>
      <c r="N1976"/>
      <c r="O1976"/>
      <c r="P1976"/>
      <c r="Q1976"/>
      <c r="R1976"/>
      <c r="S1976"/>
      <c r="T1976"/>
      <c r="U1976"/>
      <c r="V1976"/>
      <c r="W1976"/>
    </row>
    <row r="1977" spans="2:23" ht="15" x14ac:dyDescent="0.25">
      <c r="B1977" s="2"/>
      <c r="F1977" s="2" t="s">
        <v>44</v>
      </c>
      <c r="G1977" s="2" t="s">
        <v>941</v>
      </c>
      <c r="K1977" s="9"/>
      <c r="L1977" s="9"/>
      <c r="M1977" s="9"/>
      <c r="N1977"/>
      <c r="O1977"/>
      <c r="P1977"/>
      <c r="Q1977"/>
      <c r="R1977"/>
      <c r="S1977"/>
      <c r="T1977"/>
      <c r="U1977"/>
      <c r="V1977"/>
      <c r="W1977"/>
    </row>
    <row r="1978" spans="2:23" ht="15" x14ac:dyDescent="0.25">
      <c r="B1978" s="2"/>
      <c r="H1978" s="2" t="s">
        <v>942</v>
      </c>
      <c r="K1978" s="9"/>
      <c r="L1978" s="9"/>
      <c r="M1978" s="9"/>
      <c r="N1978"/>
      <c r="O1978"/>
      <c r="P1978"/>
      <c r="Q1978"/>
      <c r="R1978"/>
      <c r="S1978"/>
      <c r="T1978"/>
      <c r="U1978"/>
      <c r="V1978"/>
      <c r="W1978"/>
    </row>
    <row r="1979" spans="2:23" ht="15" x14ac:dyDescent="0.25">
      <c r="B1979" s="2"/>
      <c r="I1979" s="2" t="s">
        <v>808</v>
      </c>
      <c r="J1979" s="2" t="s">
        <v>30</v>
      </c>
      <c r="K1979" s="9">
        <v>-13</v>
      </c>
      <c r="L1979" s="9">
        <v>-8</v>
      </c>
      <c r="M1979" s="9">
        <v>-8</v>
      </c>
      <c r="N1979"/>
      <c r="O1979"/>
      <c r="P1979"/>
      <c r="Q1979"/>
      <c r="R1979"/>
      <c r="S1979"/>
      <c r="T1979"/>
      <c r="U1979"/>
      <c r="V1979"/>
      <c r="W1979"/>
    </row>
    <row r="1980" spans="2:23" ht="15" x14ac:dyDescent="0.25">
      <c r="B1980" s="2"/>
      <c r="K1980" s="9"/>
      <c r="L1980" s="9"/>
      <c r="M1980" s="9"/>
      <c r="N1980"/>
      <c r="O1980"/>
      <c r="P1980"/>
      <c r="Q1980"/>
      <c r="R1980"/>
      <c r="S1980"/>
      <c r="T1980"/>
      <c r="U1980"/>
      <c r="V1980"/>
      <c r="W1980"/>
    </row>
    <row r="1981" spans="2:23" ht="15" x14ac:dyDescent="0.25">
      <c r="B1981" s="2"/>
      <c r="D1981" s="2" t="s">
        <v>943</v>
      </c>
      <c r="E1981" s="2" t="s">
        <v>944</v>
      </c>
      <c r="K1981" s="9"/>
      <c r="L1981" s="9"/>
      <c r="M1981" s="9"/>
      <c r="N1981"/>
      <c r="O1981"/>
      <c r="P1981"/>
      <c r="Q1981"/>
      <c r="R1981"/>
      <c r="S1981"/>
      <c r="T1981"/>
      <c r="U1981"/>
      <c r="V1981"/>
      <c r="W1981"/>
    </row>
    <row r="1982" spans="2:23" ht="15" x14ac:dyDescent="0.25">
      <c r="B1982" s="2"/>
      <c r="F1982" s="2" t="s">
        <v>44</v>
      </c>
      <c r="G1982" s="2" t="s">
        <v>944</v>
      </c>
      <c r="K1982" s="9"/>
      <c r="L1982" s="9"/>
      <c r="M1982" s="9"/>
      <c r="N1982"/>
      <c r="O1982"/>
      <c r="P1982"/>
      <c r="Q1982"/>
      <c r="R1982"/>
      <c r="S1982"/>
      <c r="T1982"/>
      <c r="U1982"/>
      <c r="V1982"/>
      <c r="W1982"/>
    </row>
    <row r="1983" spans="2:23" ht="15" x14ac:dyDescent="0.25">
      <c r="B1983" s="2"/>
      <c r="H1983" s="2" t="s">
        <v>945</v>
      </c>
      <c r="K1983" s="9"/>
      <c r="L1983" s="9"/>
      <c r="M1983" s="9"/>
      <c r="N1983"/>
      <c r="O1983"/>
      <c r="P1983"/>
      <c r="Q1983"/>
      <c r="R1983"/>
      <c r="S1983"/>
      <c r="T1983"/>
      <c r="U1983"/>
      <c r="V1983"/>
      <c r="W1983"/>
    </row>
    <row r="1984" spans="2:23" ht="15" x14ac:dyDescent="0.25">
      <c r="B1984" s="2"/>
      <c r="I1984" s="2" t="s">
        <v>55</v>
      </c>
      <c r="J1984" s="2" t="s">
        <v>41</v>
      </c>
      <c r="K1984" s="9">
        <v>-3</v>
      </c>
      <c r="L1984" s="9">
        <v>-3</v>
      </c>
      <c r="M1984" s="9">
        <v>-2</v>
      </c>
      <c r="N1984"/>
      <c r="O1984"/>
      <c r="P1984"/>
      <c r="Q1984"/>
      <c r="R1984"/>
      <c r="S1984"/>
      <c r="T1984"/>
      <c r="U1984"/>
      <c r="V1984"/>
      <c r="W1984"/>
    </row>
    <row r="1985" spans="2:23" ht="15" x14ac:dyDescent="0.25">
      <c r="B1985" s="2"/>
      <c r="K1985" s="9"/>
      <c r="L1985" s="9"/>
      <c r="M1985" s="9"/>
      <c r="N1985"/>
      <c r="O1985"/>
      <c r="P1985"/>
      <c r="Q1985"/>
      <c r="R1985"/>
      <c r="S1985"/>
      <c r="T1985"/>
      <c r="U1985"/>
      <c r="V1985"/>
      <c r="W1985"/>
    </row>
    <row r="1986" spans="2:23" ht="15" x14ac:dyDescent="0.25">
      <c r="B1986" s="2"/>
      <c r="D1986" s="2" t="s">
        <v>946</v>
      </c>
      <c r="E1986" s="2" t="s">
        <v>947</v>
      </c>
      <c r="K1986" s="9"/>
      <c r="L1986" s="9"/>
      <c r="M1986" s="9"/>
      <c r="N1986"/>
      <c r="O1986"/>
      <c r="P1986"/>
      <c r="Q1986"/>
      <c r="R1986"/>
      <c r="S1986"/>
      <c r="T1986"/>
      <c r="U1986"/>
      <c r="V1986"/>
      <c r="W1986"/>
    </row>
    <row r="1987" spans="2:23" ht="15" x14ac:dyDescent="0.25">
      <c r="B1987" s="2"/>
      <c r="F1987" s="2" t="s">
        <v>44</v>
      </c>
      <c r="G1987" s="2" t="s">
        <v>947</v>
      </c>
      <c r="K1987" s="9"/>
      <c r="L1987" s="9"/>
      <c r="M1987" s="9"/>
      <c r="N1987"/>
      <c r="O1987"/>
      <c r="P1987"/>
      <c r="Q1987"/>
      <c r="R1987"/>
      <c r="S1987"/>
      <c r="T1987"/>
      <c r="U1987"/>
      <c r="V1987"/>
      <c r="W1987"/>
    </row>
    <row r="1988" spans="2:23" ht="15" x14ac:dyDescent="0.25">
      <c r="B1988" s="2"/>
      <c r="H1988" s="2" t="s">
        <v>948</v>
      </c>
      <c r="K1988" s="9"/>
      <c r="L1988" s="9"/>
      <c r="M1988" s="9"/>
      <c r="N1988"/>
      <c r="O1988"/>
      <c r="P1988"/>
      <c r="Q1988"/>
      <c r="R1988"/>
      <c r="S1988"/>
      <c r="T1988"/>
      <c r="U1988"/>
      <c r="V1988"/>
      <c r="W1988"/>
    </row>
    <row r="1989" spans="2:23" ht="15" x14ac:dyDescent="0.25">
      <c r="B1989" s="2"/>
      <c r="I1989" s="2" t="s">
        <v>311</v>
      </c>
      <c r="J1989" s="2" t="s">
        <v>41</v>
      </c>
      <c r="K1989" s="9">
        <v>-320</v>
      </c>
      <c r="L1989" s="9">
        <v>-338</v>
      </c>
      <c r="M1989" s="9">
        <v>0</v>
      </c>
      <c r="N1989"/>
      <c r="O1989"/>
      <c r="P1989"/>
      <c r="Q1989"/>
      <c r="R1989"/>
      <c r="S1989"/>
      <c r="T1989"/>
      <c r="U1989"/>
      <c r="V1989"/>
      <c r="W1989"/>
    </row>
    <row r="1990" spans="2:23" ht="15" x14ac:dyDescent="0.25">
      <c r="B1990" s="2"/>
      <c r="K1990" s="9"/>
      <c r="L1990" s="9"/>
      <c r="M1990" s="9"/>
      <c r="N1990"/>
      <c r="O1990"/>
      <c r="P1990"/>
      <c r="Q1990"/>
      <c r="R1990"/>
      <c r="S1990"/>
      <c r="T1990"/>
      <c r="U1990"/>
      <c r="V1990"/>
      <c r="W1990"/>
    </row>
    <row r="1991" spans="2:23" ht="15" x14ac:dyDescent="0.25">
      <c r="B1991" s="2"/>
      <c r="D1991" s="2" t="s">
        <v>778</v>
      </c>
      <c r="E1991" s="2" t="s">
        <v>779</v>
      </c>
      <c r="K1991" s="9"/>
      <c r="L1991" s="9"/>
      <c r="M1991" s="9"/>
      <c r="N1991"/>
      <c r="O1991"/>
      <c r="P1991"/>
      <c r="Q1991"/>
      <c r="R1991"/>
      <c r="S1991"/>
      <c r="T1991"/>
      <c r="U1991"/>
      <c r="V1991"/>
      <c r="W1991"/>
    </row>
    <row r="1992" spans="2:23" ht="15" x14ac:dyDescent="0.25">
      <c r="B1992" s="2"/>
      <c r="F1992" s="2" t="s">
        <v>44</v>
      </c>
      <c r="G1992" s="2" t="s">
        <v>779</v>
      </c>
      <c r="K1992" s="9"/>
      <c r="L1992" s="9"/>
      <c r="M1992" s="9"/>
      <c r="N1992"/>
      <c r="O1992"/>
      <c r="P1992"/>
      <c r="Q1992"/>
      <c r="R1992"/>
      <c r="S1992"/>
      <c r="T1992"/>
      <c r="U1992"/>
      <c r="V1992"/>
      <c r="W1992"/>
    </row>
    <row r="1993" spans="2:23" ht="15" x14ac:dyDescent="0.25">
      <c r="B1993" s="2"/>
      <c r="H1993" s="2" t="s">
        <v>949</v>
      </c>
      <c r="K1993" s="9"/>
      <c r="L1993" s="9"/>
      <c r="M1993" s="9"/>
      <c r="N1993"/>
      <c r="O1993"/>
      <c r="P1993"/>
      <c r="Q1993"/>
      <c r="R1993"/>
      <c r="S1993"/>
      <c r="T1993"/>
      <c r="U1993"/>
      <c r="V1993"/>
      <c r="W1993"/>
    </row>
    <row r="1994" spans="2:23" ht="15" x14ac:dyDescent="0.25">
      <c r="B1994" s="2"/>
      <c r="I1994" s="2" t="s">
        <v>507</v>
      </c>
      <c r="J1994" s="2" t="s">
        <v>41</v>
      </c>
      <c r="K1994" s="9">
        <v>-412</v>
      </c>
      <c r="L1994" s="9">
        <v>-371</v>
      </c>
      <c r="M1994" s="9">
        <v>-453</v>
      </c>
      <c r="N1994"/>
      <c r="O1994"/>
      <c r="P1994"/>
      <c r="Q1994"/>
      <c r="R1994"/>
      <c r="S1994"/>
      <c r="T1994"/>
      <c r="U1994"/>
      <c r="V1994"/>
      <c r="W1994"/>
    </row>
    <row r="1995" spans="2:23" ht="15" x14ac:dyDescent="0.25">
      <c r="B1995" s="2"/>
      <c r="K1995" s="9"/>
      <c r="L1995" s="9"/>
      <c r="M1995" s="9"/>
      <c r="N1995"/>
      <c r="O1995"/>
      <c r="P1995"/>
      <c r="Q1995"/>
      <c r="R1995"/>
      <c r="S1995"/>
      <c r="T1995"/>
      <c r="U1995"/>
      <c r="V1995"/>
      <c r="W1995"/>
    </row>
    <row r="1996" spans="2:23" ht="15" x14ac:dyDescent="0.25">
      <c r="B1996" s="2"/>
      <c r="H1996" s="2" t="s">
        <v>950</v>
      </c>
      <c r="K1996" s="9"/>
      <c r="L1996" s="9"/>
      <c r="M1996" s="9"/>
      <c r="N1996"/>
      <c r="O1996"/>
      <c r="P1996"/>
      <c r="Q1996"/>
      <c r="R1996"/>
      <c r="S1996"/>
      <c r="T1996"/>
      <c r="U1996"/>
      <c r="V1996"/>
      <c r="W1996"/>
    </row>
    <row r="1997" spans="2:23" ht="15" x14ac:dyDescent="0.25">
      <c r="B1997" s="2"/>
      <c r="I1997" s="2" t="s">
        <v>507</v>
      </c>
      <c r="J1997" s="2" t="s">
        <v>30</v>
      </c>
      <c r="K1997" s="9">
        <v>-5860</v>
      </c>
      <c r="L1997" s="9">
        <v>-5700</v>
      </c>
      <c r="M1997" s="9">
        <v>-6004</v>
      </c>
      <c r="N1997"/>
      <c r="O1997"/>
      <c r="P1997"/>
      <c r="Q1997"/>
      <c r="R1997"/>
      <c r="S1997"/>
      <c r="T1997"/>
      <c r="U1997"/>
      <c r="V1997"/>
      <c r="W1997"/>
    </row>
    <row r="1998" spans="2:23" ht="15" x14ac:dyDescent="0.25">
      <c r="B1998" s="2"/>
      <c r="K1998" s="9"/>
      <c r="L1998" s="9"/>
      <c r="M1998" s="9"/>
      <c r="N1998"/>
      <c r="O1998"/>
      <c r="P1998"/>
      <c r="Q1998"/>
      <c r="R1998"/>
      <c r="S1998"/>
      <c r="T1998"/>
      <c r="U1998"/>
      <c r="V1998"/>
      <c r="W1998"/>
    </row>
    <row r="1999" spans="2:23" ht="15" x14ac:dyDescent="0.25">
      <c r="B1999" s="2"/>
      <c r="H1999" s="2" t="s">
        <v>951</v>
      </c>
      <c r="K1999" s="9"/>
      <c r="L1999" s="9"/>
      <c r="M1999" s="9"/>
      <c r="N1999"/>
      <c r="O1999"/>
      <c r="P1999"/>
      <c r="Q1999"/>
      <c r="R1999"/>
      <c r="S1999"/>
      <c r="T1999"/>
      <c r="U1999"/>
      <c r="V1999"/>
      <c r="W1999"/>
    </row>
    <row r="2000" spans="2:23" ht="15" x14ac:dyDescent="0.25">
      <c r="B2000" s="2"/>
      <c r="I2000" s="2" t="s">
        <v>507</v>
      </c>
      <c r="J2000" s="2" t="s">
        <v>30</v>
      </c>
      <c r="K2000" s="9">
        <v>-74</v>
      </c>
      <c r="L2000" s="9">
        <v>31</v>
      </c>
      <c r="M2000" s="9">
        <v>11</v>
      </c>
      <c r="N2000"/>
      <c r="O2000"/>
      <c r="P2000"/>
      <c r="Q2000"/>
      <c r="R2000"/>
      <c r="S2000"/>
      <c r="T2000"/>
      <c r="U2000"/>
      <c r="V2000"/>
      <c r="W2000"/>
    </row>
    <row r="2001" spans="2:23" ht="15" x14ac:dyDescent="0.25">
      <c r="B2001" s="2"/>
      <c r="K2001" s="9"/>
      <c r="L2001" s="9"/>
      <c r="M2001" s="9"/>
      <c r="N2001"/>
      <c r="O2001"/>
      <c r="P2001"/>
      <c r="Q2001"/>
      <c r="R2001"/>
      <c r="S2001"/>
      <c r="T2001"/>
      <c r="U2001"/>
      <c r="V2001"/>
      <c r="W2001"/>
    </row>
    <row r="2002" spans="2:23" ht="15" x14ac:dyDescent="0.25">
      <c r="B2002" s="2"/>
      <c r="H2002" s="2" t="s">
        <v>952</v>
      </c>
      <c r="K2002" s="9"/>
      <c r="L2002" s="9"/>
      <c r="M2002" s="9"/>
      <c r="N2002"/>
      <c r="O2002"/>
      <c r="P2002"/>
      <c r="Q2002"/>
      <c r="R2002"/>
      <c r="S2002"/>
      <c r="T2002"/>
      <c r="U2002"/>
      <c r="V2002"/>
      <c r="W2002"/>
    </row>
    <row r="2003" spans="2:23" ht="15" x14ac:dyDescent="0.25">
      <c r="B2003" s="2"/>
      <c r="I2003" s="2" t="s">
        <v>507</v>
      </c>
      <c r="J2003" s="2" t="s">
        <v>41</v>
      </c>
      <c r="K2003" s="9">
        <v>-9</v>
      </c>
      <c r="L2003" s="9">
        <v>-8</v>
      </c>
      <c r="M2003" s="9">
        <v>-7</v>
      </c>
      <c r="N2003"/>
      <c r="O2003"/>
      <c r="P2003"/>
      <c r="Q2003"/>
      <c r="R2003"/>
      <c r="S2003"/>
      <c r="T2003"/>
      <c r="U2003"/>
      <c r="V2003"/>
      <c r="W2003"/>
    </row>
    <row r="2004" spans="2:23" ht="15" x14ac:dyDescent="0.25">
      <c r="B2004" s="2"/>
      <c r="K2004" s="9"/>
      <c r="L2004" s="9"/>
      <c r="M2004" s="9"/>
      <c r="N2004"/>
      <c r="O2004"/>
      <c r="P2004"/>
      <c r="Q2004"/>
      <c r="R2004"/>
      <c r="S2004"/>
      <c r="T2004"/>
      <c r="U2004"/>
      <c r="V2004"/>
      <c r="W2004"/>
    </row>
    <row r="2005" spans="2:23" ht="15" x14ac:dyDescent="0.25">
      <c r="B2005" s="2"/>
      <c r="H2005" s="2" t="s">
        <v>953</v>
      </c>
      <c r="K2005" s="9"/>
      <c r="L2005" s="9"/>
      <c r="M2005" s="9"/>
      <c r="N2005"/>
      <c r="O2005"/>
      <c r="P2005"/>
      <c r="Q2005"/>
      <c r="R2005"/>
      <c r="S2005"/>
      <c r="T2005"/>
      <c r="U2005"/>
      <c r="V2005"/>
      <c r="W2005"/>
    </row>
    <row r="2006" spans="2:23" ht="15" x14ac:dyDescent="0.25">
      <c r="B2006" s="2"/>
      <c r="I2006" s="2" t="s">
        <v>507</v>
      </c>
      <c r="J2006" s="2" t="s">
        <v>30</v>
      </c>
      <c r="K2006" s="9">
        <v>-1180</v>
      </c>
      <c r="L2006" s="9">
        <v>-1537</v>
      </c>
      <c r="M2006" s="9">
        <v>-1727</v>
      </c>
      <c r="N2006"/>
      <c r="O2006"/>
      <c r="P2006"/>
      <c r="Q2006"/>
      <c r="R2006"/>
      <c r="S2006"/>
      <c r="T2006"/>
      <c r="U2006"/>
      <c r="V2006"/>
      <c r="W2006"/>
    </row>
    <row r="2007" spans="2:23" ht="15" x14ac:dyDescent="0.25">
      <c r="B2007" s="2"/>
      <c r="K2007" s="9"/>
      <c r="L2007" s="9"/>
      <c r="M2007" s="9"/>
      <c r="N2007"/>
      <c r="O2007"/>
      <c r="P2007"/>
      <c r="Q2007"/>
      <c r="R2007"/>
      <c r="S2007"/>
      <c r="T2007"/>
      <c r="U2007"/>
      <c r="V2007"/>
      <c r="W2007"/>
    </row>
    <row r="2008" spans="2:23" ht="15" x14ac:dyDescent="0.25">
      <c r="B2008" s="2"/>
      <c r="H2008" s="2" t="s">
        <v>954</v>
      </c>
      <c r="K2008" s="9"/>
      <c r="L2008" s="9"/>
      <c r="M2008" s="9"/>
      <c r="N2008"/>
      <c r="O2008"/>
      <c r="P2008"/>
      <c r="Q2008"/>
      <c r="R2008"/>
      <c r="S2008"/>
      <c r="T2008"/>
      <c r="U2008"/>
      <c r="V2008"/>
      <c r="W2008"/>
    </row>
    <row r="2009" spans="2:23" ht="15" x14ac:dyDescent="0.25">
      <c r="B2009" s="2"/>
      <c r="I2009" s="2" t="s">
        <v>507</v>
      </c>
      <c r="J2009" s="2" t="s">
        <v>41</v>
      </c>
      <c r="K2009" s="9">
        <v>-542</v>
      </c>
      <c r="L2009" s="9">
        <v>-484</v>
      </c>
      <c r="M2009" s="9">
        <v>-526</v>
      </c>
      <c r="N2009"/>
      <c r="O2009"/>
      <c r="P2009"/>
      <c r="Q2009"/>
      <c r="R2009"/>
      <c r="S2009"/>
      <c r="T2009"/>
      <c r="U2009"/>
      <c r="V2009"/>
      <c r="W2009"/>
    </row>
    <row r="2010" spans="2:23" ht="15" x14ac:dyDescent="0.25">
      <c r="B2010" s="2"/>
      <c r="K2010" s="9"/>
      <c r="L2010" s="9"/>
      <c r="M2010" s="9"/>
      <c r="N2010"/>
      <c r="O2010"/>
      <c r="P2010"/>
      <c r="Q2010"/>
      <c r="R2010"/>
      <c r="S2010"/>
      <c r="T2010"/>
      <c r="U2010"/>
      <c r="V2010"/>
      <c r="W2010"/>
    </row>
    <row r="2011" spans="2:23" ht="15" x14ac:dyDescent="0.25">
      <c r="B2011" s="2"/>
      <c r="D2011" s="2" t="s">
        <v>955</v>
      </c>
      <c r="E2011" s="2" t="s">
        <v>956</v>
      </c>
      <c r="K2011" s="9"/>
      <c r="L2011" s="9"/>
      <c r="M2011" s="9"/>
      <c r="N2011"/>
      <c r="O2011"/>
      <c r="P2011"/>
      <c r="Q2011"/>
      <c r="R2011"/>
      <c r="S2011"/>
      <c r="T2011"/>
      <c r="U2011"/>
      <c r="V2011"/>
      <c r="W2011"/>
    </row>
    <row r="2012" spans="2:23" ht="15" x14ac:dyDescent="0.25">
      <c r="B2012" s="2"/>
      <c r="F2012" s="2" t="s">
        <v>44</v>
      </c>
      <c r="G2012" s="2" t="s">
        <v>956</v>
      </c>
      <c r="K2012" s="9"/>
      <c r="L2012" s="9"/>
      <c r="M2012" s="9"/>
      <c r="N2012"/>
      <c r="O2012"/>
      <c r="P2012"/>
      <c r="Q2012"/>
      <c r="R2012"/>
      <c r="S2012"/>
      <c r="T2012"/>
      <c r="U2012"/>
      <c r="V2012"/>
      <c r="W2012"/>
    </row>
    <row r="2013" spans="2:23" ht="15" x14ac:dyDescent="0.25">
      <c r="B2013" s="2"/>
      <c r="H2013" s="2" t="s">
        <v>957</v>
      </c>
      <c r="K2013" s="9"/>
      <c r="L2013" s="9"/>
      <c r="M2013" s="9"/>
      <c r="N2013"/>
      <c r="O2013"/>
      <c r="P2013"/>
      <c r="Q2013"/>
      <c r="R2013"/>
      <c r="S2013"/>
      <c r="T2013"/>
      <c r="U2013"/>
      <c r="V2013"/>
      <c r="W2013"/>
    </row>
    <row r="2014" spans="2:23" ht="15" x14ac:dyDescent="0.25">
      <c r="B2014" s="2"/>
      <c r="I2014" s="2" t="s">
        <v>808</v>
      </c>
      <c r="J2014" s="2" t="s">
        <v>30</v>
      </c>
      <c r="K2014" s="9">
        <v>-19</v>
      </c>
      <c r="L2014" s="9">
        <v>-20</v>
      </c>
      <c r="M2014" s="9">
        <v>-19</v>
      </c>
      <c r="N2014"/>
      <c r="O2014"/>
      <c r="P2014"/>
      <c r="Q2014"/>
      <c r="R2014"/>
      <c r="S2014"/>
      <c r="T2014"/>
      <c r="U2014"/>
      <c r="V2014"/>
      <c r="W2014"/>
    </row>
    <row r="2015" spans="2:23" ht="15" x14ac:dyDescent="0.25">
      <c r="B2015" s="2"/>
      <c r="K2015" s="9"/>
      <c r="L2015" s="9"/>
      <c r="M2015" s="9"/>
      <c r="N2015"/>
      <c r="O2015"/>
      <c r="P2015"/>
      <c r="Q2015"/>
      <c r="R2015"/>
      <c r="S2015"/>
      <c r="T2015"/>
      <c r="U2015"/>
      <c r="V2015"/>
      <c r="W2015"/>
    </row>
    <row r="2016" spans="2:23" ht="15" x14ac:dyDescent="0.25">
      <c r="B2016" s="2"/>
      <c r="D2016" s="2" t="s">
        <v>958</v>
      </c>
      <c r="E2016" s="2" t="s">
        <v>959</v>
      </c>
      <c r="K2016" s="9"/>
      <c r="L2016" s="9"/>
      <c r="M2016" s="9"/>
      <c r="N2016"/>
      <c r="O2016"/>
      <c r="P2016"/>
      <c r="Q2016"/>
      <c r="R2016"/>
      <c r="S2016"/>
      <c r="T2016"/>
      <c r="U2016"/>
      <c r="V2016"/>
      <c r="W2016"/>
    </row>
    <row r="2017" spans="2:23" ht="15" x14ac:dyDescent="0.25">
      <c r="B2017" s="2"/>
      <c r="F2017" s="2" t="s">
        <v>44</v>
      </c>
      <c r="G2017" s="2" t="s">
        <v>959</v>
      </c>
      <c r="K2017" s="9"/>
      <c r="L2017" s="9"/>
      <c r="M2017" s="9"/>
      <c r="N2017"/>
      <c r="O2017"/>
      <c r="P2017"/>
      <c r="Q2017"/>
      <c r="R2017"/>
      <c r="S2017"/>
      <c r="T2017"/>
      <c r="U2017"/>
      <c r="V2017"/>
      <c r="W2017"/>
    </row>
    <row r="2018" spans="2:23" ht="15" x14ac:dyDescent="0.25">
      <c r="B2018" s="2"/>
      <c r="H2018" s="2" t="s">
        <v>960</v>
      </c>
      <c r="K2018" s="9"/>
      <c r="L2018" s="9"/>
      <c r="M2018" s="9"/>
      <c r="N2018"/>
      <c r="O2018"/>
      <c r="P2018"/>
      <c r="Q2018"/>
      <c r="R2018"/>
      <c r="S2018"/>
      <c r="T2018"/>
      <c r="U2018"/>
      <c r="V2018"/>
      <c r="W2018"/>
    </row>
    <row r="2019" spans="2:23" ht="15" x14ac:dyDescent="0.25">
      <c r="B2019" s="2"/>
      <c r="I2019" s="2" t="s">
        <v>309</v>
      </c>
      <c r="J2019" s="2" t="s">
        <v>41</v>
      </c>
      <c r="K2019" s="9">
        <v>-362</v>
      </c>
      <c r="L2019" s="9">
        <v>-401</v>
      </c>
      <c r="M2019" s="9">
        <v>-464</v>
      </c>
      <c r="N2019"/>
      <c r="O2019"/>
      <c r="P2019"/>
      <c r="Q2019"/>
      <c r="R2019"/>
      <c r="S2019"/>
      <c r="T2019"/>
      <c r="U2019"/>
      <c r="V2019"/>
      <c r="W2019"/>
    </row>
    <row r="2020" spans="2:23" ht="15" x14ac:dyDescent="0.25">
      <c r="B2020" s="2"/>
      <c r="K2020" s="9"/>
      <c r="L2020" s="9"/>
      <c r="M2020" s="9"/>
      <c r="N2020"/>
      <c r="O2020"/>
      <c r="P2020"/>
      <c r="Q2020"/>
      <c r="R2020"/>
      <c r="S2020"/>
      <c r="T2020"/>
      <c r="U2020"/>
      <c r="V2020"/>
      <c r="W2020"/>
    </row>
    <row r="2021" spans="2:23" ht="15" x14ac:dyDescent="0.25">
      <c r="B2021" s="2"/>
      <c r="H2021" s="2" t="s">
        <v>961</v>
      </c>
      <c r="K2021" s="9"/>
      <c r="L2021" s="9"/>
      <c r="M2021" s="9"/>
      <c r="N2021"/>
      <c r="O2021"/>
      <c r="P2021"/>
      <c r="Q2021"/>
      <c r="R2021"/>
      <c r="S2021"/>
      <c r="T2021"/>
      <c r="U2021"/>
      <c r="V2021"/>
      <c r="W2021"/>
    </row>
    <row r="2022" spans="2:23" ht="15" x14ac:dyDescent="0.25">
      <c r="B2022" s="2"/>
      <c r="I2022" s="2" t="s">
        <v>309</v>
      </c>
      <c r="J2022" s="2" t="s">
        <v>41</v>
      </c>
      <c r="K2022" s="9">
        <v>-359</v>
      </c>
      <c r="L2022" s="9">
        <v>-5</v>
      </c>
      <c r="M2022" s="9">
        <v>-6</v>
      </c>
      <c r="N2022"/>
      <c r="O2022"/>
      <c r="P2022"/>
      <c r="Q2022"/>
      <c r="R2022"/>
      <c r="S2022"/>
      <c r="T2022"/>
      <c r="U2022"/>
      <c r="V2022"/>
      <c r="W2022"/>
    </row>
    <row r="2023" spans="2:23" ht="15" x14ac:dyDescent="0.25">
      <c r="B2023" s="2"/>
      <c r="I2023" s="2" t="s">
        <v>507</v>
      </c>
      <c r="J2023" s="2" t="s">
        <v>41</v>
      </c>
      <c r="K2023" s="9">
        <v>-718</v>
      </c>
      <c r="L2023" s="9">
        <v>-715</v>
      </c>
      <c r="M2023" s="9">
        <v>-719</v>
      </c>
      <c r="N2023"/>
      <c r="O2023"/>
      <c r="P2023"/>
      <c r="Q2023"/>
      <c r="R2023"/>
      <c r="S2023"/>
      <c r="T2023"/>
      <c r="U2023"/>
      <c r="V2023"/>
      <c r="W2023"/>
    </row>
    <row r="2024" spans="2:23" ht="15" x14ac:dyDescent="0.25">
      <c r="B2024" s="2"/>
      <c r="K2024" s="9"/>
      <c r="L2024" s="9"/>
      <c r="M2024" s="9"/>
      <c r="N2024"/>
      <c r="O2024"/>
      <c r="P2024"/>
      <c r="Q2024"/>
      <c r="R2024"/>
      <c r="S2024"/>
      <c r="T2024"/>
      <c r="U2024"/>
      <c r="V2024"/>
      <c r="W2024"/>
    </row>
    <row r="2025" spans="2:23" ht="15" x14ac:dyDescent="0.25">
      <c r="B2025" s="2"/>
      <c r="D2025" s="2" t="s">
        <v>962</v>
      </c>
      <c r="E2025" s="2" t="s">
        <v>963</v>
      </c>
      <c r="K2025" s="9"/>
      <c r="L2025" s="9"/>
      <c r="M2025" s="9"/>
      <c r="N2025"/>
      <c r="O2025"/>
      <c r="P2025"/>
      <c r="Q2025"/>
      <c r="R2025"/>
      <c r="S2025"/>
      <c r="T2025"/>
      <c r="U2025"/>
      <c r="V2025"/>
      <c r="W2025"/>
    </row>
    <row r="2026" spans="2:23" ht="15" x14ac:dyDescent="0.25">
      <c r="B2026" s="2"/>
      <c r="F2026" s="2" t="s">
        <v>44</v>
      </c>
      <c r="G2026" s="2" t="s">
        <v>963</v>
      </c>
      <c r="K2026" s="9"/>
      <c r="L2026" s="9"/>
      <c r="M2026" s="9"/>
      <c r="N2026"/>
      <c r="O2026"/>
      <c r="P2026"/>
      <c r="Q2026"/>
      <c r="R2026"/>
      <c r="S2026"/>
      <c r="T2026"/>
      <c r="U2026"/>
      <c r="V2026"/>
      <c r="W2026"/>
    </row>
    <row r="2027" spans="2:23" ht="15" x14ac:dyDescent="0.25">
      <c r="B2027" s="2"/>
      <c r="H2027" s="2" t="s">
        <v>964</v>
      </c>
      <c r="K2027" s="9"/>
      <c r="L2027" s="9"/>
      <c r="M2027" s="9"/>
      <c r="N2027"/>
      <c r="O2027"/>
      <c r="P2027"/>
      <c r="Q2027"/>
      <c r="R2027"/>
      <c r="S2027"/>
      <c r="T2027"/>
      <c r="U2027"/>
      <c r="V2027"/>
      <c r="W2027"/>
    </row>
    <row r="2028" spans="2:23" ht="15" x14ac:dyDescent="0.25">
      <c r="B2028" s="2"/>
      <c r="I2028" s="2" t="s">
        <v>965</v>
      </c>
      <c r="J2028" s="2" t="s">
        <v>41</v>
      </c>
      <c r="K2028" s="9">
        <v>-1</v>
      </c>
      <c r="L2028" s="9">
        <v>-1</v>
      </c>
      <c r="M2028" s="9">
        <v>-1</v>
      </c>
      <c r="N2028"/>
      <c r="O2028"/>
      <c r="P2028"/>
      <c r="Q2028"/>
      <c r="R2028"/>
      <c r="S2028"/>
      <c r="T2028"/>
      <c r="U2028"/>
      <c r="V2028"/>
      <c r="W2028"/>
    </row>
    <row r="2029" spans="2:23" ht="15" x14ac:dyDescent="0.25">
      <c r="B2029" s="2"/>
      <c r="K2029" s="9"/>
      <c r="L2029" s="9"/>
      <c r="M2029" s="9"/>
      <c r="N2029"/>
      <c r="O2029"/>
      <c r="P2029"/>
      <c r="Q2029"/>
      <c r="R2029"/>
      <c r="S2029"/>
      <c r="T2029"/>
      <c r="U2029"/>
      <c r="V2029"/>
      <c r="W2029"/>
    </row>
    <row r="2030" spans="2:23" ht="15" x14ac:dyDescent="0.25">
      <c r="B2030" s="2"/>
      <c r="H2030" s="2" t="s">
        <v>966</v>
      </c>
      <c r="K2030" s="9"/>
      <c r="L2030" s="9"/>
      <c r="M2030" s="9"/>
      <c r="N2030"/>
      <c r="O2030"/>
      <c r="P2030"/>
      <c r="Q2030"/>
      <c r="R2030"/>
      <c r="S2030"/>
      <c r="T2030"/>
      <c r="U2030"/>
      <c r="V2030"/>
      <c r="W2030"/>
    </row>
    <row r="2031" spans="2:23" ht="15" x14ac:dyDescent="0.25">
      <c r="B2031" s="2"/>
      <c r="I2031" s="2" t="s">
        <v>965</v>
      </c>
      <c r="J2031" s="2" t="s">
        <v>41</v>
      </c>
      <c r="K2031" s="9">
        <v>0</v>
      </c>
      <c r="L2031" s="9">
        <v>-1</v>
      </c>
      <c r="M2031" s="9">
        <v>-1</v>
      </c>
      <c r="N2031"/>
      <c r="O2031"/>
      <c r="P2031"/>
      <c r="Q2031"/>
      <c r="R2031"/>
      <c r="S2031"/>
      <c r="T2031"/>
      <c r="U2031"/>
      <c r="V2031"/>
      <c r="W2031"/>
    </row>
    <row r="2032" spans="2:23" ht="15" x14ac:dyDescent="0.25">
      <c r="B2032" s="2"/>
      <c r="K2032" s="9"/>
      <c r="L2032" s="9"/>
      <c r="M2032" s="9"/>
      <c r="N2032"/>
      <c r="O2032"/>
      <c r="P2032"/>
      <c r="Q2032"/>
      <c r="R2032"/>
      <c r="S2032"/>
      <c r="T2032"/>
      <c r="U2032"/>
      <c r="V2032"/>
      <c r="W2032"/>
    </row>
    <row r="2033" spans="2:23" ht="15" x14ac:dyDescent="0.25">
      <c r="B2033" s="2"/>
      <c r="H2033" s="2" t="s">
        <v>967</v>
      </c>
      <c r="K2033" s="9"/>
      <c r="L2033" s="9"/>
      <c r="M2033" s="9"/>
      <c r="N2033"/>
      <c r="O2033"/>
      <c r="P2033"/>
      <c r="Q2033"/>
      <c r="R2033"/>
      <c r="S2033"/>
      <c r="T2033"/>
      <c r="U2033"/>
      <c r="V2033"/>
      <c r="W2033"/>
    </row>
    <row r="2034" spans="2:23" ht="15" x14ac:dyDescent="0.25">
      <c r="B2034" s="2"/>
      <c r="I2034" s="2" t="s">
        <v>965</v>
      </c>
      <c r="J2034" s="2" t="s">
        <v>41</v>
      </c>
      <c r="K2034" s="9">
        <v>-31</v>
      </c>
      <c r="L2034" s="9">
        <v>-23</v>
      </c>
      <c r="M2034" s="9">
        <v>-27</v>
      </c>
      <c r="N2034"/>
      <c r="O2034"/>
      <c r="P2034"/>
      <c r="Q2034"/>
      <c r="R2034"/>
      <c r="S2034"/>
      <c r="T2034"/>
      <c r="U2034"/>
      <c r="V2034"/>
      <c r="W2034"/>
    </row>
    <row r="2035" spans="2:23" ht="15" x14ac:dyDescent="0.25">
      <c r="B2035" s="2"/>
      <c r="K2035" s="9"/>
      <c r="L2035" s="9"/>
      <c r="M2035" s="9"/>
      <c r="N2035"/>
      <c r="O2035"/>
      <c r="P2035"/>
      <c r="Q2035"/>
      <c r="R2035"/>
      <c r="S2035"/>
      <c r="T2035"/>
      <c r="U2035"/>
      <c r="V2035"/>
      <c r="W2035"/>
    </row>
    <row r="2036" spans="2:23" ht="15" x14ac:dyDescent="0.25">
      <c r="B2036" s="2"/>
      <c r="H2036" s="2" t="s">
        <v>968</v>
      </c>
      <c r="K2036" s="9"/>
      <c r="L2036" s="9"/>
      <c r="M2036" s="9"/>
      <c r="N2036"/>
      <c r="O2036"/>
      <c r="P2036"/>
      <c r="Q2036"/>
      <c r="R2036"/>
      <c r="S2036"/>
      <c r="T2036"/>
      <c r="U2036"/>
      <c r="V2036"/>
      <c r="W2036"/>
    </row>
    <row r="2037" spans="2:23" ht="15" x14ac:dyDescent="0.25">
      <c r="B2037" s="2"/>
      <c r="I2037" s="2" t="s">
        <v>965</v>
      </c>
      <c r="J2037" s="2" t="s">
        <v>41</v>
      </c>
      <c r="K2037" s="9">
        <v>-55</v>
      </c>
      <c r="L2037" s="9">
        <v>-48</v>
      </c>
      <c r="M2037" s="9">
        <v>-63</v>
      </c>
      <c r="N2037"/>
      <c r="O2037"/>
      <c r="P2037"/>
      <c r="Q2037"/>
      <c r="R2037"/>
      <c r="S2037"/>
      <c r="T2037"/>
      <c r="U2037"/>
      <c r="V2037"/>
      <c r="W2037"/>
    </row>
    <row r="2038" spans="2:23" ht="15" x14ac:dyDescent="0.25">
      <c r="B2038" s="2"/>
      <c r="K2038" s="9"/>
      <c r="L2038" s="9"/>
      <c r="M2038" s="9"/>
      <c r="N2038"/>
      <c r="O2038"/>
      <c r="P2038"/>
      <c r="Q2038"/>
      <c r="R2038"/>
      <c r="S2038"/>
      <c r="T2038"/>
      <c r="U2038"/>
      <c r="V2038"/>
      <c r="W2038"/>
    </row>
    <row r="2039" spans="2:23" ht="15" x14ac:dyDescent="0.25">
      <c r="B2039" s="2"/>
      <c r="H2039" s="2" t="s">
        <v>969</v>
      </c>
      <c r="K2039" s="9"/>
      <c r="L2039" s="9"/>
      <c r="M2039" s="9"/>
      <c r="N2039"/>
      <c r="O2039"/>
      <c r="P2039"/>
      <c r="Q2039"/>
      <c r="R2039"/>
      <c r="S2039"/>
      <c r="T2039"/>
      <c r="U2039"/>
      <c r="V2039"/>
      <c r="W2039"/>
    </row>
    <row r="2040" spans="2:23" ht="15" x14ac:dyDescent="0.25">
      <c r="B2040" s="2"/>
      <c r="I2040" s="2" t="s">
        <v>965</v>
      </c>
      <c r="J2040" s="2" t="s">
        <v>41</v>
      </c>
      <c r="K2040" s="9">
        <v>-2</v>
      </c>
      <c r="L2040" s="9">
        <v>-1</v>
      </c>
      <c r="M2040" s="9">
        <v>-2</v>
      </c>
      <c r="N2040"/>
      <c r="O2040"/>
      <c r="P2040"/>
      <c r="Q2040"/>
      <c r="R2040"/>
      <c r="S2040"/>
      <c r="T2040"/>
      <c r="U2040"/>
      <c r="V2040"/>
      <c r="W2040"/>
    </row>
    <row r="2041" spans="2:23" ht="15" x14ac:dyDescent="0.25">
      <c r="B2041" s="2"/>
      <c r="K2041" s="9"/>
      <c r="L2041" s="9"/>
      <c r="M2041" s="9"/>
      <c r="N2041"/>
      <c r="O2041"/>
      <c r="P2041"/>
      <c r="Q2041"/>
      <c r="R2041"/>
      <c r="S2041"/>
      <c r="T2041"/>
      <c r="U2041"/>
      <c r="V2041"/>
      <c r="W2041"/>
    </row>
    <row r="2042" spans="2:23" ht="15" x14ac:dyDescent="0.25">
      <c r="B2042" s="2"/>
      <c r="H2042" s="2" t="s">
        <v>970</v>
      </c>
      <c r="K2042" s="9"/>
      <c r="L2042" s="9"/>
      <c r="M2042" s="9"/>
      <c r="N2042"/>
      <c r="O2042"/>
      <c r="P2042"/>
      <c r="Q2042"/>
      <c r="R2042"/>
      <c r="S2042"/>
      <c r="T2042"/>
      <c r="U2042"/>
      <c r="V2042"/>
      <c r="W2042"/>
    </row>
    <row r="2043" spans="2:23" ht="15" x14ac:dyDescent="0.25">
      <c r="B2043" s="2"/>
      <c r="I2043" s="2" t="s">
        <v>965</v>
      </c>
      <c r="J2043" s="2" t="s">
        <v>41</v>
      </c>
      <c r="K2043" s="9">
        <v>-3</v>
      </c>
      <c r="L2043" s="9">
        <v>-1</v>
      </c>
      <c r="M2043" s="9">
        <v>-1</v>
      </c>
      <c r="N2043"/>
      <c r="O2043"/>
      <c r="P2043"/>
      <c r="Q2043"/>
      <c r="R2043"/>
      <c r="S2043"/>
      <c r="T2043"/>
      <c r="U2043"/>
      <c r="V2043"/>
      <c r="W2043"/>
    </row>
    <row r="2044" spans="2:23" ht="15" x14ac:dyDescent="0.25">
      <c r="B2044" s="2"/>
      <c r="K2044" s="9"/>
      <c r="L2044" s="9"/>
      <c r="M2044" s="9"/>
      <c r="N2044"/>
      <c r="O2044"/>
      <c r="P2044"/>
      <c r="Q2044"/>
      <c r="R2044"/>
      <c r="S2044"/>
      <c r="T2044"/>
      <c r="U2044"/>
      <c r="V2044"/>
      <c r="W2044"/>
    </row>
    <row r="2045" spans="2:23" ht="15" x14ac:dyDescent="0.25">
      <c r="B2045" s="2"/>
      <c r="H2045" s="2" t="s">
        <v>971</v>
      </c>
      <c r="K2045" s="9"/>
      <c r="L2045" s="9"/>
      <c r="M2045" s="9"/>
      <c r="N2045"/>
      <c r="O2045"/>
      <c r="P2045"/>
      <c r="Q2045"/>
      <c r="R2045"/>
      <c r="S2045"/>
      <c r="T2045"/>
      <c r="U2045"/>
      <c r="V2045"/>
      <c r="W2045"/>
    </row>
    <row r="2046" spans="2:23" ht="15" x14ac:dyDescent="0.25">
      <c r="B2046" s="2"/>
      <c r="I2046" s="2" t="s">
        <v>965</v>
      </c>
      <c r="J2046" s="2" t="s">
        <v>41</v>
      </c>
      <c r="K2046" s="9">
        <v>-3</v>
      </c>
      <c r="L2046" s="9">
        <v>-1</v>
      </c>
      <c r="M2046" s="9">
        <v>-1</v>
      </c>
      <c r="N2046"/>
      <c r="O2046"/>
      <c r="P2046"/>
      <c r="Q2046"/>
      <c r="R2046"/>
      <c r="S2046"/>
      <c r="T2046"/>
      <c r="U2046"/>
      <c r="V2046"/>
      <c r="W2046"/>
    </row>
    <row r="2047" spans="2:23" ht="15" x14ac:dyDescent="0.25">
      <c r="B2047" s="2"/>
      <c r="K2047" s="9"/>
      <c r="L2047" s="9"/>
      <c r="M2047" s="9"/>
      <c r="N2047"/>
      <c r="O2047"/>
      <c r="P2047"/>
      <c r="Q2047"/>
      <c r="R2047"/>
      <c r="S2047"/>
      <c r="T2047"/>
      <c r="U2047"/>
      <c r="V2047"/>
      <c r="W2047"/>
    </row>
    <row r="2048" spans="2:23" ht="15" x14ac:dyDescent="0.25">
      <c r="B2048" s="2"/>
      <c r="H2048" s="2" t="s">
        <v>972</v>
      </c>
      <c r="K2048" s="9"/>
      <c r="L2048" s="9"/>
      <c r="M2048" s="9"/>
      <c r="N2048"/>
      <c r="O2048"/>
      <c r="P2048"/>
      <c r="Q2048"/>
      <c r="R2048"/>
      <c r="S2048"/>
      <c r="T2048"/>
      <c r="U2048"/>
      <c r="V2048"/>
      <c r="W2048"/>
    </row>
    <row r="2049" spans="2:23" ht="15" x14ac:dyDescent="0.25">
      <c r="B2049" s="2"/>
      <c r="I2049" s="2" t="s">
        <v>965</v>
      </c>
      <c r="J2049" s="2" t="s">
        <v>41</v>
      </c>
      <c r="K2049" s="9">
        <v>-38</v>
      </c>
      <c r="L2049" s="9">
        <v>-31</v>
      </c>
      <c r="M2049" s="9">
        <v>-3</v>
      </c>
      <c r="N2049"/>
      <c r="O2049"/>
      <c r="P2049"/>
      <c r="Q2049"/>
      <c r="R2049"/>
      <c r="S2049"/>
      <c r="T2049"/>
      <c r="U2049"/>
      <c r="V2049"/>
      <c r="W2049"/>
    </row>
    <row r="2050" spans="2:23" ht="15" x14ac:dyDescent="0.25">
      <c r="B2050" s="2"/>
      <c r="K2050" s="9"/>
      <c r="L2050" s="9"/>
      <c r="M2050" s="9"/>
      <c r="N2050"/>
      <c r="O2050"/>
      <c r="P2050"/>
      <c r="Q2050"/>
      <c r="R2050"/>
      <c r="S2050"/>
      <c r="T2050"/>
      <c r="U2050"/>
      <c r="V2050"/>
      <c r="W2050"/>
    </row>
    <row r="2051" spans="2:23" ht="15" x14ac:dyDescent="0.25">
      <c r="B2051" s="2"/>
      <c r="H2051" s="2" t="s">
        <v>973</v>
      </c>
      <c r="K2051" s="9"/>
      <c r="L2051" s="9"/>
      <c r="M2051" s="9"/>
      <c r="N2051"/>
      <c r="O2051"/>
      <c r="P2051"/>
      <c r="Q2051"/>
      <c r="R2051"/>
      <c r="S2051"/>
      <c r="T2051"/>
      <c r="U2051"/>
      <c r="V2051"/>
      <c r="W2051"/>
    </row>
    <row r="2052" spans="2:23" ht="15" x14ac:dyDescent="0.25">
      <c r="B2052" s="2"/>
      <c r="I2052" s="2" t="s">
        <v>965</v>
      </c>
      <c r="J2052" s="2" t="s">
        <v>41</v>
      </c>
      <c r="K2052" s="9">
        <v>0</v>
      </c>
      <c r="L2052" s="9">
        <v>-1</v>
      </c>
      <c r="M2052" s="9">
        <v>-1</v>
      </c>
      <c r="N2052"/>
      <c r="O2052"/>
      <c r="P2052"/>
      <c r="Q2052"/>
      <c r="R2052"/>
      <c r="S2052"/>
      <c r="T2052"/>
      <c r="U2052"/>
      <c r="V2052"/>
      <c r="W2052"/>
    </row>
    <row r="2053" spans="2:23" ht="15" x14ac:dyDescent="0.25">
      <c r="B2053" s="2"/>
      <c r="K2053" s="9"/>
      <c r="L2053" s="9"/>
      <c r="M2053" s="9"/>
      <c r="N2053"/>
      <c r="O2053"/>
      <c r="P2053"/>
      <c r="Q2053"/>
      <c r="R2053"/>
      <c r="S2053"/>
      <c r="T2053"/>
      <c r="U2053"/>
      <c r="V2053"/>
      <c r="W2053"/>
    </row>
    <row r="2054" spans="2:23" ht="15" x14ac:dyDescent="0.25">
      <c r="B2054" s="2"/>
      <c r="H2054" s="2" t="s">
        <v>974</v>
      </c>
      <c r="K2054" s="9"/>
      <c r="L2054" s="9"/>
      <c r="M2054" s="9"/>
      <c r="N2054"/>
      <c r="O2054"/>
      <c r="P2054"/>
      <c r="Q2054"/>
      <c r="R2054"/>
      <c r="S2054"/>
      <c r="T2054"/>
      <c r="U2054"/>
      <c r="V2054"/>
      <c r="W2054"/>
    </row>
    <row r="2055" spans="2:23" ht="15" x14ac:dyDescent="0.25">
      <c r="B2055" s="2"/>
      <c r="I2055" s="2" t="s">
        <v>965</v>
      </c>
      <c r="J2055" s="2" t="s">
        <v>41</v>
      </c>
      <c r="K2055" s="9">
        <v>-3792</v>
      </c>
      <c r="L2055" s="9">
        <v>-4201</v>
      </c>
      <c r="M2055" s="9">
        <v>-4696</v>
      </c>
      <c r="N2055"/>
      <c r="O2055"/>
      <c r="P2055"/>
      <c r="Q2055"/>
      <c r="R2055"/>
      <c r="S2055"/>
      <c r="T2055"/>
      <c r="U2055"/>
      <c r="V2055"/>
      <c r="W2055"/>
    </row>
    <row r="2056" spans="2:23" ht="15" x14ac:dyDescent="0.25">
      <c r="B2056" s="2"/>
      <c r="K2056" s="9"/>
      <c r="L2056" s="9"/>
      <c r="M2056" s="9"/>
      <c r="N2056"/>
      <c r="O2056"/>
      <c r="P2056"/>
      <c r="Q2056"/>
      <c r="R2056"/>
      <c r="S2056"/>
      <c r="T2056"/>
      <c r="U2056"/>
      <c r="V2056"/>
      <c r="W2056"/>
    </row>
    <row r="2057" spans="2:23" ht="15" x14ac:dyDescent="0.25">
      <c r="B2057" s="2"/>
      <c r="H2057" s="2" t="s">
        <v>975</v>
      </c>
      <c r="K2057" s="9"/>
      <c r="L2057" s="9"/>
      <c r="M2057" s="9"/>
      <c r="N2057"/>
      <c r="O2057"/>
      <c r="P2057"/>
      <c r="Q2057"/>
      <c r="R2057"/>
      <c r="S2057"/>
      <c r="T2057"/>
      <c r="U2057"/>
      <c r="V2057"/>
      <c r="W2057"/>
    </row>
    <row r="2058" spans="2:23" ht="15" x14ac:dyDescent="0.25">
      <c r="B2058" s="2"/>
      <c r="I2058" s="2" t="s">
        <v>965</v>
      </c>
      <c r="J2058" s="2" t="s">
        <v>41</v>
      </c>
      <c r="K2058" s="9">
        <v>-223</v>
      </c>
      <c r="L2058" s="9">
        <v>-203</v>
      </c>
      <c r="M2058" s="9">
        <v>-179</v>
      </c>
      <c r="N2058"/>
      <c r="O2058"/>
      <c r="P2058"/>
      <c r="Q2058"/>
      <c r="R2058"/>
      <c r="S2058"/>
      <c r="T2058"/>
      <c r="U2058"/>
      <c r="V2058"/>
      <c r="W2058"/>
    </row>
    <row r="2059" spans="2:23" ht="15" x14ac:dyDescent="0.25">
      <c r="B2059" s="2"/>
      <c r="K2059" s="9"/>
      <c r="L2059" s="9"/>
      <c r="M2059" s="9"/>
      <c r="N2059"/>
      <c r="O2059"/>
      <c r="P2059"/>
      <c r="Q2059"/>
      <c r="R2059"/>
      <c r="S2059"/>
      <c r="T2059"/>
      <c r="U2059"/>
      <c r="V2059"/>
      <c r="W2059"/>
    </row>
    <row r="2060" spans="2:23" ht="15" x14ac:dyDescent="0.25">
      <c r="B2060" s="2"/>
      <c r="H2060" s="2" t="s">
        <v>976</v>
      </c>
      <c r="K2060" s="9"/>
      <c r="L2060" s="9"/>
      <c r="M2060" s="9"/>
      <c r="N2060"/>
      <c r="O2060"/>
      <c r="P2060"/>
      <c r="Q2060"/>
      <c r="R2060"/>
      <c r="S2060"/>
      <c r="T2060"/>
      <c r="U2060"/>
      <c r="V2060"/>
      <c r="W2060"/>
    </row>
    <row r="2061" spans="2:23" ht="15" x14ac:dyDescent="0.25">
      <c r="B2061" s="2"/>
      <c r="I2061" s="2" t="s">
        <v>977</v>
      </c>
      <c r="J2061" s="2" t="s">
        <v>41</v>
      </c>
      <c r="K2061" s="9">
        <v>-4873</v>
      </c>
      <c r="L2061" s="9">
        <v>-5192</v>
      </c>
      <c r="M2061" s="9">
        <v>-5287</v>
      </c>
      <c r="N2061"/>
      <c r="O2061"/>
      <c r="P2061"/>
      <c r="Q2061"/>
      <c r="R2061"/>
      <c r="S2061"/>
      <c r="T2061"/>
      <c r="U2061"/>
      <c r="V2061"/>
      <c r="W2061"/>
    </row>
    <row r="2062" spans="2:23" ht="15" x14ac:dyDescent="0.25">
      <c r="B2062" s="2"/>
      <c r="K2062" s="9"/>
      <c r="L2062" s="9"/>
      <c r="M2062" s="9"/>
      <c r="N2062"/>
      <c r="O2062"/>
      <c r="P2062"/>
      <c r="Q2062"/>
      <c r="R2062"/>
      <c r="S2062"/>
      <c r="T2062"/>
      <c r="U2062"/>
      <c r="V2062"/>
      <c r="W2062"/>
    </row>
    <row r="2063" spans="2:23" ht="15" x14ac:dyDescent="0.25">
      <c r="B2063" s="2"/>
      <c r="H2063" s="2" t="s">
        <v>978</v>
      </c>
      <c r="K2063" s="9"/>
      <c r="L2063" s="9"/>
      <c r="M2063" s="9"/>
      <c r="N2063"/>
      <c r="O2063"/>
      <c r="P2063"/>
      <c r="Q2063"/>
      <c r="R2063"/>
      <c r="S2063"/>
      <c r="T2063"/>
      <c r="U2063"/>
      <c r="V2063"/>
      <c r="W2063"/>
    </row>
    <row r="2064" spans="2:23" ht="15" x14ac:dyDescent="0.25">
      <c r="B2064" s="2"/>
      <c r="I2064" s="2" t="s">
        <v>977</v>
      </c>
      <c r="J2064" s="2" t="s">
        <v>41</v>
      </c>
      <c r="K2064" s="9">
        <v>-819</v>
      </c>
      <c r="L2064" s="9">
        <v>-778</v>
      </c>
      <c r="M2064" s="9">
        <v>-744</v>
      </c>
      <c r="N2064"/>
      <c r="O2064"/>
      <c r="P2064"/>
      <c r="Q2064"/>
      <c r="R2064"/>
      <c r="S2064"/>
      <c r="T2064"/>
      <c r="U2064"/>
      <c r="V2064"/>
      <c r="W2064"/>
    </row>
    <row r="2065" spans="2:23" ht="15" x14ac:dyDescent="0.25">
      <c r="B2065" s="2"/>
      <c r="K2065" s="9"/>
      <c r="L2065" s="9"/>
      <c r="M2065" s="9"/>
      <c r="N2065"/>
      <c r="O2065"/>
      <c r="P2065"/>
      <c r="Q2065"/>
      <c r="R2065"/>
      <c r="S2065"/>
      <c r="T2065"/>
      <c r="U2065"/>
      <c r="V2065"/>
      <c r="W2065"/>
    </row>
    <row r="2066" spans="2:23" ht="15" x14ac:dyDescent="0.25">
      <c r="B2066" s="2"/>
      <c r="H2066" s="2" t="s">
        <v>979</v>
      </c>
      <c r="K2066" s="9"/>
      <c r="L2066" s="9"/>
      <c r="M2066" s="9"/>
      <c r="N2066"/>
      <c r="O2066"/>
      <c r="P2066"/>
      <c r="Q2066"/>
      <c r="R2066"/>
      <c r="S2066"/>
      <c r="T2066"/>
      <c r="U2066"/>
      <c r="V2066"/>
      <c r="W2066"/>
    </row>
    <row r="2067" spans="2:23" ht="15" x14ac:dyDescent="0.25">
      <c r="B2067" s="2"/>
      <c r="I2067" s="2" t="s">
        <v>965</v>
      </c>
      <c r="J2067" s="2" t="s">
        <v>41</v>
      </c>
      <c r="K2067" s="9">
        <v>-6049</v>
      </c>
      <c r="L2067" s="9">
        <v>-7915</v>
      </c>
      <c r="M2067" s="9">
        <v>-8613</v>
      </c>
      <c r="N2067"/>
      <c r="O2067"/>
      <c r="P2067"/>
      <c r="Q2067"/>
      <c r="R2067"/>
      <c r="S2067"/>
      <c r="T2067"/>
      <c r="U2067"/>
      <c r="V2067"/>
      <c r="W2067"/>
    </row>
    <row r="2068" spans="2:23" ht="15" x14ac:dyDescent="0.25">
      <c r="B2068" s="2"/>
      <c r="K2068" s="9"/>
      <c r="L2068" s="9"/>
      <c r="M2068" s="9"/>
      <c r="N2068"/>
      <c r="O2068"/>
      <c r="P2068"/>
      <c r="Q2068"/>
      <c r="R2068"/>
      <c r="S2068"/>
      <c r="T2068"/>
      <c r="U2068"/>
      <c r="V2068"/>
      <c r="W2068"/>
    </row>
    <row r="2069" spans="2:23" ht="15" x14ac:dyDescent="0.25">
      <c r="B2069" s="2"/>
      <c r="H2069" s="2" t="s">
        <v>980</v>
      </c>
      <c r="K2069" s="9"/>
      <c r="L2069" s="9"/>
      <c r="M2069" s="9"/>
      <c r="N2069"/>
      <c r="O2069"/>
      <c r="P2069"/>
      <c r="Q2069"/>
      <c r="R2069"/>
      <c r="S2069"/>
      <c r="T2069"/>
      <c r="U2069"/>
      <c r="V2069"/>
      <c r="W2069"/>
    </row>
    <row r="2070" spans="2:23" ht="15" x14ac:dyDescent="0.25">
      <c r="B2070" s="2"/>
      <c r="I2070" s="2" t="s">
        <v>965</v>
      </c>
      <c r="J2070" s="2" t="s">
        <v>41</v>
      </c>
      <c r="K2070" s="9">
        <v>-25</v>
      </c>
      <c r="L2070" s="9">
        <v>-27</v>
      </c>
      <c r="M2070" s="9">
        <v>-24</v>
      </c>
      <c r="N2070"/>
      <c r="O2070"/>
      <c r="P2070"/>
      <c r="Q2070"/>
      <c r="R2070"/>
      <c r="S2070"/>
      <c r="T2070"/>
      <c r="U2070"/>
      <c r="V2070"/>
      <c r="W2070"/>
    </row>
    <row r="2071" spans="2:23" ht="15" x14ac:dyDescent="0.25">
      <c r="B2071" s="2"/>
      <c r="K2071" s="9"/>
      <c r="L2071" s="9"/>
      <c r="M2071" s="9"/>
      <c r="N2071"/>
      <c r="O2071"/>
      <c r="P2071"/>
      <c r="Q2071"/>
      <c r="R2071"/>
      <c r="S2071"/>
      <c r="T2071"/>
      <c r="U2071"/>
      <c r="V2071"/>
      <c r="W2071"/>
    </row>
    <row r="2072" spans="2:23" ht="15" x14ac:dyDescent="0.25">
      <c r="B2072" s="2"/>
      <c r="H2072" s="2" t="s">
        <v>981</v>
      </c>
      <c r="K2072" s="9"/>
      <c r="L2072" s="9"/>
      <c r="M2072" s="9"/>
      <c r="N2072"/>
      <c r="O2072"/>
      <c r="P2072"/>
      <c r="Q2072"/>
      <c r="R2072"/>
      <c r="S2072"/>
      <c r="T2072"/>
      <c r="U2072"/>
      <c r="V2072"/>
      <c r="W2072"/>
    </row>
    <row r="2073" spans="2:23" ht="15" x14ac:dyDescent="0.25">
      <c r="B2073" s="2"/>
      <c r="I2073" s="2" t="s">
        <v>965</v>
      </c>
      <c r="J2073" s="2" t="s">
        <v>41</v>
      </c>
      <c r="K2073" s="9">
        <v>-156</v>
      </c>
      <c r="L2073" s="9">
        <v>-207</v>
      </c>
      <c r="M2073" s="9">
        <v>-206</v>
      </c>
      <c r="N2073"/>
      <c r="O2073"/>
      <c r="P2073"/>
      <c r="Q2073"/>
      <c r="R2073"/>
      <c r="S2073"/>
      <c r="T2073"/>
      <c r="U2073"/>
      <c r="V2073"/>
      <c r="W2073"/>
    </row>
    <row r="2074" spans="2:23" ht="15" x14ac:dyDescent="0.25">
      <c r="B2074" s="2"/>
      <c r="K2074" s="9"/>
      <c r="L2074" s="9"/>
      <c r="M2074" s="9"/>
      <c r="N2074"/>
      <c r="O2074"/>
      <c r="P2074"/>
      <c r="Q2074"/>
      <c r="R2074"/>
      <c r="S2074"/>
      <c r="T2074"/>
      <c r="U2074"/>
      <c r="V2074"/>
      <c r="W2074"/>
    </row>
    <row r="2075" spans="2:23" ht="15" x14ac:dyDescent="0.25">
      <c r="B2075" s="2"/>
      <c r="H2075" s="2" t="s">
        <v>982</v>
      </c>
      <c r="K2075" s="9"/>
      <c r="L2075" s="9"/>
      <c r="M2075" s="9"/>
      <c r="N2075"/>
      <c r="O2075"/>
      <c r="P2075"/>
      <c r="Q2075"/>
      <c r="R2075"/>
      <c r="S2075"/>
      <c r="T2075"/>
      <c r="U2075"/>
      <c r="V2075"/>
      <c r="W2075"/>
    </row>
    <row r="2076" spans="2:23" ht="15" x14ac:dyDescent="0.25">
      <c r="B2076" s="2"/>
      <c r="I2076" s="2" t="s">
        <v>965</v>
      </c>
      <c r="J2076" s="2" t="s">
        <v>41</v>
      </c>
      <c r="K2076" s="9">
        <v>-1</v>
      </c>
      <c r="L2076" s="9">
        <v>-1</v>
      </c>
      <c r="M2076" s="9">
        <v>-1</v>
      </c>
      <c r="N2076"/>
      <c r="O2076"/>
      <c r="P2076"/>
      <c r="Q2076"/>
      <c r="R2076"/>
      <c r="S2076"/>
      <c r="T2076"/>
      <c r="U2076"/>
      <c r="V2076"/>
      <c r="W2076"/>
    </row>
    <row r="2077" spans="2:23" ht="15" x14ac:dyDescent="0.25">
      <c r="B2077" s="2"/>
      <c r="K2077" s="9"/>
      <c r="L2077" s="9"/>
      <c r="M2077" s="9"/>
      <c r="N2077"/>
      <c r="O2077"/>
      <c r="P2077"/>
      <c r="Q2077"/>
      <c r="R2077"/>
      <c r="S2077"/>
      <c r="T2077"/>
      <c r="U2077"/>
      <c r="V2077"/>
      <c r="W2077"/>
    </row>
    <row r="2078" spans="2:23" ht="15" x14ac:dyDescent="0.25">
      <c r="B2078" s="2"/>
      <c r="H2078" s="2" t="s">
        <v>983</v>
      </c>
      <c r="K2078" s="9"/>
      <c r="L2078" s="9"/>
      <c r="M2078" s="9"/>
      <c r="N2078"/>
      <c r="O2078"/>
      <c r="P2078"/>
      <c r="Q2078"/>
      <c r="R2078"/>
      <c r="S2078"/>
      <c r="T2078"/>
      <c r="U2078"/>
      <c r="V2078"/>
      <c r="W2078"/>
    </row>
    <row r="2079" spans="2:23" ht="15" x14ac:dyDescent="0.25">
      <c r="B2079" s="2"/>
      <c r="I2079" s="2" t="s">
        <v>965</v>
      </c>
      <c r="J2079" s="2" t="s">
        <v>41</v>
      </c>
      <c r="K2079" s="9">
        <v>-2276</v>
      </c>
      <c r="L2079" s="9">
        <v>-2740</v>
      </c>
      <c r="M2079" s="9">
        <v>-3248</v>
      </c>
      <c r="N2079"/>
      <c r="O2079"/>
      <c r="P2079"/>
      <c r="Q2079"/>
      <c r="R2079"/>
      <c r="S2079"/>
      <c r="T2079"/>
      <c r="U2079"/>
      <c r="V2079"/>
      <c r="W2079"/>
    </row>
    <row r="2080" spans="2:23" ht="15" x14ac:dyDescent="0.25">
      <c r="B2080" s="2"/>
      <c r="K2080" s="9"/>
      <c r="L2080" s="9"/>
      <c r="M2080" s="9"/>
      <c r="N2080"/>
      <c r="O2080"/>
      <c r="P2080"/>
      <c r="Q2080"/>
      <c r="R2080"/>
      <c r="S2080"/>
      <c r="T2080"/>
      <c r="U2080"/>
      <c r="V2080"/>
      <c r="W2080"/>
    </row>
    <row r="2081" spans="2:23" ht="15" x14ac:dyDescent="0.25">
      <c r="B2081" s="2"/>
      <c r="H2081" s="2" t="s">
        <v>984</v>
      </c>
      <c r="K2081" s="9"/>
      <c r="L2081" s="9"/>
      <c r="M2081" s="9"/>
      <c r="N2081"/>
      <c r="O2081"/>
      <c r="P2081"/>
      <c r="Q2081"/>
      <c r="R2081"/>
      <c r="S2081"/>
      <c r="T2081"/>
      <c r="U2081"/>
      <c r="V2081"/>
      <c r="W2081"/>
    </row>
    <row r="2082" spans="2:23" ht="15" x14ac:dyDescent="0.25">
      <c r="B2082" s="2"/>
      <c r="I2082" s="2" t="s">
        <v>965</v>
      </c>
      <c r="J2082" s="2" t="s">
        <v>41</v>
      </c>
      <c r="K2082" s="9">
        <v>-602</v>
      </c>
      <c r="L2082" s="9">
        <v>-608</v>
      </c>
      <c r="M2082" s="9">
        <v>-610</v>
      </c>
      <c r="N2082"/>
      <c r="O2082"/>
      <c r="P2082"/>
      <c r="Q2082"/>
      <c r="R2082"/>
      <c r="S2082"/>
      <c r="T2082"/>
      <c r="U2082"/>
      <c r="V2082"/>
      <c r="W2082"/>
    </row>
    <row r="2083" spans="2:23" ht="15" x14ac:dyDescent="0.25">
      <c r="B2083" s="2"/>
      <c r="K2083" s="9"/>
      <c r="L2083" s="9"/>
      <c r="M2083" s="9"/>
      <c r="N2083"/>
      <c r="O2083"/>
      <c r="P2083"/>
      <c r="Q2083"/>
      <c r="R2083"/>
      <c r="S2083"/>
      <c r="T2083"/>
      <c r="U2083"/>
      <c r="V2083"/>
      <c r="W2083"/>
    </row>
    <row r="2084" spans="2:23" ht="15" x14ac:dyDescent="0.25">
      <c r="B2084" s="2"/>
      <c r="H2084" s="2" t="s">
        <v>985</v>
      </c>
      <c r="K2084" s="9"/>
      <c r="L2084" s="9"/>
      <c r="M2084" s="9"/>
      <c r="N2084"/>
      <c r="O2084"/>
      <c r="P2084"/>
      <c r="Q2084"/>
      <c r="R2084"/>
      <c r="S2084"/>
      <c r="T2084"/>
      <c r="U2084"/>
      <c r="V2084"/>
      <c r="W2084"/>
    </row>
    <row r="2085" spans="2:23" ht="15" x14ac:dyDescent="0.25">
      <c r="B2085" s="2"/>
      <c r="I2085" s="2" t="s">
        <v>977</v>
      </c>
      <c r="J2085" s="2" t="s">
        <v>41</v>
      </c>
      <c r="K2085" s="9">
        <v>-445</v>
      </c>
      <c r="L2085" s="9">
        <v>-450</v>
      </c>
      <c r="M2085" s="9">
        <v>-456</v>
      </c>
      <c r="N2085"/>
      <c r="O2085"/>
      <c r="P2085"/>
      <c r="Q2085"/>
      <c r="R2085"/>
      <c r="S2085"/>
      <c r="T2085"/>
      <c r="U2085"/>
      <c r="V2085"/>
      <c r="W2085"/>
    </row>
    <row r="2086" spans="2:23" ht="15" x14ac:dyDescent="0.25">
      <c r="B2086" s="2"/>
      <c r="K2086" s="9"/>
      <c r="L2086" s="9"/>
      <c r="M2086" s="9"/>
      <c r="N2086"/>
      <c r="O2086"/>
      <c r="P2086"/>
      <c r="Q2086"/>
      <c r="R2086"/>
      <c r="S2086"/>
      <c r="T2086"/>
      <c r="U2086"/>
      <c r="V2086"/>
      <c r="W2086"/>
    </row>
    <row r="2087" spans="2:23" ht="15" x14ac:dyDescent="0.25">
      <c r="B2087" s="2"/>
      <c r="H2087" s="2" t="s">
        <v>986</v>
      </c>
      <c r="K2087" s="9"/>
      <c r="L2087" s="9"/>
      <c r="M2087" s="9"/>
      <c r="N2087"/>
      <c r="O2087"/>
      <c r="P2087"/>
      <c r="Q2087"/>
      <c r="R2087"/>
      <c r="S2087"/>
      <c r="T2087"/>
      <c r="U2087"/>
      <c r="V2087"/>
      <c r="W2087"/>
    </row>
    <row r="2088" spans="2:23" ht="15" x14ac:dyDescent="0.25">
      <c r="B2088" s="2"/>
      <c r="I2088" s="2" t="s">
        <v>965</v>
      </c>
      <c r="J2088" s="2" t="s">
        <v>41</v>
      </c>
      <c r="K2088" s="9">
        <v>0</v>
      </c>
      <c r="L2088" s="9">
        <v>-1</v>
      </c>
      <c r="M2088" s="9">
        <v>-1</v>
      </c>
      <c r="N2088"/>
      <c r="O2088"/>
      <c r="P2088"/>
      <c r="Q2088"/>
      <c r="R2088"/>
      <c r="S2088"/>
      <c r="T2088"/>
      <c r="U2088"/>
      <c r="V2088"/>
      <c r="W2088"/>
    </row>
    <row r="2089" spans="2:23" ht="15" x14ac:dyDescent="0.25">
      <c r="B2089" s="2"/>
      <c r="K2089" s="9"/>
      <c r="L2089" s="9"/>
      <c r="M2089" s="9"/>
      <c r="N2089"/>
      <c r="O2089"/>
      <c r="P2089"/>
      <c r="Q2089"/>
      <c r="R2089"/>
      <c r="S2089"/>
      <c r="T2089"/>
      <c r="U2089"/>
      <c r="V2089"/>
      <c r="W2089"/>
    </row>
    <row r="2090" spans="2:23" ht="15" x14ac:dyDescent="0.25">
      <c r="B2090" s="2"/>
      <c r="H2090" s="2" t="s">
        <v>987</v>
      </c>
      <c r="K2090" s="9"/>
      <c r="L2090" s="9"/>
      <c r="M2090" s="9"/>
      <c r="N2090"/>
      <c r="O2090"/>
      <c r="P2090"/>
      <c r="Q2090"/>
      <c r="R2090"/>
      <c r="S2090"/>
      <c r="T2090"/>
      <c r="U2090"/>
      <c r="V2090"/>
      <c r="W2090"/>
    </row>
    <row r="2091" spans="2:23" ht="15" x14ac:dyDescent="0.25">
      <c r="B2091" s="2"/>
      <c r="I2091" s="2" t="s">
        <v>965</v>
      </c>
      <c r="J2091" s="2" t="s">
        <v>41</v>
      </c>
      <c r="K2091" s="9">
        <v>0</v>
      </c>
      <c r="L2091" s="9">
        <v>-1</v>
      </c>
      <c r="M2091" s="9">
        <v>-1</v>
      </c>
      <c r="N2091"/>
      <c r="O2091"/>
      <c r="P2091"/>
      <c r="Q2091"/>
      <c r="R2091"/>
      <c r="S2091"/>
      <c r="T2091"/>
      <c r="U2091"/>
      <c r="V2091"/>
      <c r="W2091"/>
    </row>
    <row r="2092" spans="2:23" ht="15" x14ac:dyDescent="0.25">
      <c r="B2092" s="2"/>
      <c r="K2092" s="9"/>
      <c r="L2092" s="9"/>
      <c r="M2092" s="9"/>
      <c r="N2092"/>
      <c r="O2092"/>
      <c r="P2092"/>
      <c r="Q2092"/>
      <c r="R2092"/>
      <c r="S2092"/>
      <c r="T2092"/>
      <c r="U2092"/>
      <c r="V2092"/>
      <c r="W2092"/>
    </row>
    <row r="2093" spans="2:23" ht="15" x14ac:dyDescent="0.25">
      <c r="B2093" s="2"/>
      <c r="H2093" s="2" t="s">
        <v>988</v>
      </c>
      <c r="K2093" s="9"/>
      <c r="L2093" s="9"/>
      <c r="M2093" s="9"/>
      <c r="N2093"/>
      <c r="O2093"/>
      <c r="P2093"/>
      <c r="Q2093"/>
      <c r="R2093"/>
      <c r="S2093"/>
      <c r="T2093"/>
      <c r="U2093"/>
      <c r="V2093"/>
      <c r="W2093"/>
    </row>
    <row r="2094" spans="2:23" ht="15" x14ac:dyDescent="0.25">
      <c r="B2094" s="2"/>
      <c r="I2094" s="2" t="s">
        <v>965</v>
      </c>
      <c r="J2094" s="2" t="s">
        <v>41</v>
      </c>
      <c r="K2094" s="9">
        <v>-1</v>
      </c>
      <c r="L2094" s="9">
        <v>-1</v>
      </c>
      <c r="M2094" s="9">
        <v>-1</v>
      </c>
      <c r="N2094"/>
      <c r="O2094"/>
      <c r="P2094"/>
      <c r="Q2094"/>
      <c r="R2094"/>
      <c r="S2094"/>
      <c r="T2094"/>
      <c r="U2094"/>
      <c r="V2094"/>
      <c r="W2094"/>
    </row>
    <row r="2095" spans="2:23" ht="15" x14ac:dyDescent="0.25">
      <c r="B2095" s="2"/>
      <c r="K2095" s="9"/>
      <c r="L2095" s="9"/>
      <c r="M2095" s="9"/>
      <c r="N2095"/>
      <c r="O2095"/>
      <c r="P2095"/>
      <c r="Q2095"/>
      <c r="R2095"/>
      <c r="S2095"/>
      <c r="T2095"/>
      <c r="U2095"/>
      <c r="V2095"/>
      <c r="W2095"/>
    </row>
    <row r="2096" spans="2:23" ht="15" x14ac:dyDescent="0.25">
      <c r="B2096" s="2"/>
      <c r="H2096" s="2" t="s">
        <v>989</v>
      </c>
      <c r="K2096" s="9"/>
      <c r="L2096" s="9"/>
      <c r="M2096" s="9"/>
      <c r="N2096"/>
      <c r="O2096"/>
      <c r="P2096"/>
      <c r="Q2096"/>
      <c r="R2096"/>
      <c r="S2096"/>
      <c r="T2096"/>
      <c r="U2096"/>
      <c r="V2096"/>
      <c r="W2096"/>
    </row>
    <row r="2097" spans="2:23" ht="15" x14ac:dyDescent="0.25">
      <c r="B2097" s="2"/>
      <c r="I2097" s="2" t="s">
        <v>965</v>
      </c>
      <c r="J2097" s="2" t="s">
        <v>41</v>
      </c>
      <c r="K2097" s="9">
        <v>-135</v>
      </c>
      <c r="L2097" s="9">
        <v>-90</v>
      </c>
      <c r="M2097" s="9">
        <v>-94</v>
      </c>
      <c r="N2097"/>
      <c r="O2097"/>
      <c r="P2097"/>
      <c r="Q2097"/>
      <c r="R2097"/>
      <c r="S2097"/>
      <c r="T2097"/>
      <c r="U2097"/>
      <c r="V2097"/>
      <c r="W2097"/>
    </row>
    <row r="2098" spans="2:23" ht="15" x14ac:dyDescent="0.25">
      <c r="B2098" s="2"/>
      <c r="K2098" s="9"/>
      <c r="L2098" s="9"/>
      <c r="M2098" s="9"/>
      <c r="N2098"/>
      <c r="O2098"/>
      <c r="P2098"/>
      <c r="Q2098"/>
      <c r="R2098"/>
      <c r="S2098"/>
      <c r="T2098"/>
      <c r="U2098"/>
      <c r="V2098"/>
      <c r="W2098"/>
    </row>
    <row r="2099" spans="2:23" ht="15" x14ac:dyDescent="0.25">
      <c r="B2099" s="2"/>
      <c r="H2099" s="2" t="s">
        <v>990</v>
      </c>
      <c r="K2099" s="9"/>
      <c r="L2099" s="9"/>
      <c r="M2099" s="9"/>
      <c r="N2099"/>
      <c r="O2099"/>
      <c r="P2099"/>
      <c r="Q2099"/>
      <c r="R2099"/>
      <c r="S2099"/>
      <c r="T2099"/>
      <c r="U2099"/>
      <c r="V2099"/>
      <c r="W2099"/>
    </row>
    <row r="2100" spans="2:23" ht="15" x14ac:dyDescent="0.25">
      <c r="B2100" s="2"/>
      <c r="I2100" s="2" t="s">
        <v>991</v>
      </c>
      <c r="J2100" s="2" t="s">
        <v>41</v>
      </c>
      <c r="K2100" s="9">
        <v>-19917</v>
      </c>
      <c r="L2100" s="9">
        <v>-20861</v>
      </c>
      <c r="M2100" s="9">
        <v>-21207</v>
      </c>
      <c r="N2100"/>
      <c r="O2100"/>
      <c r="P2100"/>
      <c r="Q2100"/>
      <c r="R2100"/>
      <c r="S2100"/>
      <c r="T2100"/>
      <c r="U2100"/>
      <c r="V2100"/>
      <c r="W2100"/>
    </row>
    <row r="2101" spans="2:23" ht="15" x14ac:dyDescent="0.25">
      <c r="B2101" s="2"/>
      <c r="K2101" s="9"/>
      <c r="L2101" s="9"/>
      <c r="M2101" s="9"/>
      <c r="N2101"/>
      <c r="O2101"/>
      <c r="P2101"/>
      <c r="Q2101"/>
      <c r="R2101"/>
      <c r="S2101"/>
      <c r="T2101"/>
      <c r="U2101"/>
      <c r="V2101"/>
      <c r="W2101"/>
    </row>
    <row r="2102" spans="2:23" ht="15" x14ac:dyDescent="0.25">
      <c r="B2102" s="2"/>
      <c r="H2102" s="2" t="s">
        <v>992</v>
      </c>
      <c r="K2102" s="9"/>
      <c r="L2102" s="9"/>
      <c r="M2102" s="9"/>
      <c r="N2102"/>
      <c r="O2102"/>
      <c r="P2102"/>
      <c r="Q2102"/>
      <c r="R2102"/>
      <c r="S2102"/>
      <c r="T2102"/>
      <c r="U2102"/>
      <c r="V2102"/>
      <c r="W2102"/>
    </row>
    <row r="2103" spans="2:23" ht="15" x14ac:dyDescent="0.25">
      <c r="B2103" s="2"/>
      <c r="I2103" s="2" t="s">
        <v>993</v>
      </c>
      <c r="J2103" s="2" t="s">
        <v>41</v>
      </c>
      <c r="K2103" s="9">
        <v>-62891</v>
      </c>
      <c r="L2103" s="9">
        <v>-63566</v>
      </c>
      <c r="M2103" s="9">
        <v>-57773</v>
      </c>
      <c r="N2103"/>
      <c r="O2103"/>
      <c r="P2103"/>
      <c r="Q2103"/>
      <c r="R2103"/>
      <c r="S2103"/>
      <c r="T2103"/>
      <c r="U2103"/>
      <c r="V2103"/>
      <c r="W2103"/>
    </row>
    <row r="2104" spans="2:23" ht="15" x14ac:dyDescent="0.25">
      <c r="B2104" s="2"/>
      <c r="K2104" s="9"/>
      <c r="L2104" s="9"/>
      <c r="M2104" s="9"/>
      <c r="N2104"/>
      <c r="O2104"/>
      <c r="P2104"/>
      <c r="Q2104"/>
      <c r="R2104"/>
      <c r="S2104"/>
      <c r="T2104"/>
      <c r="U2104"/>
      <c r="V2104"/>
      <c r="W2104"/>
    </row>
    <row r="2105" spans="2:23" ht="15" x14ac:dyDescent="0.25">
      <c r="B2105" s="2"/>
      <c r="H2105" s="2" t="s">
        <v>994</v>
      </c>
      <c r="K2105" s="9"/>
      <c r="L2105" s="9"/>
      <c r="M2105" s="9"/>
      <c r="N2105"/>
      <c r="O2105"/>
      <c r="P2105"/>
      <c r="Q2105"/>
      <c r="R2105"/>
      <c r="S2105"/>
      <c r="T2105"/>
      <c r="U2105"/>
      <c r="V2105"/>
      <c r="W2105"/>
    </row>
    <row r="2106" spans="2:23" ht="15" x14ac:dyDescent="0.25">
      <c r="B2106" s="2"/>
      <c r="I2106" s="2" t="s">
        <v>991</v>
      </c>
      <c r="J2106" s="2" t="s">
        <v>41</v>
      </c>
      <c r="K2106" s="9">
        <v>-3382</v>
      </c>
      <c r="L2106" s="9">
        <v>-3542</v>
      </c>
      <c r="M2106" s="9">
        <v>-3601</v>
      </c>
      <c r="N2106"/>
      <c r="O2106"/>
      <c r="P2106"/>
      <c r="Q2106"/>
      <c r="R2106"/>
      <c r="S2106"/>
      <c r="T2106"/>
      <c r="U2106"/>
      <c r="V2106"/>
      <c r="W2106"/>
    </row>
    <row r="2107" spans="2:23" ht="15" x14ac:dyDescent="0.25">
      <c r="B2107" s="2"/>
      <c r="K2107" s="9"/>
      <c r="L2107" s="9"/>
      <c r="M2107" s="9"/>
      <c r="N2107"/>
      <c r="O2107"/>
      <c r="P2107"/>
      <c r="Q2107"/>
      <c r="R2107"/>
      <c r="S2107"/>
      <c r="T2107"/>
      <c r="U2107"/>
      <c r="V2107"/>
      <c r="W2107"/>
    </row>
    <row r="2108" spans="2:23" ht="15" x14ac:dyDescent="0.25">
      <c r="B2108" s="2"/>
      <c r="H2108" s="2" t="s">
        <v>995</v>
      </c>
      <c r="K2108" s="9"/>
      <c r="L2108" s="9"/>
      <c r="M2108" s="9"/>
      <c r="N2108"/>
      <c r="O2108"/>
      <c r="P2108"/>
      <c r="Q2108"/>
      <c r="R2108"/>
      <c r="S2108"/>
      <c r="T2108"/>
      <c r="U2108"/>
      <c r="V2108"/>
      <c r="W2108"/>
    </row>
    <row r="2109" spans="2:23" ht="15" x14ac:dyDescent="0.25">
      <c r="B2109" s="2"/>
      <c r="I2109" s="2" t="s">
        <v>993</v>
      </c>
      <c r="J2109" s="2" t="s">
        <v>41</v>
      </c>
      <c r="K2109" s="9">
        <v>-4529</v>
      </c>
      <c r="L2109" s="9">
        <v>-6237</v>
      </c>
      <c r="M2109" s="9">
        <v>-7237</v>
      </c>
      <c r="N2109"/>
      <c r="O2109"/>
      <c r="P2109"/>
      <c r="Q2109"/>
      <c r="R2109"/>
      <c r="S2109"/>
      <c r="T2109"/>
      <c r="U2109"/>
      <c r="V2109"/>
      <c r="W2109"/>
    </row>
    <row r="2110" spans="2:23" ht="15" x14ac:dyDescent="0.25">
      <c r="B2110" s="2"/>
      <c r="K2110" s="9"/>
      <c r="L2110" s="9"/>
      <c r="M2110" s="9"/>
      <c r="N2110"/>
      <c r="O2110"/>
      <c r="P2110"/>
      <c r="Q2110"/>
      <c r="R2110"/>
      <c r="S2110"/>
      <c r="T2110"/>
      <c r="U2110"/>
      <c r="V2110"/>
      <c r="W2110"/>
    </row>
    <row r="2111" spans="2:23" ht="15" x14ac:dyDescent="0.25">
      <c r="B2111" s="2"/>
      <c r="H2111" s="2" t="s">
        <v>996</v>
      </c>
      <c r="K2111" s="9"/>
      <c r="L2111" s="9"/>
      <c r="M2111" s="9"/>
      <c r="N2111"/>
      <c r="O2111"/>
      <c r="P2111"/>
      <c r="Q2111"/>
      <c r="R2111"/>
      <c r="S2111"/>
      <c r="T2111"/>
      <c r="U2111"/>
      <c r="V2111"/>
      <c r="W2111"/>
    </row>
    <row r="2112" spans="2:23" ht="15" x14ac:dyDescent="0.25">
      <c r="B2112" s="2"/>
      <c r="I2112" s="2" t="s">
        <v>965</v>
      </c>
      <c r="J2112" s="2" t="s">
        <v>41</v>
      </c>
      <c r="K2112" s="9">
        <v>-603</v>
      </c>
      <c r="L2112" s="9">
        <v>-437</v>
      </c>
      <c r="M2112" s="9">
        <v>-422</v>
      </c>
      <c r="N2112"/>
      <c r="O2112"/>
      <c r="P2112"/>
      <c r="Q2112"/>
      <c r="R2112"/>
      <c r="S2112"/>
      <c r="T2112"/>
      <c r="U2112"/>
      <c r="V2112"/>
      <c r="W2112"/>
    </row>
    <row r="2113" spans="2:23" ht="15" x14ac:dyDescent="0.25">
      <c r="B2113" s="2"/>
      <c r="K2113" s="9"/>
      <c r="L2113" s="9"/>
      <c r="M2113" s="9"/>
      <c r="N2113"/>
      <c r="O2113"/>
      <c r="P2113"/>
      <c r="Q2113"/>
      <c r="R2113"/>
      <c r="S2113"/>
      <c r="T2113"/>
      <c r="U2113"/>
      <c r="V2113"/>
      <c r="W2113"/>
    </row>
    <row r="2114" spans="2:23" ht="15" x14ac:dyDescent="0.25">
      <c r="B2114" s="2"/>
      <c r="H2114" s="2" t="s">
        <v>997</v>
      </c>
      <c r="K2114" s="9"/>
      <c r="L2114" s="9"/>
      <c r="M2114" s="9"/>
      <c r="N2114"/>
      <c r="O2114"/>
      <c r="P2114"/>
      <c r="Q2114"/>
      <c r="R2114"/>
      <c r="S2114"/>
      <c r="T2114"/>
      <c r="U2114"/>
      <c r="V2114"/>
      <c r="W2114"/>
    </row>
    <row r="2115" spans="2:23" ht="15" x14ac:dyDescent="0.25">
      <c r="B2115" s="2"/>
      <c r="I2115" s="2" t="s">
        <v>965</v>
      </c>
      <c r="J2115" s="2" t="s">
        <v>41</v>
      </c>
      <c r="K2115" s="9">
        <v>-79</v>
      </c>
      <c r="L2115" s="9">
        <v>-59</v>
      </c>
      <c r="M2115" s="9">
        <v>-57</v>
      </c>
      <c r="N2115"/>
      <c r="O2115"/>
      <c r="P2115"/>
      <c r="Q2115"/>
      <c r="R2115"/>
      <c r="S2115"/>
      <c r="T2115"/>
      <c r="U2115"/>
      <c r="V2115"/>
      <c r="W2115"/>
    </row>
    <row r="2116" spans="2:23" ht="15" x14ac:dyDescent="0.25">
      <c r="B2116" s="2"/>
      <c r="K2116" s="9"/>
      <c r="L2116" s="9"/>
      <c r="M2116" s="9"/>
      <c r="N2116"/>
      <c r="O2116"/>
      <c r="P2116"/>
      <c r="Q2116"/>
      <c r="R2116"/>
      <c r="S2116"/>
      <c r="T2116"/>
      <c r="U2116"/>
      <c r="V2116"/>
      <c r="W2116"/>
    </row>
    <row r="2117" spans="2:23" ht="15" x14ac:dyDescent="0.25">
      <c r="B2117" s="2"/>
      <c r="H2117" s="2" t="s">
        <v>998</v>
      </c>
      <c r="K2117" s="9"/>
      <c r="L2117" s="9"/>
      <c r="M2117" s="9"/>
      <c r="N2117"/>
      <c r="O2117"/>
      <c r="P2117"/>
      <c r="Q2117"/>
      <c r="R2117"/>
      <c r="S2117"/>
      <c r="T2117"/>
      <c r="U2117"/>
      <c r="V2117"/>
      <c r="W2117"/>
    </row>
    <row r="2118" spans="2:23" ht="15" x14ac:dyDescent="0.25">
      <c r="B2118" s="2"/>
      <c r="I2118" s="2" t="s">
        <v>965</v>
      </c>
      <c r="J2118" s="2" t="s">
        <v>41</v>
      </c>
      <c r="K2118" s="9">
        <v>-6062</v>
      </c>
      <c r="L2118" s="9">
        <v>-3720</v>
      </c>
      <c r="M2118" s="9">
        <v>-2314</v>
      </c>
      <c r="N2118"/>
      <c r="O2118"/>
      <c r="P2118"/>
      <c r="Q2118"/>
      <c r="R2118"/>
      <c r="S2118"/>
      <c r="T2118"/>
      <c r="U2118"/>
      <c r="V2118"/>
      <c r="W2118"/>
    </row>
    <row r="2119" spans="2:23" ht="15" x14ac:dyDescent="0.25">
      <c r="B2119" s="2"/>
      <c r="K2119" s="9"/>
      <c r="L2119" s="9"/>
      <c r="M2119" s="9"/>
      <c r="N2119"/>
      <c r="O2119"/>
      <c r="P2119"/>
      <c r="Q2119"/>
      <c r="R2119"/>
      <c r="S2119"/>
      <c r="T2119"/>
      <c r="U2119"/>
      <c r="V2119"/>
      <c r="W2119"/>
    </row>
    <row r="2120" spans="2:23" ht="15" x14ac:dyDescent="0.25">
      <c r="B2120" s="2"/>
      <c r="H2120" s="2" t="s">
        <v>999</v>
      </c>
      <c r="K2120" s="9"/>
      <c r="L2120" s="9"/>
      <c r="M2120" s="9"/>
      <c r="N2120"/>
      <c r="O2120"/>
      <c r="P2120"/>
      <c r="Q2120"/>
      <c r="R2120"/>
      <c r="S2120"/>
      <c r="T2120"/>
      <c r="U2120"/>
      <c r="V2120"/>
      <c r="W2120"/>
    </row>
    <row r="2121" spans="2:23" ht="15" x14ac:dyDescent="0.25">
      <c r="B2121" s="2"/>
      <c r="I2121" s="2" t="s">
        <v>965</v>
      </c>
      <c r="J2121" s="2" t="s">
        <v>41</v>
      </c>
      <c r="K2121" s="9">
        <v>-493</v>
      </c>
      <c r="L2121" s="9">
        <v>-590</v>
      </c>
      <c r="M2121" s="9">
        <v>-631</v>
      </c>
      <c r="N2121"/>
      <c r="O2121"/>
      <c r="P2121"/>
      <c r="Q2121"/>
      <c r="R2121"/>
      <c r="S2121"/>
      <c r="T2121"/>
      <c r="U2121"/>
      <c r="V2121"/>
      <c r="W2121"/>
    </row>
    <row r="2122" spans="2:23" ht="15" x14ac:dyDescent="0.25">
      <c r="B2122" s="2"/>
      <c r="K2122" s="9"/>
      <c r="L2122" s="9"/>
      <c r="M2122" s="9"/>
      <c r="N2122"/>
      <c r="O2122"/>
      <c r="P2122"/>
      <c r="Q2122"/>
      <c r="R2122"/>
      <c r="S2122"/>
      <c r="T2122"/>
      <c r="U2122"/>
      <c r="V2122"/>
      <c r="W2122"/>
    </row>
    <row r="2123" spans="2:23" ht="15" x14ac:dyDescent="0.25">
      <c r="B2123" s="2"/>
      <c r="H2123" s="2" t="s">
        <v>1000</v>
      </c>
      <c r="K2123" s="9"/>
      <c r="L2123" s="9"/>
      <c r="M2123" s="9"/>
      <c r="N2123"/>
      <c r="O2123"/>
      <c r="P2123"/>
      <c r="Q2123"/>
      <c r="R2123"/>
      <c r="S2123"/>
      <c r="T2123"/>
      <c r="U2123"/>
      <c r="V2123"/>
      <c r="W2123"/>
    </row>
    <row r="2124" spans="2:23" ht="15" x14ac:dyDescent="0.25">
      <c r="B2124" s="2"/>
      <c r="I2124" s="2" t="s">
        <v>965</v>
      </c>
      <c r="J2124" s="2" t="s">
        <v>41</v>
      </c>
      <c r="K2124" s="9">
        <v>-86</v>
      </c>
      <c r="L2124" s="9">
        <v>-67</v>
      </c>
      <c r="M2124" s="9">
        <v>-60</v>
      </c>
      <c r="N2124"/>
      <c r="O2124"/>
      <c r="P2124"/>
      <c r="Q2124"/>
      <c r="R2124"/>
      <c r="S2124"/>
      <c r="T2124"/>
      <c r="U2124"/>
      <c r="V2124"/>
      <c r="W2124"/>
    </row>
    <row r="2125" spans="2:23" ht="15" x14ac:dyDescent="0.25">
      <c r="B2125" s="2"/>
      <c r="K2125" s="9"/>
      <c r="L2125" s="9"/>
      <c r="M2125" s="9"/>
      <c r="N2125"/>
      <c r="O2125"/>
      <c r="P2125"/>
      <c r="Q2125"/>
      <c r="R2125"/>
      <c r="S2125"/>
      <c r="T2125"/>
      <c r="U2125"/>
      <c r="V2125"/>
      <c r="W2125"/>
    </row>
    <row r="2126" spans="2:23" ht="15" x14ac:dyDescent="0.25">
      <c r="B2126" s="2"/>
      <c r="H2126" s="2" t="s">
        <v>1001</v>
      </c>
      <c r="K2126" s="9"/>
      <c r="L2126" s="9"/>
      <c r="M2126" s="9"/>
      <c r="N2126"/>
      <c r="O2126"/>
      <c r="P2126"/>
      <c r="Q2126"/>
      <c r="R2126"/>
      <c r="S2126"/>
      <c r="T2126"/>
      <c r="U2126"/>
      <c r="V2126"/>
      <c r="W2126"/>
    </row>
    <row r="2127" spans="2:23" ht="15" x14ac:dyDescent="0.25">
      <c r="B2127" s="2"/>
      <c r="I2127" s="2" t="s">
        <v>965</v>
      </c>
      <c r="J2127" s="2" t="s">
        <v>41</v>
      </c>
      <c r="K2127" s="9">
        <v>-362</v>
      </c>
      <c r="L2127" s="9">
        <v>-372</v>
      </c>
      <c r="M2127" s="9">
        <v>-398</v>
      </c>
      <c r="N2127"/>
      <c r="O2127"/>
      <c r="P2127"/>
      <c r="Q2127"/>
      <c r="R2127"/>
      <c r="S2127"/>
      <c r="T2127"/>
      <c r="U2127"/>
      <c r="V2127"/>
      <c r="W2127"/>
    </row>
    <row r="2128" spans="2:23" ht="15" x14ac:dyDescent="0.25">
      <c r="B2128" s="2"/>
      <c r="K2128" s="9"/>
      <c r="L2128" s="9"/>
      <c r="M2128" s="9"/>
      <c r="N2128"/>
      <c r="O2128"/>
      <c r="P2128"/>
      <c r="Q2128"/>
      <c r="R2128"/>
      <c r="S2128"/>
      <c r="T2128"/>
      <c r="U2128"/>
      <c r="V2128"/>
      <c r="W2128"/>
    </row>
    <row r="2129" spans="2:23" ht="15" x14ac:dyDescent="0.25">
      <c r="B2129" s="2"/>
      <c r="H2129" s="2" t="s">
        <v>1002</v>
      </c>
      <c r="K2129" s="9"/>
      <c r="L2129" s="9"/>
      <c r="M2129" s="9"/>
      <c r="N2129"/>
      <c r="O2129"/>
      <c r="P2129"/>
      <c r="Q2129"/>
      <c r="R2129"/>
      <c r="S2129"/>
      <c r="T2129"/>
      <c r="U2129"/>
      <c r="V2129"/>
      <c r="W2129"/>
    </row>
    <row r="2130" spans="2:23" ht="15" x14ac:dyDescent="0.25">
      <c r="B2130" s="2"/>
      <c r="I2130" s="2" t="s">
        <v>965</v>
      </c>
      <c r="J2130" s="2" t="s">
        <v>41</v>
      </c>
      <c r="K2130" s="9">
        <v>-1</v>
      </c>
      <c r="L2130" s="9">
        <v>-1</v>
      </c>
      <c r="M2130" s="9">
        <v>-1</v>
      </c>
      <c r="N2130"/>
      <c r="O2130"/>
      <c r="P2130"/>
      <c r="Q2130"/>
      <c r="R2130"/>
      <c r="S2130"/>
      <c r="T2130"/>
      <c r="U2130"/>
      <c r="V2130"/>
      <c r="W2130"/>
    </row>
    <row r="2131" spans="2:23" ht="15" x14ac:dyDescent="0.25">
      <c r="B2131" s="2"/>
      <c r="K2131" s="9"/>
      <c r="L2131" s="9"/>
      <c r="M2131" s="9"/>
      <c r="N2131"/>
      <c r="O2131"/>
      <c r="P2131"/>
      <c r="Q2131"/>
      <c r="R2131"/>
      <c r="S2131"/>
      <c r="T2131"/>
      <c r="U2131"/>
      <c r="V2131"/>
      <c r="W2131"/>
    </row>
    <row r="2132" spans="2:23" ht="15" x14ac:dyDescent="0.25">
      <c r="B2132" s="2"/>
      <c r="H2132" s="2" t="s">
        <v>1003</v>
      </c>
      <c r="K2132" s="9"/>
      <c r="L2132" s="9"/>
      <c r="M2132" s="9"/>
      <c r="N2132"/>
      <c r="O2132"/>
      <c r="P2132"/>
      <c r="Q2132"/>
      <c r="R2132"/>
      <c r="S2132"/>
      <c r="T2132"/>
      <c r="U2132"/>
      <c r="V2132"/>
      <c r="W2132"/>
    </row>
    <row r="2133" spans="2:23" ht="15" x14ac:dyDescent="0.25">
      <c r="B2133" s="2"/>
      <c r="I2133" s="2" t="s">
        <v>977</v>
      </c>
      <c r="J2133" s="2" t="s">
        <v>30</v>
      </c>
      <c r="K2133" s="9">
        <v>0</v>
      </c>
      <c r="L2133" s="9">
        <v>0</v>
      </c>
      <c r="M2133" s="9">
        <v>-693</v>
      </c>
      <c r="N2133"/>
      <c r="O2133"/>
      <c r="P2133"/>
      <c r="Q2133"/>
      <c r="R2133"/>
      <c r="S2133"/>
      <c r="T2133"/>
      <c r="U2133"/>
      <c r="V2133"/>
      <c r="W2133"/>
    </row>
    <row r="2134" spans="2:23" ht="15" x14ac:dyDescent="0.25">
      <c r="B2134" s="2"/>
      <c r="K2134" s="9"/>
      <c r="L2134" s="9"/>
      <c r="M2134" s="9"/>
      <c r="N2134"/>
      <c r="O2134"/>
      <c r="P2134"/>
      <c r="Q2134"/>
      <c r="R2134"/>
      <c r="S2134"/>
      <c r="T2134"/>
      <c r="U2134"/>
      <c r="V2134"/>
      <c r="W2134"/>
    </row>
    <row r="2135" spans="2:23" ht="15" x14ac:dyDescent="0.25">
      <c r="B2135" s="2"/>
      <c r="H2135" s="2" t="s">
        <v>1004</v>
      </c>
      <c r="K2135" s="9"/>
      <c r="L2135" s="9"/>
      <c r="M2135" s="9"/>
      <c r="N2135"/>
      <c r="O2135"/>
      <c r="P2135"/>
      <c r="Q2135"/>
      <c r="R2135"/>
      <c r="S2135"/>
      <c r="T2135"/>
      <c r="U2135"/>
      <c r="V2135"/>
      <c r="W2135"/>
    </row>
    <row r="2136" spans="2:23" ht="15" x14ac:dyDescent="0.25">
      <c r="B2136" s="2"/>
      <c r="I2136" s="2" t="s">
        <v>977</v>
      </c>
      <c r="J2136" s="2" t="s">
        <v>41</v>
      </c>
      <c r="K2136" s="9">
        <v>-48751</v>
      </c>
      <c r="L2136" s="9">
        <v>-48738</v>
      </c>
      <c r="M2136" s="9">
        <v>-49387</v>
      </c>
      <c r="N2136"/>
      <c r="O2136"/>
      <c r="P2136"/>
      <c r="Q2136"/>
      <c r="R2136"/>
      <c r="S2136"/>
      <c r="T2136"/>
      <c r="U2136"/>
      <c r="V2136"/>
      <c r="W2136"/>
    </row>
    <row r="2137" spans="2:23" ht="15" x14ac:dyDescent="0.25">
      <c r="B2137" s="2"/>
      <c r="K2137" s="9"/>
      <c r="L2137" s="9"/>
      <c r="M2137" s="9"/>
      <c r="N2137"/>
      <c r="O2137"/>
      <c r="P2137"/>
      <c r="Q2137"/>
      <c r="R2137"/>
      <c r="S2137"/>
      <c r="T2137"/>
      <c r="U2137"/>
      <c r="V2137"/>
      <c r="W2137"/>
    </row>
    <row r="2138" spans="2:23" ht="15" x14ac:dyDescent="0.25">
      <c r="B2138" s="2"/>
      <c r="H2138" s="2" t="s">
        <v>1005</v>
      </c>
      <c r="K2138" s="9"/>
      <c r="L2138" s="9"/>
      <c r="M2138" s="9"/>
      <c r="N2138"/>
      <c r="O2138"/>
      <c r="P2138"/>
      <c r="Q2138"/>
      <c r="R2138"/>
      <c r="S2138"/>
      <c r="T2138"/>
      <c r="U2138"/>
      <c r="V2138"/>
      <c r="W2138"/>
    </row>
    <row r="2139" spans="2:23" ht="15" x14ac:dyDescent="0.25">
      <c r="B2139" s="2"/>
      <c r="I2139" s="2" t="s">
        <v>977</v>
      </c>
      <c r="J2139" s="2" t="s">
        <v>41</v>
      </c>
      <c r="K2139" s="9">
        <v>-4882</v>
      </c>
      <c r="L2139" s="9">
        <v>-5225</v>
      </c>
      <c r="M2139" s="9">
        <v>-5270</v>
      </c>
      <c r="N2139"/>
      <c r="O2139"/>
      <c r="P2139"/>
      <c r="Q2139"/>
      <c r="R2139"/>
      <c r="S2139"/>
      <c r="T2139"/>
      <c r="U2139"/>
      <c r="V2139"/>
      <c r="W2139"/>
    </row>
    <row r="2140" spans="2:23" ht="15" x14ac:dyDescent="0.25">
      <c r="B2140" s="2"/>
      <c r="K2140" s="9"/>
      <c r="L2140" s="9"/>
      <c r="M2140" s="9"/>
      <c r="N2140"/>
      <c r="O2140"/>
      <c r="P2140"/>
      <c r="Q2140"/>
      <c r="R2140"/>
      <c r="S2140"/>
      <c r="T2140"/>
      <c r="U2140"/>
      <c r="V2140"/>
      <c r="W2140"/>
    </row>
    <row r="2141" spans="2:23" ht="15" x14ac:dyDescent="0.25">
      <c r="B2141" s="2"/>
      <c r="H2141" s="2" t="s">
        <v>1006</v>
      </c>
      <c r="K2141" s="9"/>
      <c r="L2141" s="9"/>
      <c r="M2141" s="9"/>
      <c r="N2141"/>
      <c r="O2141"/>
      <c r="P2141"/>
      <c r="Q2141"/>
      <c r="R2141"/>
      <c r="S2141"/>
      <c r="T2141"/>
      <c r="U2141"/>
      <c r="V2141"/>
      <c r="W2141"/>
    </row>
    <row r="2142" spans="2:23" ht="15" x14ac:dyDescent="0.25">
      <c r="B2142" s="2"/>
      <c r="I2142" s="2" t="s">
        <v>977</v>
      </c>
      <c r="J2142" s="2" t="s">
        <v>41</v>
      </c>
      <c r="K2142" s="9">
        <v>-1000</v>
      </c>
      <c r="L2142" s="9">
        <v>-2286</v>
      </c>
      <c r="M2142" s="9">
        <v>-2286</v>
      </c>
      <c r="N2142"/>
      <c r="O2142"/>
      <c r="P2142"/>
      <c r="Q2142"/>
      <c r="R2142"/>
      <c r="S2142"/>
      <c r="T2142"/>
      <c r="U2142"/>
      <c r="V2142"/>
      <c r="W2142"/>
    </row>
    <row r="2143" spans="2:23" ht="15" x14ac:dyDescent="0.25">
      <c r="B2143" s="2"/>
      <c r="K2143" s="9"/>
      <c r="L2143" s="9"/>
      <c r="M2143" s="9"/>
      <c r="N2143"/>
      <c r="O2143"/>
      <c r="P2143"/>
      <c r="Q2143"/>
      <c r="R2143"/>
      <c r="S2143"/>
      <c r="T2143"/>
      <c r="U2143"/>
      <c r="V2143"/>
      <c r="W2143"/>
    </row>
    <row r="2144" spans="2:23" ht="15" x14ac:dyDescent="0.25">
      <c r="B2144" s="2"/>
      <c r="H2144" s="2" t="s">
        <v>1007</v>
      </c>
      <c r="K2144" s="9"/>
      <c r="L2144" s="9"/>
      <c r="M2144" s="9"/>
      <c r="N2144"/>
      <c r="O2144"/>
      <c r="P2144"/>
      <c r="Q2144"/>
      <c r="R2144"/>
      <c r="S2144"/>
      <c r="T2144"/>
      <c r="U2144"/>
      <c r="V2144"/>
      <c r="W2144"/>
    </row>
    <row r="2145" spans="2:23" ht="15" x14ac:dyDescent="0.25">
      <c r="B2145" s="2"/>
      <c r="I2145" s="2" t="s">
        <v>774</v>
      </c>
      <c r="J2145" s="2" t="s">
        <v>41</v>
      </c>
      <c r="K2145" s="9">
        <v>0</v>
      </c>
      <c r="L2145" s="9">
        <v>0</v>
      </c>
      <c r="M2145" s="9">
        <v>0</v>
      </c>
      <c r="N2145"/>
      <c r="O2145"/>
      <c r="P2145"/>
      <c r="Q2145"/>
      <c r="R2145"/>
      <c r="S2145"/>
      <c r="T2145"/>
      <c r="U2145"/>
      <c r="V2145"/>
      <c r="W2145"/>
    </row>
    <row r="2146" spans="2:23" ht="15" x14ac:dyDescent="0.25">
      <c r="B2146" s="2"/>
      <c r="K2146" s="9"/>
      <c r="L2146" s="9"/>
      <c r="M2146" s="9"/>
      <c r="N2146"/>
      <c r="O2146"/>
      <c r="P2146"/>
      <c r="Q2146"/>
      <c r="R2146"/>
      <c r="S2146"/>
      <c r="T2146"/>
      <c r="U2146"/>
      <c r="V2146"/>
      <c r="W2146"/>
    </row>
    <row r="2147" spans="2:23" ht="15" x14ac:dyDescent="0.25">
      <c r="B2147" s="2"/>
      <c r="H2147" s="2" t="s">
        <v>1008</v>
      </c>
      <c r="K2147" s="9"/>
      <c r="L2147" s="9"/>
      <c r="M2147" s="9"/>
      <c r="N2147"/>
      <c r="O2147"/>
      <c r="P2147"/>
      <c r="Q2147"/>
      <c r="R2147"/>
      <c r="S2147"/>
      <c r="T2147"/>
      <c r="U2147"/>
      <c r="V2147"/>
      <c r="W2147"/>
    </row>
    <row r="2148" spans="2:23" ht="15" x14ac:dyDescent="0.25">
      <c r="B2148" s="2"/>
      <c r="I2148" s="2" t="s">
        <v>965</v>
      </c>
      <c r="J2148" s="2" t="s">
        <v>41</v>
      </c>
      <c r="K2148" s="9">
        <v>-138</v>
      </c>
      <c r="L2148" s="9">
        <v>-110</v>
      </c>
      <c r="M2148" s="9">
        <v>-98</v>
      </c>
      <c r="N2148"/>
      <c r="O2148"/>
      <c r="P2148"/>
      <c r="Q2148"/>
      <c r="R2148"/>
      <c r="S2148"/>
      <c r="T2148"/>
      <c r="U2148"/>
      <c r="V2148"/>
      <c r="W2148"/>
    </row>
    <row r="2149" spans="2:23" ht="15" x14ac:dyDescent="0.25">
      <c r="B2149" s="2"/>
      <c r="K2149" s="9"/>
      <c r="L2149" s="9"/>
      <c r="M2149" s="9"/>
      <c r="N2149"/>
      <c r="O2149"/>
      <c r="P2149"/>
      <c r="Q2149"/>
      <c r="R2149"/>
      <c r="S2149"/>
      <c r="T2149"/>
      <c r="U2149"/>
      <c r="V2149"/>
      <c r="W2149"/>
    </row>
    <row r="2150" spans="2:23" ht="15" x14ac:dyDescent="0.25">
      <c r="B2150" s="2"/>
      <c r="H2150" s="2" t="s">
        <v>1009</v>
      </c>
      <c r="K2150" s="9"/>
      <c r="L2150" s="9"/>
      <c r="M2150" s="9"/>
      <c r="N2150"/>
      <c r="O2150"/>
      <c r="P2150"/>
      <c r="Q2150"/>
      <c r="R2150"/>
      <c r="S2150"/>
      <c r="T2150"/>
      <c r="U2150"/>
      <c r="V2150"/>
      <c r="W2150"/>
    </row>
    <row r="2151" spans="2:23" ht="15" x14ac:dyDescent="0.25">
      <c r="B2151" s="2"/>
      <c r="I2151" s="2" t="s">
        <v>965</v>
      </c>
      <c r="J2151" s="2" t="s">
        <v>41</v>
      </c>
      <c r="K2151" s="9">
        <v>-26459</v>
      </c>
      <c r="L2151" s="9">
        <v>-29020</v>
      </c>
      <c r="M2151" s="9">
        <v>-29261</v>
      </c>
      <c r="N2151"/>
      <c r="O2151"/>
      <c r="P2151"/>
      <c r="Q2151"/>
      <c r="R2151"/>
      <c r="S2151"/>
      <c r="T2151"/>
      <c r="U2151"/>
      <c r="V2151"/>
      <c r="W2151"/>
    </row>
    <row r="2152" spans="2:23" ht="15" x14ac:dyDescent="0.25">
      <c r="B2152" s="2"/>
      <c r="K2152" s="9"/>
      <c r="L2152" s="9"/>
      <c r="M2152" s="9"/>
      <c r="N2152"/>
      <c r="O2152"/>
      <c r="P2152"/>
      <c r="Q2152"/>
      <c r="R2152"/>
      <c r="S2152"/>
      <c r="T2152"/>
      <c r="U2152"/>
      <c r="V2152"/>
      <c r="W2152"/>
    </row>
    <row r="2153" spans="2:23" ht="15" x14ac:dyDescent="0.25">
      <c r="B2153" s="2"/>
      <c r="H2153" s="2" t="s">
        <v>1010</v>
      </c>
      <c r="K2153" s="9"/>
      <c r="L2153" s="9"/>
      <c r="M2153" s="9"/>
      <c r="N2153"/>
      <c r="O2153"/>
      <c r="P2153"/>
      <c r="Q2153"/>
      <c r="R2153"/>
      <c r="S2153"/>
      <c r="T2153"/>
      <c r="U2153"/>
      <c r="V2153"/>
      <c r="W2153"/>
    </row>
    <row r="2154" spans="2:23" ht="15" x14ac:dyDescent="0.25">
      <c r="B2154" s="2"/>
      <c r="I2154" s="2" t="s">
        <v>965</v>
      </c>
      <c r="J2154" s="2" t="s">
        <v>41</v>
      </c>
      <c r="K2154" s="9">
        <v>-20</v>
      </c>
      <c r="L2154" s="9">
        <v>-13</v>
      </c>
      <c r="M2154" s="9">
        <v>-9</v>
      </c>
      <c r="N2154"/>
      <c r="O2154"/>
      <c r="P2154"/>
      <c r="Q2154"/>
      <c r="R2154"/>
      <c r="S2154"/>
      <c r="T2154"/>
      <c r="U2154"/>
      <c r="V2154"/>
      <c r="W2154"/>
    </row>
    <row r="2155" spans="2:23" ht="15" x14ac:dyDescent="0.25">
      <c r="B2155" s="2"/>
      <c r="K2155" s="9"/>
      <c r="L2155" s="9"/>
      <c r="M2155" s="9"/>
      <c r="N2155"/>
      <c r="O2155"/>
      <c r="P2155"/>
      <c r="Q2155"/>
      <c r="R2155"/>
      <c r="S2155"/>
      <c r="T2155"/>
      <c r="U2155"/>
      <c r="V2155"/>
      <c r="W2155"/>
    </row>
    <row r="2156" spans="2:23" ht="15" x14ac:dyDescent="0.25">
      <c r="B2156" s="2"/>
      <c r="H2156" s="2" t="s">
        <v>1011</v>
      </c>
      <c r="K2156" s="9"/>
      <c r="L2156" s="9"/>
      <c r="M2156" s="9"/>
      <c r="N2156"/>
      <c r="O2156"/>
      <c r="P2156"/>
      <c r="Q2156"/>
      <c r="R2156"/>
      <c r="S2156"/>
      <c r="T2156"/>
      <c r="U2156"/>
      <c r="V2156"/>
      <c r="W2156"/>
    </row>
    <row r="2157" spans="2:23" ht="15" x14ac:dyDescent="0.25">
      <c r="B2157" s="2"/>
      <c r="I2157" s="2" t="s">
        <v>965</v>
      </c>
      <c r="J2157" s="2" t="s">
        <v>41</v>
      </c>
      <c r="K2157" s="9">
        <v>-7</v>
      </c>
      <c r="L2157" s="9">
        <v>-7</v>
      </c>
      <c r="M2157" s="9">
        <v>-7</v>
      </c>
      <c r="N2157"/>
      <c r="O2157"/>
      <c r="P2157"/>
      <c r="Q2157"/>
      <c r="R2157"/>
      <c r="S2157"/>
      <c r="T2157"/>
      <c r="U2157"/>
      <c r="V2157"/>
      <c r="W2157"/>
    </row>
    <row r="2158" spans="2:23" ht="15" x14ac:dyDescent="0.25">
      <c r="B2158" s="2"/>
      <c r="K2158" s="9"/>
      <c r="L2158" s="9"/>
      <c r="M2158" s="9"/>
      <c r="N2158"/>
      <c r="O2158"/>
      <c r="P2158"/>
      <c r="Q2158"/>
      <c r="R2158"/>
      <c r="S2158"/>
      <c r="T2158"/>
      <c r="U2158"/>
      <c r="V2158"/>
      <c r="W2158"/>
    </row>
    <row r="2159" spans="2:23" ht="15" x14ac:dyDescent="0.25">
      <c r="B2159" s="2"/>
      <c r="H2159" s="2" t="s">
        <v>1012</v>
      </c>
      <c r="K2159" s="9"/>
      <c r="L2159" s="9"/>
      <c r="M2159" s="9"/>
      <c r="N2159"/>
      <c r="O2159"/>
      <c r="P2159"/>
      <c r="Q2159"/>
      <c r="R2159"/>
      <c r="S2159"/>
      <c r="T2159"/>
      <c r="U2159"/>
      <c r="V2159"/>
      <c r="W2159"/>
    </row>
    <row r="2160" spans="2:23" ht="15" x14ac:dyDescent="0.25">
      <c r="B2160" s="2"/>
      <c r="I2160" s="2" t="s">
        <v>977</v>
      </c>
      <c r="J2160" s="2" t="s">
        <v>41</v>
      </c>
      <c r="K2160" s="9">
        <v>-24931</v>
      </c>
      <c r="L2160" s="9">
        <v>-22811</v>
      </c>
      <c r="M2160" s="9">
        <v>-21785</v>
      </c>
      <c r="N2160"/>
      <c r="O2160"/>
      <c r="P2160"/>
      <c r="Q2160"/>
      <c r="R2160"/>
      <c r="S2160"/>
      <c r="T2160"/>
      <c r="U2160"/>
      <c r="V2160"/>
      <c r="W2160"/>
    </row>
    <row r="2161" spans="2:23" ht="15" x14ac:dyDescent="0.25">
      <c r="B2161" s="2"/>
      <c r="K2161" s="9"/>
      <c r="L2161" s="9"/>
      <c r="M2161" s="9"/>
      <c r="N2161"/>
      <c r="O2161"/>
      <c r="P2161"/>
      <c r="Q2161"/>
      <c r="R2161"/>
      <c r="S2161"/>
      <c r="T2161"/>
      <c r="U2161"/>
      <c r="V2161"/>
      <c r="W2161"/>
    </row>
    <row r="2162" spans="2:23" ht="15" x14ac:dyDescent="0.25">
      <c r="B2162" s="2"/>
      <c r="H2162" s="2" t="s">
        <v>1013</v>
      </c>
      <c r="K2162" s="9"/>
      <c r="L2162" s="9"/>
      <c r="M2162" s="9"/>
      <c r="N2162"/>
      <c r="O2162"/>
      <c r="P2162"/>
      <c r="Q2162"/>
      <c r="R2162"/>
      <c r="S2162"/>
      <c r="T2162"/>
      <c r="U2162"/>
      <c r="V2162"/>
      <c r="W2162"/>
    </row>
    <row r="2163" spans="2:23" ht="15" x14ac:dyDescent="0.25">
      <c r="B2163" s="2"/>
      <c r="I2163" s="2" t="s">
        <v>965</v>
      </c>
      <c r="J2163" s="2" t="s">
        <v>41</v>
      </c>
      <c r="K2163" s="9">
        <v>-67904</v>
      </c>
      <c r="L2163" s="9">
        <v>-54834</v>
      </c>
      <c r="M2163" s="9">
        <v>-48599</v>
      </c>
      <c r="N2163"/>
      <c r="O2163"/>
      <c r="P2163"/>
      <c r="Q2163"/>
      <c r="R2163"/>
      <c r="S2163"/>
      <c r="T2163"/>
      <c r="U2163"/>
      <c r="V2163"/>
      <c r="W2163"/>
    </row>
    <row r="2164" spans="2:23" ht="15" x14ac:dyDescent="0.25">
      <c r="B2164" s="2"/>
      <c r="K2164" s="9"/>
      <c r="L2164" s="9"/>
      <c r="M2164" s="9"/>
      <c r="N2164"/>
      <c r="O2164"/>
      <c r="P2164"/>
      <c r="Q2164"/>
      <c r="R2164"/>
      <c r="S2164"/>
      <c r="T2164"/>
      <c r="U2164"/>
      <c r="V2164"/>
      <c r="W2164"/>
    </row>
    <row r="2165" spans="2:23" ht="15" x14ac:dyDescent="0.25">
      <c r="B2165" s="2"/>
      <c r="H2165" s="2" t="s">
        <v>1014</v>
      </c>
      <c r="K2165" s="9"/>
      <c r="L2165" s="9"/>
      <c r="M2165" s="9"/>
      <c r="N2165"/>
      <c r="O2165"/>
      <c r="P2165"/>
      <c r="Q2165"/>
      <c r="R2165"/>
      <c r="S2165"/>
      <c r="T2165"/>
      <c r="U2165"/>
      <c r="V2165"/>
      <c r="W2165"/>
    </row>
    <row r="2166" spans="2:23" ht="15" x14ac:dyDescent="0.25">
      <c r="B2166" s="2"/>
      <c r="I2166" s="2" t="s">
        <v>977</v>
      </c>
      <c r="J2166" s="2" t="s">
        <v>41</v>
      </c>
      <c r="K2166" s="9">
        <v>-19874</v>
      </c>
      <c r="L2166" s="9">
        <v>-20713</v>
      </c>
      <c r="M2166" s="9">
        <v>-25444</v>
      </c>
      <c r="N2166"/>
      <c r="O2166"/>
      <c r="P2166"/>
      <c r="Q2166"/>
      <c r="R2166"/>
      <c r="S2166"/>
      <c r="T2166"/>
      <c r="U2166"/>
      <c r="V2166"/>
      <c r="W2166"/>
    </row>
    <row r="2167" spans="2:23" ht="15" x14ac:dyDescent="0.25">
      <c r="B2167" s="2"/>
      <c r="K2167" s="9"/>
      <c r="L2167" s="9"/>
      <c r="M2167" s="9"/>
      <c r="N2167"/>
      <c r="O2167"/>
      <c r="P2167"/>
      <c r="Q2167"/>
      <c r="R2167"/>
      <c r="S2167"/>
      <c r="T2167"/>
      <c r="U2167"/>
      <c r="V2167"/>
      <c r="W2167"/>
    </row>
    <row r="2168" spans="2:23" ht="15" x14ac:dyDescent="0.25">
      <c r="B2168" s="2"/>
      <c r="H2168" s="2" t="s">
        <v>1015</v>
      </c>
      <c r="K2168" s="9"/>
      <c r="L2168" s="9"/>
      <c r="M2168" s="9"/>
      <c r="N2168"/>
      <c r="O2168"/>
      <c r="P2168"/>
      <c r="Q2168"/>
      <c r="R2168"/>
      <c r="S2168"/>
      <c r="T2168"/>
      <c r="U2168"/>
      <c r="V2168"/>
      <c r="W2168"/>
    </row>
    <row r="2169" spans="2:23" ht="15" x14ac:dyDescent="0.25">
      <c r="B2169" s="2"/>
      <c r="I2169" s="2" t="s">
        <v>977</v>
      </c>
      <c r="J2169" s="2" t="s">
        <v>30</v>
      </c>
      <c r="K2169" s="9">
        <v>-304</v>
      </c>
      <c r="L2169" s="9">
        <v>-332</v>
      </c>
      <c r="M2169" s="9">
        <v>-343</v>
      </c>
      <c r="N2169"/>
      <c r="O2169"/>
      <c r="P2169"/>
      <c r="Q2169"/>
      <c r="R2169"/>
      <c r="S2169"/>
      <c r="T2169"/>
      <c r="U2169"/>
      <c r="V2169"/>
      <c r="W2169"/>
    </row>
    <row r="2170" spans="2:23" ht="15" x14ac:dyDescent="0.25">
      <c r="B2170" s="2"/>
      <c r="K2170" s="9"/>
      <c r="L2170" s="9"/>
      <c r="M2170" s="9"/>
      <c r="N2170"/>
      <c r="O2170"/>
      <c r="P2170"/>
      <c r="Q2170"/>
      <c r="R2170"/>
      <c r="S2170"/>
      <c r="T2170"/>
      <c r="U2170"/>
      <c r="V2170"/>
      <c r="W2170"/>
    </row>
    <row r="2171" spans="2:23" ht="15" x14ac:dyDescent="0.25">
      <c r="B2171" s="2"/>
      <c r="H2171" s="2" t="s">
        <v>1016</v>
      </c>
      <c r="K2171" s="9"/>
      <c r="L2171" s="9"/>
      <c r="M2171" s="9"/>
      <c r="N2171"/>
      <c r="O2171"/>
      <c r="P2171"/>
      <c r="Q2171"/>
      <c r="R2171"/>
      <c r="S2171"/>
      <c r="T2171"/>
      <c r="U2171"/>
      <c r="V2171"/>
      <c r="W2171"/>
    </row>
    <row r="2172" spans="2:23" ht="15" x14ac:dyDescent="0.25">
      <c r="B2172" s="2"/>
      <c r="I2172" s="2" t="s">
        <v>977</v>
      </c>
      <c r="J2172" s="2" t="s">
        <v>30</v>
      </c>
      <c r="K2172" s="9">
        <v>-10533</v>
      </c>
      <c r="L2172" s="9">
        <v>-11046</v>
      </c>
      <c r="M2172" s="9">
        <v>-12850</v>
      </c>
      <c r="N2172"/>
      <c r="O2172"/>
      <c r="P2172"/>
      <c r="Q2172"/>
      <c r="R2172"/>
      <c r="S2172"/>
      <c r="T2172"/>
      <c r="U2172"/>
      <c r="V2172"/>
      <c r="W2172"/>
    </row>
    <row r="2173" spans="2:23" ht="15" x14ac:dyDescent="0.25">
      <c r="B2173" s="2"/>
      <c r="K2173" s="9"/>
      <c r="L2173" s="9"/>
      <c r="M2173" s="9"/>
      <c r="N2173"/>
      <c r="O2173"/>
      <c r="P2173"/>
      <c r="Q2173"/>
      <c r="R2173"/>
      <c r="S2173"/>
      <c r="T2173"/>
      <c r="U2173"/>
      <c r="V2173"/>
      <c r="W2173"/>
    </row>
    <row r="2174" spans="2:23" ht="15" x14ac:dyDescent="0.25">
      <c r="B2174" s="2"/>
      <c r="H2174" s="2" t="s">
        <v>1017</v>
      </c>
      <c r="K2174" s="9"/>
      <c r="L2174" s="9"/>
      <c r="M2174" s="9"/>
      <c r="N2174"/>
      <c r="O2174"/>
      <c r="P2174"/>
      <c r="Q2174"/>
      <c r="R2174"/>
      <c r="S2174"/>
      <c r="T2174"/>
      <c r="U2174"/>
      <c r="V2174"/>
      <c r="W2174"/>
    </row>
    <row r="2175" spans="2:23" ht="15" x14ac:dyDescent="0.25">
      <c r="B2175" s="2"/>
      <c r="I2175" s="2" t="s">
        <v>965</v>
      </c>
      <c r="J2175" s="2" t="s">
        <v>41</v>
      </c>
      <c r="K2175" s="9">
        <v>-23</v>
      </c>
      <c r="L2175" s="9">
        <v>-18</v>
      </c>
      <c r="M2175" s="9">
        <v>-12</v>
      </c>
      <c r="N2175"/>
      <c r="O2175"/>
      <c r="P2175"/>
      <c r="Q2175"/>
      <c r="R2175"/>
      <c r="S2175"/>
      <c r="T2175"/>
      <c r="U2175"/>
      <c r="V2175"/>
      <c r="W2175"/>
    </row>
    <row r="2176" spans="2:23" ht="15" x14ac:dyDescent="0.25">
      <c r="B2176" s="2"/>
      <c r="K2176" s="9"/>
      <c r="L2176" s="9"/>
      <c r="M2176" s="9"/>
      <c r="N2176"/>
      <c r="O2176"/>
      <c r="P2176"/>
      <c r="Q2176"/>
      <c r="R2176"/>
      <c r="S2176"/>
      <c r="T2176"/>
      <c r="U2176"/>
      <c r="V2176"/>
      <c r="W2176"/>
    </row>
    <row r="2177" spans="2:23" ht="15" x14ac:dyDescent="0.25">
      <c r="B2177" s="2"/>
      <c r="H2177" s="2" t="s">
        <v>1018</v>
      </c>
      <c r="K2177" s="9"/>
      <c r="L2177" s="9"/>
      <c r="M2177" s="9"/>
      <c r="N2177"/>
      <c r="O2177"/>
      <c r="P2177"/>
      <c r="Q2177"/>
      <c r="R2177"/>
      <c r="S2177"/>
      <c r="T2177"/>
      <c r="U2177"/>
      <c r="V2177"/>
      <c r="W2177"/>
    </row>
    <row r="2178" spans="2:23" ht="15" x14ac:dyDescent="0.25">
      <c r="B2178" s="2"/>
      <c r="I2178" s="2" t="s">
        <v>965</v>
      </c>
      <c r="J2178" s="2" t="s">
        <v>41</v>
      </c>
      <c r="K2178" s="9">
        <v>0</v>
      </c>
      <c r="L2178" s="9">
        <v>0</v>
      </c>
      <c r="M2178" s="9">
        <v>0</v>
      </c>
      <c r="N2178"/>
      <c r="O2178"/>
      <c r="P2178"/>
      <c r="Q2178"/>
      <c r="R2178"/>
      <c r="S2178"/>
      <c r="T2178"/>
      <c r="U2178"/>
      <c r="V2178"/>
      <c r="W2178"/>
    </row>
    <row r="2179" spans="2:23" ht="15" x14ac:dyDescent="0.25">
      <c r="B2179" s="2"/>
      <c r="K2179" s="9"/>
      <c r="L2179" s="9"/>
      <c r="M2179" s="9"/>
      <c r="N2179"/>
      <c r="O2179"/>
      <c r="P2179"/>
      <c r="Q2179"/>
      <c r="R2179"/>
      <c r="S2179"/>
      <c r="T2179"/>
      <c r="U2179"/>
      <c r="V2179"/>
      <c r="W2179"/>
    </row>
    <row r="2180" spans="2:23" ht="15" x14ac:dyDescent="0.25">
      <c r="B2180" s="2"/>
      <c r="H2180" s="2" t="s">
        <v>1019</v>
      </c>
      <c r="K2180" s="9"/>
      <c r="L2180" s="9"/>
      <c r="M2180" s="9"/>
      <c r="N2180"/>
      <c r="O2180"/>
      <c r="P2180"/>
      <c r="Q2180"/>
      <c r="R2180"/>
      <c r="S2180"/>
      <c r="T2180"/>
      <c r="U2180"/>
      <c r="V2180"/>
      <c r="W2180"/>
    </row>
    <row r="2181" spans="2:23" ht="15" x14ac:dyDescent="0.25">
      <c r="B2181" s="2"/>
      <c r="I2181" s="2" t="s">
        <v>965</v>
      </c>
      <c r="J2181" s="2" t="s">
        <v>41</v>
      </c>
      <c r="K2181" s="9">
        <v>-10</v>
      </c>
      <c r="L2181" s="9">
        <v>-11</v>
      </c>
      <c r="M2181" s="9">
        <v>-8</v>
      </c>
      <c r="N2181"/>
      <c r="O2181"/>
      <c r="P2181"/>
      <c r="Q2181"/>
      <c r="R2181"/>
      <c r="S2181"/>
      <c r="T2181"/>
      <c r="U2181"/>
      <c r="V2181"/>
      <c r="W2181"/>
    </row>
    <row r="2182" spans="2:23" ht="15" x14ac:dyDescent="0.25">
      <c r="B2182" s="2"/>
      <c r="K2182" s="9"/>
      <c r="L2182" s="9"/>
      <c r="M2182" s="9"/>
      <c r="N2182"/>
      <c r="O2182"/>
      <c r="P2182"/>
      <c r="Q2182"/>
      <c r="R2182"/>
      <c r="S2182"/>
      <c r="T2182"/>
      <c r="U2182"/>
      <c r="V2182"/>
      <c r="W2182"/>
    </row>
    <row r="2183" spans="2:23" ht="15" x14ac:dyDescent="0.25">
      <c r="B2183" s="2"/>
      <c r="H2183" s="2" t="s">
        <v>1020</v>
      </c>
      <c r="K2183" s="9"/>
      <c r="L2183" s="9"/>
      <c r="M2183" s="9"/>
      <c r="N2183"/>
      <c r="O2183"/>
      <c r="P2183"/>
      <c r="Q2183"/>
      <c r="R2183"/>
      <c r="S2183"/>
      <c r="T2183"/>
      <c r="U2183"/>
      <c r="V2183"/>
      <c r="W2183"/>
    </row>
    <row r="2184" spans="2:23" ht="15" x14ac:dyDescent="0.25">
      <c r="B2184" s="2"/>
      <c r="I2184" s="2" t="s">
        <v>965</v>
      </c>
      <c r="J2184" s="2" t="s">
        <v>41</v>
      </c>
      <c r="K2184" s="9">
        <v>-3</v>
      </c>
      <c r="L2184" s="9">
        <v>-2</v>
      </c>
      <c r="M2184" s="9">
        <v>-2</v>
      </c>
      <c r="N2184"/>
      <c r="O2184"/>
      <c r="P2184"/>
      <c r="Q2184"/>
      <c r="R2184"/>
      <c r="S2184"/>
      <c r="T2184"/>
      <c r="U2184"/>
      <c r="V2184"/>
      <c r="W2184"/>
    </row>
    <row r="2185" spans="2:23" ht="15" x14ac:dyDescent="0.25">
      <c r="B2185" s="2"/>
      <c r="K2185" s="9"/>
      <c r="L2185" s="9"/>
      <c r="M2185" s="9"/>
      <c r="N2185"/>
      <c r="O2185"/>
      <c r="P2185"/>
      <c r="Q2185"/>
      <c r="R2185"/>
      <c r="S2185"/>
      <c r="T2185"/>
      <c r="U2185"/>
      <c r="V2185"/>
      <c r="W2185"/>
    </row>
    <row r="2186" spans="2:23" ht="15" x14ac:dyDescent="0.25">
      <c r="B2186" s="2"/>
      <c r="H2186" s="2" t="s">
        <v>1021</v>
      </c>
      <c r="K2186" s="9"/>
      <c r="L2186" s="9"/>
      <c r="M2186" s="9"/>
      <c r="N2186"/>
      <c r="O2186"/>
      <c r="P2186"/>
      <c r="Q2186"/>
      <c r="R2186"/>
      <c r="S2186"/>
      <c r="T2186"/>
      <c r="U2186"/>
      <c r="V2186"/>
      <c r="W2186"/>
    </row>
    <row r="2187" spans="2:23" ht="15" x14ac:dyDescent="0.25">
      <c r="B2187" s="2"/>
      <c r="I2187" s="2" t="s">
        <v>965</v>
      </c>
      <c r="J2187" s="2" t="s">
        <v>41</v>
      </c>
      <c r="K2187" s="9">
        <v>-17</v>
      </c>
      <c r="L2187" s="9">
        <v>-10</v>
      </c>
      <c r="M2187" s="9">
        <v>-10</v>
      </c>
      <c r="N2187"/>
      <c r="O2187"/>
      <c r="P2187"/>
      <c r="Q2187"/>
      <c r="R2187"/>
      <c r="S2187"/>
      <c r="T2187"/>
      <c r="U2187"/>
      <c r="V2187"/>
      <c r="W2187"/>
    </row>
    <row r="2188" spans="2:23" ht="15" x14ac:dyDescent="0.25">
      <c r="B2188" s="2"/>
      <c r="K2188" s="9"/>
      <c r="L2188" s="9"/>
      <c r="M2188" s="9"/>
      <c r="N2188"/>
      <c r="O2188"/>
      <c r="P2188"/>
      <c r="Q2188"/>
      <c r="R2188"/>
      <c r="S2188"/>
      <c r="T2188"/>
      <c r="U2188"/>
      <c r="V2188"/>
      <c r="W2188"/>
    </row>
    <row r="2189" spans="2:23" ht="15" x14ac:dyDescent="0.25">
      <c r="B2189" s="2"/>
      <c r="H2189" s="2" t="s">
        <v>1022</v>
      </c>
      <c r="K2189" s="9"/>
      <c r="L2189" s="9"/>
      <c r="M2189" s="9"/>
      <c r="N2189"/>
      <c r="O2189"/>
      <c r="P2189"/>
      <c r="Q2189"/>
      <c r="R2189"/>
      <c r="S2189"/>
      <c r="T2189"/>
      <c r="U2189"/>
      <c r="V2189"/>
      <c r="W2189"/>
    </row>
    <row r="2190" spans="2:23" ht="15" x14ac:dyDescent="0.25">
      <c r="B2190" s="2"/>
      <c r="I2190" s="2" t="s">
        <v>965</v>
      </c>
      <c r="J2190" s="2" t="s">
        <v>41</v>
      </c>
      <c r="K2190" s="9">
        <v>-582</v>
      </c>
      <c r="L2190" s="9">
        <v>-233</v>
      </c>
      <c r="M2190" s="9">
        <v>-243</v>
      </c>
      <c r="N2190"/>
      <c r="O2190"/>
      <c r="P2190"/>
      <c r="Q2190"/>
      <c r="R2190"/>
      <c r="S2190"/>
      <c r="T2190"/>
      <c r="U2190"/>
      <c r="V2190"/>
      <c r="W2190"/>
    </row>
    <row r="2191" spans="2:23" ht="15" x14ac:dyDescent="0.25">
      <c r="B2191" s="2"/>
      <c r="K2191" s="9"/>
      <c r="L2191" s="9"/>
      <c r="M2191" s="9"/>
      <c r="N2191"/>
      <c r="O2191"/>
      <c r="P2191"/>
      <c r="Q2191"/>
      <c r="R2191"/>
      <c r="S2191"/>
      <c r="T2191"/>
      <c r="U2191"/>
      <c r="V2191"/>
      <c r="W2191"/>
    </row>
    <row r="2192" spans="2:23" ht="15" x14ac:dyDescent="0.25">
      <c r="B2192" s="2"/>
      <c r="H2192" s="2" t="s">
        <v>1023</v>
      </c>
      <c r="K2192" s="9"/>
      <c r="L2192" s="9"/>
      <c r="M2192" s="9"/>
      <c r="N2192"/>
      <c r="O2192"/>
      <c r="P2192"/>
      <c r="Q2192"/>
      <c r="R2192"/>
      <c r="S2192"/>
      <c r="T2192"/>
      <c r="U2192"/>
      <c r="V2192"/>
      <c r="W2192"/>
    </row>
    <row r="2193" spans="2:23" ht="15" x14ac:dyDescent="0.25">
      <c r="B2193" s="2"/>
      <c r="I2193" s="2" t="s">
        <v>965</v>
      </c>
      <c r="J2193" s="2" t="s">
        <v>41</v>
      </c>
      <c r="K2193" s="9">
        <v>-2</v>
      </c>
      <c r="L2193" s="9">
        <v>-2</v>
      </c>
      <c r="M2193" s="9">
        <v>-2</v>
      </c>
      <c r="N2193"/>
      <c r="O2193"/>
      <c r="P2193"/>
      <c r="Q2193"/>
      <c r="R2193"/>
      <c r="S2193"/>
      <c r="T2193"/>
      <c r="U2193"/>
      <c r="V2193"/>
      <c r="W2193"/>
    </row>
    <row r="2194" spans="2:23" ht="15" x14ac:dyDescent="0.25">
      <c r="B2194" s="2"/>
      <c r="K2194" s="9"/>
      <c r="L2194" s="9"/>
      <c r="M2194" s="9"/>
      <c r="N2194"/>
      <c r="O2194"/>
      <c r="P2194"/>
      <c r="Q2194"/>
      <c r="R2194"/>
      <c r="S2194"/>
      <c r="T2194"/>
      <c r="U2194"/>
      <c r="V2194"/>
      <c r="W2194"/>
    </row>
    <row r="2195" spans="2:23" ht="15" x14ac:dyDescent="0.25">
      <c r="B2195" s="2"/>
      <c r="H2195" s="2" t="s">
        <v>1024</v>
      </c>
      <c r="K2195" s="9"/>
      <c r="L2195" s="9"/>
      <c r="M2195" s="9"/>
      <c r="N2195"/>
      <c r="O2195"/>
      <c r="P2195"/>
      <c r="Q2195"/>
      <c r="R2195"/>
      <c r="S2195"/>
      <c r="T2195"/>
      <c r="U2195"/>
      <c r="V2195"/>
      <c r="W2195"/>
    </row>
    <row r="2196" spans="2:23" ht="15" x14ac:dyDescent="0.25">
      <c r="B2196" s="2"/>
      <c r="I2196" s="2" t="s">
        <v>965</v>
      </c>
      <c r="J2196" s="2" t="s">
        <v>41</v>
      </c>
      <c r="K2196" s="9">
        <v>-1</v>
      </c>
      <c r="L2196" s="9">
        <v>-1</v>
      </c>
      <c r="M2196" s="9">
        <v>-1</v>
      </c>
      <c r="N2196"/>
      <c r="O2196"/>
      <c r="P2196"/>
      <c r="Q2196"/>
      <c r="R2196"/>
      <c r="S2196"/>
      <c r="T2196"/>
      <c r="U2196"/>
      <c r="V2196"/>
      <c r="W2196"/>
    </row>
    <row r="2197" spans="2:23" ht="15" x14ac:dyDescent="0.25">
      <c r="B2197" s="2"/>
      <c r="K2197" s="9"/>
      <c r="L2197" s="9"/>
      <c r="M2197" s="9"/>
      <c r="N2197"/>
      <c r="O2197"/>
      <c r="P2197"/>
      <c r="Q2197"/>
      <c r="R2197"/>
      <c r="S2197"/>
      <c r="T2197"/>
      <c r="U2197"/>
      <c r="V2197"/>
      <c r="W2197"/>
    </row>
    <row r="2198" spans="2:23" ht="15" x14ac:dyDescent="0.25">
      <c r="B2198" s="2"/>
      <c r="H2198" s="2" t="s">
        <v>1025</v>
      </c>
      <c r="K2198" s="9"/>
      <c r="L2198" s="9"/>
      <c r="M2198" s="9"/>
      <c r="N2198"/>
      <c r="O2198"/>
      <c r="P2198"/>
      <c r="Q2198"/>
      <c r="R2198"/>
      <c r="S2198"/>
      <c r="T2198"/>
      <c r="U2198"/>
      <c r="V2198"/>
      <c r="W2198"/>
    </row>
    <row r="2199" spans="2:23" ht="15" x14ac:dyDescent="0.25">
      <c r="B2199" s="2"/>
      <c r="I2199" s="2" t="s">
        <v>977</v>
      </c>
      <c r="J2199" s="2" t="s">
        <v>41</v>
      </c>
      <c r="K2199" s="9">
        <v>-5</v>
      </c>
      <c r="L2199" s="9">
        <v>-2</v>
      </c>
      <c r="M2199" s="9">
        <v>-2</v>
      </c>
      <c r="N2199"/>
      <c r="O2199"/>
      <c r="P2199"/>
      <c r="Q2199"/>
      <c r="R2199"/>
      <c r="S2199"/>
      <c r="T2199"/>
      <c r="U2199"/>
      <c r="V2199"/>
      <c r="W2199"/>
    </row>
    <row r="2200" spans="2:23" ht="15" x14ac:dyDescent="0.25">
      <c r="B2200" s="2"/>
      <c r="K2200" s="9"/>
      <c r="L2200" s="9"/>
      <c r="M2200" s="9"/>
      <c r="N2200"/>
      <c r="O2200"/>
      <c r="P2200"/>
      <c r="Q2200"/>
      <c r="R2200"/>
      <c r="S2200"/>
      <c r="T2200"/>
      <c r="U2200"/>
      <c r="V2200"/>
      <c r="W2200"/>
    </row>
    <row r="2201" spans="2:23" ht="15" x14ac:dyDescent="0.25">
      <c r="B2201" s="2"/>
      <c r="H2201" s="2" t="s">
        <v>1026</v>
      </c>
      <c r="K2201" s="9"/>
      <c r="L2201" s="9"/>
      <c r="M2201" s="9"/>
      <c r="N2201"/>
      <c r="O2201"/>
      <c r="P2201"/>
      <c r="Q2201"/>
      <c r="R2201"/>
      <c r="S2201"/>
      <c r="T2201"/>
      <c r="U2201"/>
      <c r="V2201"/>
      <c r="W2201"/>
    </row>
    <row r="2202" spans="2:23" ht="15" x14ac:dyDescent="0.25">
      <c r="B2202" s="2"/>
      <c r="I2202" s="2" t="s">
        <v>965</v>
      </c>
      <c r="J2202" s="2" t="s">
        <v>41</v>
      </c>
      <c r="K2202" s="9">
        <v>-4</v>
      </c>
      <c r="L2202" s="9">
        <v>-4</v>
      </c>
      <c r="M2202" s="9">
        <v>-5</v>
      </c>
      <c r="N2202"/>
      <c r="O2202"/>
      <c r="P2202"/>
      <c r="Q2202"/>
      <c r="R2202"/>
      <c r="S2202"/>
      <c r="T2202"/>
      <c r="U2202"/>
      <c r="V2202"/>
      <c r="W2202"/>
    </row>
    <row r="2203" spans="2:23" ht="15" x14ac:dyDescent="0.25">
      <c r="B2203" s="2"/>
      <c r="K2203" s="9"/>
      <c r="L2203" s="9"/>
      <c r="M2203" s="9"/>
      <c r="N2203"/>
      <c r="O2203"/>
      <c r="P2203"/>
      <c r="Q2203"/>
      <c r="R2203"/>
      <c r="S2203"/>
      <c r="T2203"/>
      <c r="U2203"/>
      <c r="V2203"/>
      <c r="W2203"/>
    </row>
    <row r="2204" spans="2:23" ht="15" x14ac:dyDescent="0.25">
      <c r="B2204" s="2"/>
      <c r="H2204" s="2" t="s">
        <v>1027</v>
      </c>
      <c r="K2204" s="9"/>
      <c r="L2204" s="9"/>
      <c r="M2204" s="9"/>
      <c r="N2204"/>
      <c r="O2204"/>
      <c r="P2204"/>
      <c r="Q2204"/>
      <c r="R2204"/>
      <c r="S2204"/>
      <c r="T2204"/>
      <c r="U2204"/>
      <c r="V2204"/>
      <c r="W2204"/>
    </row>
    <row r="2205" spans="2:23" ht="15" x14ac:dyDescent="0.25">
      <c r="B2205" s="2"/>
      <c r="I2205" s="2" t="s">
        <v>965</v>
      </c>
      <c r="J2205" s="2" t="s">
        <v>41</v>
      </c>
      <c r="K2205" s="9">
        <v>-2</v>
      </c>
      <c r="L2205" s="9">
        <v>-2</v>
      </c>
      <c r="M2205" s="9">
        <v>-2</v>
      </c>
      <c r="N2205"/>
      <c r="O2205"/>
      <c r="P2205"/>
      <c r="Q2205"/>
      <c r="R2205"/>
      <c r="S2205"/>
      <c r="T2205"/>
      <c r="U2205"/>
      <c r="V2205"/>
      <c r="W2205"/>
    </row>
    <row r="2206" spans="2:23" ht="15" x14ac:dyDescent="0.25">
      <c r="B2206" s="2"/>
      <c r="K2206" s="9"/>
      <c r="L2206" s="9"/>
      <c r="M2206" s="9"/>
      <c r="N2206"/>
      <c r="O2206"/>
      <c r="P2206"/>
      <c r="Q2206"/>
      <c r="R2206"/>
      <c r="S2206"/>
      <c r="T2206"/>
      <c r="U2206"/>
      <c r="V2206"/>
      <c r="W2206"/>
    </row>
    <row r="2207" spans="2:23" ht="15" x14ac:dyDescent="0.25">
      <c r="B2207" s="2"/>
      <c r="H2207" s="2" t="s">
        <v>1028</v>
      </c>
      <c r="K2207" s="9"/>
      <c r="L2207" s="9"/>
      <c r="M2207" s="9"/>
      <c r="N2207"/>
      <c r="O2207"/>
      <c r="P2207"/>
      <c r="Q2207"/>
      <c r="R2207"/>
      <c r="S2207"/>
      <c r="T2207"/>
      <c r="U2207"/>
      <c r="V2207"/>
      <c r="W2207"/>
    </row>
    <row r="2208" spans="2:23" ht="15" x14ac:dyDescent="0.25">
      <c r="B2208" s="2"/>
      <c r="I2208" s="2" t="s">
        <v>965</v>
      </c>
      <c r="J2208" s="2" t="s">
        <v>41</v>
      </c>
      <c r="K2208" s="9">
        <v>-2</v>
      </c>
      <c r="L2208" s="9">
        <v>-3</v>
      </c>
      <c r="M2208" s="9">
        <v>-3</v>
      </c>
      <c r="N2208"/>
      <c r="O2208"/>
      <c r="P2208"/>
      <c r="Q2208"/>
      <c r="R2208"/>
      <c r="S2208"/>
      <c r="T2208"/>
      <c r="U2208"/>
      <c r="V2208"/>
      <c r="W2208"/>
    </row>
    <row r="2209" spans="2:23" ht="15" x14ac:dyDescent="0.25">
      <c r="B2209" s="2"/>
      <c r="K2209" s="9"/>
      <c r="L2209" s="9"/>
      <c r="M2209" s="9"/>
      <c r="N2209"/>
      <c r="O2209"/>
      <c r="P2209"/>
      <c r="Q2209"/>
      <c r="R2209"/>
      <c r="S2209"/>
      <c r="T2209"/>
      <c r="U2209"/>
      <c r="V2209"/>
      <c r="W2209"/>
    </row>
    <row r="2210" spans="2:23" ht="15" x14ac:dyDescent="0.25">
      <c r="B2210" s="2"/>
      <c r="H2210" s="2" t="s">
        <v>1029</v>
      </c>
      <c r="K2210" s="9"/>
      <c r="L2210" s="9"/>
      <c r="M2210" s="9"/>
      <c r="N2210"/>
      <c r="O2210"/>
      <c r="P2210"/>
      <c r="Q2210"/>
      <c r="R2210"/>
      <c r="S2210"/>
      <c r="T2210"/>
      <c r="U2210"/>
      <c r="V2210"/>
      <c r="W2210"/>
    </row>
    <row r="2211" spans="2:23" ht="15" x14ac:dyDescent="0.25">
      <c r="B2211" s="2"/>
      <c r="I2211" s="2" t="s">
        <v>965</v>
      </c>
      <c r="J2211" s="2" t="s">
        <v>41</v>
      </c>
      <c r="K2211" s="9">
        <v>-37</v>
      </c>
      <c r="L2211" s="9">
        <v>-35</v>
      </c>
      <c r="M2211" s="9">
        <v>-31</v>
      </c>
      <c r="N2211"/>
      <c r="O2211"/>
      <c r="P2211"/>
      <c r="Q2211"/>
      <c r="R2211"/>
      <c r="S2211"/>
      <c r="T2211"/>
      <c r="U2211"/>
      <c r="V2211"/>
      <c r="W2211"/>
    </row>
    <row r="2212" spans="2:23" ht="15" x14ac:dyDescent="0.25">
      <c r="B2212" s="2"/>
      <c r="K2212" s="9"/>
      <c r="L2212" s="9"/>
      <c r="M2212" s="9"/>
      <c r="N2212"/>
      <c r="O2212"/>
      <c r="P2212"/>
      <c r="Q2212"/>
      <c r="R2212"/>
      <c r="S2212"/>
      <c r="T2212"/>
      <c r="U2212"/>
      <c r="V2212"/>
      <c r="W2212"/>
    </row>
    <row r="2213" spans="2:23" ht="15" x14ac:dyDescent="0.25">
      <c r="B2213" s="2"/>
      <c r="H2213" s="2" t="s">
        <v>1030</v>
      </c>
      <c r="K2213" s="9"/>
      <c r="L2213" s="9"/>
      <c r="M2213" s="9"/>
      <c r="N2213"/>
      <c r="O2213"/>
      <c r="P2213"/>
      <c r="Q2213"/>
      <c r="R2213"/>
      <c r="S2213"/>
      <c r="T2213"/>
      <c r="U2213"/>
      <c r="V2213"/>
      <c r="W2213"/>
    </row>
    <row r="2214" spans="2:23" ht="15" x14ac:dyDescent="0.25">
      <c r="B2214" s="2"/>
      <c r="I2214" s="2" t="s">
        <v>965</v>
      </c>
      <c r="J2214" s="2" t="s">
        <v>41</v>
      </c>
      <c r="K2214" s="9">
        <v>25</v>
      </c>
      <c r="L2214" s="9">
        <v>27</v>
      </c>
      <c r="M2214" s="9">
        <v>24</v>
      </c>
      <c r="N2214"/>
      <c r="O2214"/>
      <c r="P2214"/>
      <c r="Q2214"/>
      <c r="R2214"/>
      <c r="S2214"/>
      <c r="T2214"/>
      <c r="U2214"/>
      <c r="V2214"/>
      <c r="W2214"/>
    </row>
    <row r="2215" spans="2:23" ht="15" x14ac:dyDescent="0.25">
      <c r="B2215" s="2"/>
      <c r="K2215" s="9"/>
      <c r="L2215" s="9"/>
      <c r="M2215" s="9"/>
      <c r="N2215"/>
      <c r="O2215"/>
      <c r="P2215"/>
      <c r="Q2215"/>
      <c r="R2215"/>
      <c r="S2215"/>
      <c r="T2215"/>
      <c r="U2215"/>
      <c r="V2215"/>
      <c r="W2215"/>
    </row>
    <row r="2216" spans="2:23" ht="15" x14ac:dyDescent="0.25">
      <c r="B2216" s="2"/>
      <c r="H2216" s="2" t="s">
        <v>1031</v>
      </c>
      <c r="K2216" s="9"/>
      <c r="L2216" s="9"/>
      <c r="M2216" s="9"/>
      <c r="N2216"/>
      <c r="O2216"/>
      <c r="P2216"/>
      <c r="Q2216"/>
      <c r="R2216"/>
      <c r="S2216"/>
      <c r="T2216"/>
      <c r="U2216"/>
      <c r="V2216"/>
      <c r="W2216"/>
    </row>
    <row r="2217" spans="2:23" ht="15" x14ac:dyDescent="0.25">
      <c r="B2217" s="2"/>
      <c r="I2217" s="2" t="s">
        <v>965</v>
      </c>
      <c r="J2217" s="2" t="s">
        <v>41</v>
      </c>
      <c r="K2217" s="9">
        <v>-26</v>
      </c>
      <c r="L2217" s="9">
        <v>-21</v>
      </c>
      <c r="M2217" s="9">
        <v>-20</v>
      </c>
      <c r="N2217"/>
      <c r="O2217"/>
      <c r="P2217"/>
      <c r="Q2217"/>
      <c r="R2217"/>
      <c r="S2217"/>
      <c r="T2217"/>
      <c r="U2217"/>
      <c r="V2217"/>
      <c r="W2217"/>
    </row>
    <row r="2218" spans="2:23" ht="15" x14ac:dyDescent="0.25">
      <c r="B2218" s="2"/>
      <c r="K2218" s="9"/>
      <c r="L2218" s="9"/>
      <c r="M2218" s="9"/>
      <c r="N2218"/>
      <c r="O2218"/>
      <c r="P2218"/>
      <c r="Q2218"/>
      <c r="R2218"/>
      <c r="S2218"/>
      <c r="T2218"/>
      <c r="U2218"/>
      <c r="V2218"/>
      <c r="W2218"/>
    </row>
    <row r="2219" spans="2:23" ht="15" x14ac:dyDescent="0.25">
      <c r="B2219" s="2"/>
      <c r="H2219" s="2" t="s">
        <v>1032</v>
      </c>
      <c r="K2219" s="9"/>
      <c r="L2219" s="9"/>
      <c r="M2219" s="9"/>
      <c r="N2219"/>
      <c r="O2219"/>
      <c r="P2219"/>
      <c r="Q2219"/>
      <c r="R2219"/>
      <c r="S2219"/>
      <c r="T2219"/>
      <c r="U2219"/>
      <c r="V2219"/>
      <c r="W2219"/>
    </row>
    <row r="2220" spans="2:23" ht="15" x14ac:dyDescent="0.25">
      <c r="B2220" s="2"/>
      <c r="I2220" s="2" t="s">
        <v>965</v>
      </c>
      <c r="J2220" s="2" t="s">
        <v>41</v>
      </c>
      <c r="K2220" s="9">
        <v>-13</v>
      </c>
      <c r="L2220" s="9">
        <v>-21</v>
      </c>
      <c r="M2220" s="9">
        <v>-22</v>
      </c>
      <c r="N2220"/>
      <c r="O2220"/>
      <c r="P2220"/>
      <c r="Q2220"/>
      <c r="R2220"/>
      <c r="S2220"/>
      <c r="T2220"/>
      <c r="U2220"/>
      <c r="V2220"/>
      <c r="W2220"/>
    </row>
    <row r="2221" spans="2:23" ht="15" x14ac:dyDescent="0.25">
      <c r="B2221" s="2"/>
      <c r="K2221" s="9"/>
      <c r="L2221" s="9"/>
      <c r="M2221" s="9"/>
      <c r="N2221"/>
      <c r="O2221"/>
      <c r="P2221"/>
      <c r="Q2221"/>
      <c r="R2221"/>
      <c r="S2221"/>
      <c r="T2221"/>
      <c r="U2221"/>
      <c r="V2221"/>
      <c r="W2221"/>
    </row>
    <row r="2222" spans="2:23" ht="15" x14ac:dyDescent="0.25">
      <c r="B2222" s="2"/>
      <c r="H2222" s="2" t="s">
        <v>1033</v>
      </c>
      <c r="K2222" s="9"/>
      <c r="L2222" s="9"/>
      <c r="M2222" s="9"/>
      <c r="N2222"/>
      <c r="O2222"/>
      <c r="P2222"/>
      <c r="Q2222"/>
      <c r="R2222"/>
      <c r="S2222"/>
      <c r="T2222"/>
      <c r="U2222"/>
      <c r="V2222"/>
      <c r="W2222"/>
    </row>
    <row r="2223" spans="2:23" ht="15" x14ac:dyDescent="0.25">
      <c r="B2223" s="2"/>
      <c r="I2223" s="2" t="s">
        <v>965</v>
      </c>
      <c r="J2223" s="2" t="s">
        <v>41</v>
      </c>
      <c r="K2223" s="9">
        <v>-63</v>
      </c>
      <c r="L2223" s="9">
        <v>-48</v>
      </c>
      <c r="M2223" s="9">
        <v>-33</v>
      </c>
      <c r="N2223"/>
      <c r="O2223"/>
      <c r="P2223"/>
      <c r="Q2223"/>
      <c r="R2223"/>
      <c r="S2223"/>
      <c r="T2223"/>
      <c r="U2223"/>
      <c r="V2223"/>
      <c r="W2223"/>
    </row>
    <row r="2224" spans="2:23" ht="15" x14ac:dyDescent="0.25">
      <c r="B2224" s="2"/>
      <c r="K2224" s="9"/>
      <c r="L2224" s="9"/>
      <c r="M2224" s="9"/>
      <c r="N2224"/>
      <c r="O2224"/>
      <c r="P2224"/>
      <c r="Q2224"/>
      <c r="R2224"/>
      <c r="S2224"/>
      <c r="T2224"/>
      <c r="U2224"/>
      <c r="V2224"/>
      <c r="W2224"/>
    </row>
    <row r="2225" spans="2:23" ht="15" x14ac:dyDescent="0.25">
      <c r="B2225" s="2"/>
      <c r="H2225" s="2" t="s">
        <v>1034</v>
      </c>
      <c r="K2225" s="9"/>
      <c r="L2225" s="9"/>
      <c r="M2225" s="9"/>
      <c r="N2225"/>
      <c r="O2225"/>
      <c r="P2225"/>
      <c r="Q2225"/>
      <c r="R2225"/>
      <c r="S2225"/>
      <c r="T2225"/>
      <c r="U2225"/>
      <c r="V2225"/>
      <c r="W2225"/>
    </row>
    <row r="2226" spans="2:23" ht="15" x14ac:dyDescent="0.25">
      <c r="B2226" s="2"/>
      <c r="I2226" s="2" t="s">
        <v>965</v>
      </c>
      <c r="J2226" s="2" t="s">
        <v>41</v>
      </c>
      <c r="K2226" s="9">
        <v>-2</v>
      </c>
      <c r="L2226" s="9">
        <v>-2</v>
      </c>
      <c r="M2226" s="9">
        <v>-2</v>
      </c>
      <c r="N2226"/>
      <c r="O2226"/>
      <c r="P2226"/>
      <c r="Q2226"/>
      <c r="R2226"/>
      <c r="S2226"/>
      <c r="T2226"/>
      <c r="U2226"/>
      <c r="V2226"/>
      <c r="W2226"/>
    </row>
    <row r="2227" spans="2:23" ht="15" x14ac:dyDescent="0.25">
      <c r="B2227" s="2"/>
      <c r="K2227" s="9"/>
      <c r="L2227" s="9"/>
      <c r="M2227" s="9"/>
      <c r="N2227"/>
      <c r="O2227"/>
      <c r="P2227"/>
      <c r="Q2227"/>
      <c r="R2227"/>
      <c r="S2227"/>
      <c r="T2227"/>
      <c r="U2227"/>
      <c r="V2227"/>
      <c r="W2227"/>
    </row>
    <row r="2228" spans="2:23" ht="15" x14ac:dyDescent="0.25">
      <c r="B2228" s="2"/>
      <c r="H2228" s="2" t="s">
        <v>1035</v>
      </c>
      <c r="K2228" s="9"/>
      <c r="L2228" s="9"/>
      <c r="M2228" s="9"/>
      <c r="N2228"/>
      <c r="O2228"/>
      <c r="P2228"/>
      <c r="Q2228"/>
      <c r="R2228"/>
      <c r="S2228"/>
      <c r="T2228"/>
      <c r="U2228"/>
      <c r="V2228"/>
      <c r="W2228"/>
    </row>
    <row r="2229" spans="2:23" ht="15" x14ac:dyDescent="0.25">
      <c r="B2229" s="2"/>
      <c r="I2229" s="2" t="s">
        <v>965</v>
      </c>
      <c r="J2229" s="2" t="s">
        <v>41</v>
      </c>
      <c r="K2229" s="9">
        <v>-6</v>
      </c>
      <c r="L2229" s="9">
        <v>-6</v>
      </c>
      <c r="M2229" s="9">
        <v>0</v>
      </c>
      <c r="N2229"/>
      <c r="O2229"/>
      <c r="P2229"/>
      <c r="Q2229"/>
      <c r="R2229"/>
      <c r="S2229"/>
      <c r="T2229"/>
      <c r="U2229"/>
      <c r="V2229"/>
      <c r="W2229"/>
    </row>
    <row r="2230" spans="2:23" ht="15" x14ac:dyDescent="0.25">
      <c r="B2230" s="2"/>
      <c r="K2230" s="9"/>
      <c r="L2230" s="9"/>
      <c r="M2230" s="9"/>
      <c r="N2230"/>
      <c r="O2230"/>
      <c r="P2230"/>
      <c r="Q2230"/>
      <c r="R2230"/>
      <c r="S2230"/>
      <c r="T2230"/>
      <c r="U2230"/>
      <c r="V2230"/>
      <c r="W2230"/>
    </row>
    <row r="2231" spans="2:23" ht="15" x14ac:dyDescent="0.25">
      <c r="B2231" s="2"/>
      <c r="H2231" s="2" t="s">
        <v>1036</v>
      </c>
      <c r="K2231" s="9"/>
      <c r="L2231" s="9"/>
      <c r="M2231" s="9"/>
      <c r="N2231"/>
      <c r="O2231"/>
      <c r="P2231"/>
      <c r="Q2231"/>
      <c r="R2231"/>
      <c r="S2231"/>
      <c r="T2231"/>
      <c r="U2231"/>
      <c r="V2231"/>
      <c r="W2231"/>
    </row>
    <row r="2232" spans="2:23" ht="15" x14ac:dyDescent="0.25">
      <c r="B2232" s="2"/>
      <c r="I2232" s="2" t="s">
        <v>965</v>
      </c>
      <c r="J2232" s="2" t="s">
        <v>41</v>
      </c>
      <c r="K2232" s="9">
        <v>-10</v>
      </c>
      <c r="L2232" s="9">
        <v>-6</v>
      </c>
      <c r="M2232" s="9">
        <v>-5</v>
      </c>
      <c r="N2232"/>
      <c r="O2232"/>
      <c r="P2232"/>
      <c r="Q2232"/>
      <c r="R2232"/>
      <c r="S2232"/>
      <c r="T2232"/>
      <c r="U2232"/>
      <c r="V2232"/>
      <c r="W2232"/>
    </row>
    <row r="2233" spans="2:23" ht="15" x14ac:dyDescent="0.25">
      <c r="B2233" s="2"/>
      <c r="K2233" s="9"/>
      <c r="L2233" s="9"/>
      <c r="M2233" s="9"/>
      <c r="N2233"/>
      <c r="O2233"/>
      <c r="P2233"/>
      <c r="Q2233"/>
      <c r="R2233"/>
      <c r="S2233"/>
      <c r="T2233"/>
      <c r="U2233"/>
      <c r="V2233"/>
      <c r="W2233"/>
    </row>
    <row r="2234" spans="2:23" ht="15" x14ac:dyDescent="0.25">
      <c r="B2234" s="2"/>
      <c r="H2234" s="2" t="s">
        <v>1037</v>
      </c>
      <c r="K2234" s="9"/>
      <c r="L2234" s="9"/>
      <c r="M2234" s="9"/>
      <c r="N2234"/>
      <c r="O2234"/>
      <c r="P2234"/>
      <c r="Q2234"/>
      <c r="R2234"/>
      <c r="S2234"/>
      <c r="T2234"/>
      <c r="U2234"/>
      <c r="V2234"/>
      <c r="W2234"/>
    </row>
    <row r="2235" spans="2:23" ht="15" x14ac:dyDescent="0.25">
      <c r="B2235" s="2"/>
      <c r="I2235" s="2" t="s">
        <v>965</v>
      </c>
      <c r="J2235" s="2" t="s">
        <v>41</v>
      </c>
      <c r="K2235" s="9">
        <v>-8</v>
      </c>
      <c r="L2235" s="9">
        <v>-1</v>
      </c>
      <c r="M2235" s="9">
        <v>-1</v>
      </c>
      <c r="N2235"/>
      <c r="O2235"/>
      <c r="P2235"/>
      <c r="Q2235"/>
      <c r="R2235"/>
      <c r="S2235"/>
      <c r="T2235"/>
      <c r="U2235"/>
      <c r="V2235"/>
      <c r="W2235"/>
    </row>
    <row r="2236" spans="2:23" ht="15" x14ac:dyDescent="0.25">
      <c r="B2236" s="2"/>
      <c r="K2236" s="9"/>
      <c r="L2236" s="9"/>
      <c r="M2236" s="9"/>
      <c r="N2236"/>
      <c r="O2236"/>
      <c r="P2236"/>
      <c r="Q2236"/>
      <c r="R2236"/>
      <c r="S2236"/>
      <c r="T2236"/>
      <c r="U2236"/>
      <c r="V2236"/>
      <c r="W2236"/>
    </row>
    <row r="2237" spans="2:23" ht="15" x14ac:dyDescent="0.25">
      <c r="B2237" s="2"/>
      <c r="H2237" s="2" t="s">
        <v>1038</v>
      </c>
      <c r="K2237" s="9"/>
      <c r="L2237" s="9"/>
      <c r="M2237" s="9"/>
      <c r="N2237"/>
      <c r="O2237"/>
      <c r="P2237"/>
      <c r="Q2237"/>
      <c r="R2237"/>
      <c r="S2237"/>
      <c r="T2237"/>
      <c r="U2237"/>
      <c r="V2237"/>
      <c r="W2237"/>
    </row>
    <row r="2238" spans="2:23" ht="15" x14ac:dyDescent="0.25">
      <c r="B2238" s="2"/>
      <c r="I2238" s="2" t="s">
        <v>965</v>
      </c>
      <c r="J2238" s="2" t="s">
        <v>41</v>
      </c>
      <c r="K2238" s="9">
        <v>-14</v>
      </c>
      <c r="L2238" s="9">
        <v>-14</v>
      </c>
      <c r="M2238" s="9">
        <v>-15</v>
      </c>
      <c r="N2238"/>
      <c r="O2238"/>
      <c r="P2238"/>
      <c r="Q2238"/>
      <c r="R2238"/>
      <c r="S2238"/>
      <c r="T2238"/>
      <c r="U2238"/>
      <c r="V2238"/>
      <c r="W2238"/>
    </row>
    <row r="2239" spans="2:23" ht="15" x14ac:dyDescent="0.25">
      <c r="B2239" s="2"/>
      <c r="K2239" s="9"/>
      <c r="L2239" s="9"/>
      <c r="M2239" s="9"/>
      <c r="N2239"/>
      <c r="O2239"/>
      <c r="P2239"/>
      <c r="Q2239"/>
      <c r="R2239"/>
      <c r="S2239"/>
      <c r="T2239"/>
      <c r="U2239"/>
      <c r="V2239"/>
      <c r="W2239"/>
    </row>
    <row r="2240" spans="2:23" ht="15" x14ac:dyDescent="0.25">
      <c r="B2240" s="2"/>
      <c r="H2240" s="2" t="s">
        <v>1039</v>
      </c>
      <c r="K2240" s="9"/>
      <c r="L2240" s="9"/>
      <c r="M2240" s="9"/>
      <c r="N2240"/>
      <c r="O2240"/>
      <c r="P2240"/>
      <c r="Q2240"/>
      <c r="R2240"/>
      <c r="S2240"/>
      <c r="T2240"/>
      <c r="U2240"/>
      <c r="V2240"/>
      <c r="W2240"/>
    </row>
    <row r="2241" spans="2:23" ht="15" x14ac:dyDescent="0.25">
      <c r="B2241" s="2"/>
      <c r="I2241" s="2" t="s">
        <v>965</v>
      </c>
      <c r="J2241" s="2" t="s">
        <v>41</v>
      </c>
      <c r="K2241" s="9">
        <v>-3</v>
      </c>
      <c r="L2241" s="9">
        <v>-1</v>
      </c>
      <c r="M2241" s="9">
        <v>-1</v>
      </c>
      <c r="N2241"/>
      <c r="O2241"/>
      <c r="P2241"/>
      <c r="Q2241"/>
      <c r="R2241"/>
      <c r="S2241"/>
      <c r="T2241"/>
      <c r="U2241"/>
      <c r="V2241"/>
      <c r="W2241"/>
    </row>
    <row r="2242" spans="2:23" ht="15" x14ac:dyDescent="0.25">
      <c r="B2242" s="2"/>
      <c r="K2242" s="9"/>
      <c r="L2242" s="9"/>
      <c r="M2242" s="9"/>
      <c r="N2242"/>
      <c r="O2242"/>
      <c r="P2242"/>
      <c r="Q2242"/>
      <c r="R2242"/>
      <c r="S2242"/>
      <c r="T2242"/>
      <c r="U2242"/>
      <c r="V2242"/>
      <c r="W2242"/>
    </row>
    <row r="2243" spans="2:23" ht="15" x14ac:dyDescent="0.25">
      <c r="B2243" s="2"/>
      <c r="H2243" s="2" t="s">
        <v>1040</v>
      </c>
      <c r="K2243" s="9"/>
      <c r="L2243" s="9"/>
      <c r="M2243" s="9"/>
      <c r="N2243"/>
      <c r="O2243"/>
      <c r="P2243"/>
      <c r="Q2243"/>
      <c r="R2243"/>
      <c r="S2243"/>
      <c r="T2243"/>
      <c r="U2243"/>
      <c r="V2243"/>
      <c r="W2243"/>
    </row>
    <row r="2244" spans="2:23" ht="15" x14ac:dyDescent="0.25">
      <c r="B2244" s="2"/>
      <c r="I2244" s="2" t="s">
        <v>965</v>
      </c>
      <c r="J2244" s="2" t="s">
        <v>41</v>
      </c>
      <c r="K2244" s="9">
        <v>-1</v>
      </c>
      <c r="L2244" s="9">
        <v>0</v>
      </c>
      <c r="M2244" s="9">
        <v>0</v>
      </c>
      <c r="N2244"/>
      <c r="O2244"/>
      <c r="P2244"/>
      <c r="Q2244"/>
      <c r="R2244"/>
      <c r="S2244"/>
      <c r="T2244"/>
      <c r="U2244"/>
      <c r="V2244"/>
      <c r="W2244"/>
    </row>
    <row r="2245" spans="2:23" ht="15" x14ac:dyDescent="0.25">
      <c r="B2245" s="2"/>
      <c r="K2245" s="9"/>
      <c r="L2245" s="9"/>
      <c r="M2245" s="9"/>
      <c r="N2245"/>
      <c r="O2245"/>
      <c r="P2245"/>
      <c r="Q2245"/>
      <c r="R2245"/>
      <c r="S2245"/>
      <c r="T2245"/>
      <c r="U2245"/>
      <c r="V2245"/>
      <c r="W2245"/>
    </row>
    <row r="2246" spans="2:23" ht="15" x14ac:dyDescent="0.25">
      <c r="B2246" s="2"/>
      <c r="H2246" s="2" t="s">
        <v>1041</v>
      </c>
      <c r="K2246" s="9"/>
      <c r="L2246" s="9"/>
      <c r="M2246" s="9"/>
      <c r="N2246"/>
      <c r="O2246"/>
      <c r="P2246"/>
      <c r="Q2246"/>
      <c r="R2246"/>
      <c r="S2246"/>
      <c r="T2246"/>
      <c r="U2246"/>
      <c r="V2246"/>
      <c r="W2246"/>
    </row>
    <row r="2247" spans="2:23" ht="15" x14ac:dyDescent="0.25">
      <c r="B2247" s="2"/>
      <c r="I2247" s="2" t="s">
        <v>965</v>
      </c>
      <c r="J2247" s="2" t="s">
        <v>41</v>
      </c>
      <c r="K2247" s="9">
        <v>-2</v>
      </c>
      <c r="L2247" s="9">
        <v>-1</v>
      </c>
      <c r="M2247" s="9">
        <v>-1</v>
      </c>
      <c r="N2247"/>
      <c r="O2247"/>
      <c r="P2247"/>
      <c r="Q2247"/>
      <c r="R2247"/>
      <c r="S2247"/>
      <c r="T2247"/>
      <c r="U2247"/>
      <c r="V2247"/>
      <c r="W2247"/>
    </row>
    <row r="2248" spans="2:23" ht="15" x14ac:dyDescent="0.25">
      <c r="B2248" s="2"/>
      <c r="K2248" s="9"/>
      <c r="L2248" s="9"/>
      <c r="M2248" s="9"/>
      <c r="N2248"/>
      <c r="O2248"/>
      <c r="P2248"/>
      <c r="Q2248"/>
      <c r="R2248"/>
      <c r="S2248"/>
      <c r="T2248"/>
      <c r="U2248"/>
      <c r="V2248"/>
      <c r="W2248"/>
    </row>
    <row r="2249" spans="2:23" ht="15" x14ac:dyDescent="0.25">
      <c r="B2249" s="2"/>
      <c r="H2249" s="2" t="s">
        <v>1042</v>
      </c>
      <c r="K2249" s="9"/>
      <c r="L2249" s="9"/>
      <c r="M2249" s="9"/>
      <c r="N2249"/>
      <c r="O2249"/>
      <c r="P2249"/>
      <c r="Q2249"/>
      <c r="R2249"/>
      <c r="S2249"/>
      <c r="T2249"/>
      <c r="U2249"/>
      <c r="V2249"/>
      <c r="W2249"/>
    </row>
    <row r="2250" spans="2:23" ht="15" x14ac:dyDescent="0.25">
      <c r="B2250" s="2"/>
      <c r="I2250" s="2" t="s">
        <v>965</v>
      </c>
      <c r="J2250" s="2" t="s">
        <v>41</v>
      </c>
      <c r="K2250" s="9">
        <v>-2</v>
      </c>
      <c r="L2250" s="9">
        <v>-8</v>
      </c>
      <c r="M2250" s="9">
        <v>-14</v>
      </c>
      <c r="N2250"/>
      <c r="O2250"/>
      <c r="P2250"/>
      <c r="Q2250"/>
      <c r="R2250"/>
      <c r="S2250"/>
      <c r="T2250"/>
      <c r="U2250"/>
      <c r="V2250"/>
      <c r="W2250"/>
    </row>
    <row r="2251" spans="2:23" ht="15" x14ac:dyDescent="0.25">
      <c r="B2251" s="2"/>
      <c r="K2251" s="9"/>
      <c r="L2251" s="9"/>
      <c r="M2251" s="9"/>
      <c r="N2251"/>
      <c r="O2251"/>
      <c r="P2251"/>
      <c r="Q2251"/>
      <c r="R2251"/>
      <c r="S2251"/>
      <c r="T2251"/>
      <c r="U2251"/>
      <c r="V2251"/>
      <c r="W2251"/>
    </row>
    <row r="2252" spans="2:23" ht="15" x14ac:dyDescent="0.25">
      <c r="B2252" s="2"/>
      <c r="H2252" s="2" t="s">
        <v>1043</v>
      </c>
      <c r="K2252" s="9"/>
      <c r="L2252" s="9"/>
      <c r="M2252" s="9"/>
      <c r="N2252"/>
      <c r="O2252"/>
      <c r="P2252"/>
      <c r="Q2252"/>
      <c r="R2252"/>
      <c r="S2252"/>
      <c r="T2252"/>
      <c r="U2252"/>
      <c r="V2252"/>
      <c r="W2252"/>
    </row>
    <row r="2253" spans="2:23" ht="15" x14ac:dyDescent="0.25">
      <c r="B2253" s="2"/>
      <c r="I2253" s="2" t="s">
        <v>965</v>
      </c>
      <c r="J2253" s="2" t="s">
        <v>41</v>
      </c>
      <c r="K2253" s="9">
        <v>-1</v>
      </c>
      <c r="L2253" s="9">
        <v>0</v>
      </c>
      <c r="M2253" s="9">
        <v>0</v>
      </c>
      <c r="N2253"/>
      <c r="O2253"/>
      <c r="P2253"/>
      <c r="Q2253"/>
      <c r="R2253"/>
      <c r="S2253"/>
      <c r="T2253"/>
      <c r="U2253"/>
      <c r="V2253"/>
      <c r="W2253"/>
    </row>
    <row r="2254" spans="2:23" ht="15" x14ac:dyDescent="0.25">
      <c r="B2254" s="2"/>
      <c r="K2254" s="9"/>
      <c r="L2254" s="9"/>
      <c r="M2254" s="9"/>
      <c r="N2254"/>
      <c r="O2254"/>
      <c r="P2254"/>
      <c r="Q2254"/>
      <c r="R2254"/>
      <c r="S2254"/>
      <c r="T2254"/>
      <c r="U2254"/>
      <c r="V2254"/>
      <c r="W2254"/>
    </row>
    <row r="2255" spans="2:23" ht="15" x14ac:dyDescent="0.25">
      <c r="B2255" s="2"/>
      <c r="H2255" s="2" t="s">
        <v>1044</v>
      </c>
      <c r="K2255" s="9"/>
      <c r="L2255" s="9"/>
      <c r="M2255" s="9"/>
      <c r="N2255"/>
      <c r="O2255"/>
      <c r="P2255"/>
      <c r="Q2255"/>
      <c r="R2255"/>
      <c r="S2255"/>
      <c r="T2255"/>
      <c r="U2255"/>
      <c r="V2255"/>
      <c r="W2255"/>
    </row>
    <row r="2256" spans="2:23" ht="15" x14ac:dyDescent="0.25">
      <c r="B2256" s="2"/>
      <c r="I2256" s="2" t="s">
        <v>965</v>
      </c>
      <c r="J2256" s="2" t="s">
        <v>41</v>
      </c>
      <c r="K2256" s="9">
        <v>-1</v>
      </c>
      <c r="L2256" s="9">
        <v>-1</v>
      </c>
      <c r="M2256" s="9">
        <v>-1</v>
      </c>
      <c r="N2256"/>
      <c r="O2256"/>
      <c r="P2256"/>
      <c r="Q2256"/>
      <c r="R2256"/>
      <c r="S2256"/>
      <c r="T2256"/>
      <c r="U2256"/>
      <c r="V2256"/>
      <c r="W2256"/>
    </row>
    <row r="2257" spans="2:23" ht="15" x14ac:dyDescent="0.25">
      <c r="B2257" s="2"/>
      <c r="K2257" s="9"/>
      <c r="L2257" s="9"/>
      <c r="M2257" s="9"/>
      <c r="N2257"/>
      <c r="O2257"/>
      <c r="P2257"/>
      <c r="Q2257"/>
      <c r="R2257"/>
      <c r="S2257"/>
      <c r="T2257"/>
      <c r="U2257"/>
      <c r="V2257"/>
      <c r="W2257"/>
    </row>
    <row r="2258" spans="2:23" ht="15" x14ac:dyDescent="0.25">
      <c r="B2258" s="2"/>
      <c r="D2258" s="2" t="s">
        <v>1045</v>
      </c>
      <c r="E2258" s="2" t="s">
        <v>1046</v>
      </c>
      <c r="K2258" s="9"/>
      <c r="L2258" s="9"/>
      <c r="M2258" s="9"/>
      <c r="N2258"/>
      <c r="O2258"/>
      <c r="P2258"/>
      <c r="Q2258"/>
      <c r="R2258"/>
      <c r="S2258"/>
      <c r="T2258"/>
      <c r="U2258"/>
      <c r="V2258"/>
      <c r="W2258"/>
    </row>
    <row r="2259" spans="2:23" ht="15" x14ac:dyDescent="0.25">
      <c r="B2259" s="2"/>
      <c r="F2259" s="2" t="s">
        <v>44</v>
      </c>
      <c r="G2259" s="2" t="s">
        <v>1046</v>
      </c>
      <c r="K2259" s="9"/>
      <c r="L2259" s="9"/>
      <c r="M2259" s="9"/>
      <c r="N2259"/>
      <c r="O2259"/>
      <c r="P2259"/>
      <c r="Q2259"/>
      <c r="R2259"/>
      <c r="S2259"/>
      <c r="T2259"/>
      <c r="U2259"/>
      <c r="V2259"/>
      <c r="W2259"/>
    </row>
    <row r="2260" spans="2:23" ht="15" x14ac:dyDescent="0.25">
      <c r="B2260" s="2"/>
      <c r="H2260" s="2" t="s">
        <v>1047</v>
      </c>
      <c r="K2260" s="9"/>
      <c r="L2260" s="9"/>
      <c r="M2260" s="9"/>
      <c r="N2260"/>
      <c r="O2260"/>
      <c r="P2260"/>
      <c r="Q2260"/>
      <c r="R2260"/>
      <c r="S2260"/>
      <c r="T2260"/>
      <c r="U2260"/>
      <c r="V2260"/>
      <c r="W2260"/>
    </row>
    <row r="2261" spans="2:23" ht="15" x14ac:dyDescent="0.25">
      <c r="B2261" s="2"/>
      <c r="I2261" s="2" t="s">
        <v>55</v>
      </c>
      <c r="J2261" s="2" t="s">
        <v>41</v>
      </c>
      <c r="K2261" s="9">
        <v>-9</v>
      </c>
      <c r="L2261" s="9">
        <v>0</v>
      </c>
      <c r="M2261" s="9">
        <v>0</v>
      </c>
      <c r="N2261"/>
      <c r="O2261"/>
      <c r="P2261"/>
      <c r="Q2261"/>
      <c r="R2261"/>
      <c r="S2261"/>
      <c r="T2261"/>
      <c r="U2261"/>
      <c r="V2261"/>
      <c r="W2261"/>
    </row>
    <row r="2262" spans="2:23" ht="15" x14ac:dyDescent="0.25">
      <c r="B2262" s="2"/>
      <c r="K2262" s="9"/>
      <c r="L2262" s="9"/>
      <c r="M2262" s="9"/>
      <c r="N2262"/>
      <c r="O2262"/>
      <c r="P2262"/>
      <c r="Q2262"/>
      <c r="R2262"/>
      <c r="S2262"/>
      <c r="T2262"/>
      <c r="U2262"/>
      <c r="V2262"/>
      <c r="W2262"/>
    </row>
    <row r="2263" spans="2:23" ht="15" x14ac:dyDescent="0.25">
      <c r="B2263" s="2"/>
      <c r="C2263" s="2" t="s">
        <v>56</v>
      </c>
      <c r="K2263" s="9">
        <v>-151062</v>
      </c>
      <c r="L2263" s="9">
        <v>-159964</v>
      </c>
      <c r="M2263" s="9">
        <v>-145080</v>
      </c>
      <c r="N2263"/>
      <c r="O2263"/>
      <c r="P2263"/>
      <c r="Q2263"/>
      <c r="R2263"/>
      <c r="S2263"/>
      <c r="T2263"/>
      <c r="U2263"/>
      <c r="V2263"/>
      <c r="W2263"/>
    </row>
    <row r="2264" spans="2:23" ht="15" x14ac:dyDescent="0.25">
      <c r="B2264" s="2"/>
      <c r="D2264" s="2" t="s">
        <v>23</v>
      </c>
      <c r="E2264" s="2" t="s">
        <v>24</v>
      </c>
      <c r="K2264" s="9">
        <v>-1386</v>
      </c>
      <c r="L2264" s="9">
        <v>-1200</v>
      </c>
      <c r="M2264" s="9">
        <v>-1199</v>
      </c>
      <c r="N2264"/>
      <c r="O2264"/>
      <c r="P2264"/>
      <c r="Q2264"/>
      <c r="R2264"/>
      <c r="S2264"/>
      <c r="T2264"/>
      <c r="U2264"/>
      <c r="V2264"/>
      <c r="W2264"/>
    </row>
    <row r="2265" spans="2:23" ht="15" x14ac:dyDescent="0.25">
      <c r="B2265" s="2"/>
      <c r="K2265" s="9"/>
      <c r="L2265" s="9"/>
      <c r="M2265" s="9"/>
      <c r="N2265"/>
      <c r="O2265"/>
      <c r="P2265"/>
      <c r="Q2265"/>
      <c r="R2265"/>
      <c r="S2265"/>
      <c r="T2265"/>
      <c r="U2265"/>
      <c r="V2265"/>
      <c r="W2265"/>
    </row>
    <row r="2266" spans="2:23" ht="15" x14ac:dyDescent="0.25">
      <c r="B2266" s="2"/>
      <c r="D2266" s="2" t="s">
        <v>72</v>
      </c>
      <c r="E2266" s="2" t="s">
        <v>73</v>
      </c>
      <c r="K2266" s="9"/>
      <c r="L2266" s="9"/>
      <c r="M2266" s="9"/>
      <c r="N2266"/>
      <c r="O2266"/>
      <c r="P2266"/>
      <c r="Q2266"/>
      <c r="R2266"/>
      <c r="S2266"/>
      <c r="T2266"/>
      <c r="U2266"/>
      <c r="V2266"/>
      <c r="W2266"/>
    </row>
    <row r="2267" spans="2:23" ht="15" x14ac:dyDescent="0.25">
      <c r="B2267" s="2"/>
      <c r="F2267" s="2" t="s">
        <v>108</v>
      </c>
      <c r="G2267" s="2" t="s">
        <v>109</v>
      </c>
      <c r="K2267" s="9"/>
      <c r="L2267" s="9"/>
      <c r="M2267" s="9"/>
      <c r="N2267"/>
      <c r="O2267"/>
      <c r="P2267"/>
      <c r="Q2267"/>
      <c r="R2267"/>
      <c r="S2267"/>
      <c r="T2267"/>
      <c r="U2267"/>
      <c r="V2267"/>
      <c r="W2267"/>
    </row>
    <row r="2268" spans="2:23" ht="15" x14ac:dyDescent="0.25">
      <c r="B2268" s="2"/>
      <c r="H2268" s="2" t="s">
        <v>1048</v>
      </c>
      <c r="K2268" s="9"/>
      <c r="L2268" s="9"/>
      <c r="M2268" s="9"/>
      <c r="N2268"/>
      <c r="O2268"/>
      <c r="P2268"/>
      <c r="Q2268"/>
      <c r="R2268"/>
      <c r="S2268"/>
      <c r="T2268"/>
      <c r="U2268"/>
      <c r="V2268"/>
      <c r="W2268"/>
    </row>
    <row r="2269" spans="2:23" ht="15" x14ac:dyDescent="0.25">
      <c r="B2269" s="2"/>
      <c r="I2269" s="2" t="s">
        <v>140</v>
      </c>
      <c r="J2269" s="2" t="s">
        <v>1049</v>
      </c>
      <c r="K2269" s="9">
        <v>-6</v>
      </c>
      <c r="L2269" s="9">
        <v>0</v>
      </c>
      <c r="M2269" s="9">
        <v>0</v>
      </c>
      <c r="N2269"/>
      <c r="O2269"/>
      <c r="P2269"/>
      <c r="Q2269"/>
      <c r="R2269"/>
      <c r="S2269"/>
      <c r="T2269"/>
      <c r="U2269"/>
      <c r="V2269"/>
      <c r="W2269"/>
    </row>
    <row r="2270" spans="2:23" ht="15" x14ac:dyDescent="0.25">
      <c r="B2270" s="2"/>
      <c r="K2270" s="9"/>
      <c r="L2270" s="9"/>
      <c r="M2270" s="9"/>
      <c r="N2270"/>
      <c r="O2270"/>
      <c r="P2270"/>
      <c r="Q2270"/>
      <c r="R2270"/>
      <c r="S2270"/>
      <c r="T2270"/>
      <c r="U2270"/>
      <c r="V2270"/>
      <c r="W2270"/>
    </row>
    <row r="2271" spans="2:23" ht="15" x14ac:dyDescent="0.25">
      <c r="B2271" s="2"/>
      <c r="F2271" s="2" t="s">
        <v>59</v>
      </c>
      <c r="G2271" s="2" t="s">
        <v>1050</v>
      </c>
      <c r="K2271" s="9"/>
      <c r="L2271" s="9"/>
      <c r="M2271" s="9"/>
      <c r="N2271"/>
      <c r="O2271"/>
      <c r="P2271"/>
      <c r="Q2271"/>
      <c r="R2271"/>
      <c r="S2271"/>
      <c r="T2271"/>
      <c r="U2271"/>
      <c r="V2271"/>
      <c r="W2271"/>
    </row>
    <row r="2272" spans="2:23" ht="15" x14ac:dyDescent="0.25">
      <c r="B2272" s="2"/>
      <c r="H2272" s="2" t="s">
        <v>1051</v>
      </c>
      <c r="K2272" s="9"/>
      <c r="L2272" s="9"/>
      <c r="M2272" s="9"/>
      <c r="N2272"/>
      <c r="O2272"/>
      <c r="P2272"/>
      <c r="Q2272"/>
      <c r="R2272"/>
      <c r="S2272"/>
      <c r="T2272"/>
      <c r="U2272"/>
      <c r="V2272"/>
      <c r="W2272"/>
    </row>
    <row r="2273" spans="2:23" ht="15" x14ac:dyDescent="0.25">
      <c r="B2273" s="2"/>
      <c r="I2273" s="2" t="s">
        <v>115</v>
      </c>
      <c r="J2273" s="2" t="s">
        <v>1049</v>
      </c>
      <c r="K2273" s="9">
        <v>-1</v>
      </c>
      <c r="L2273" s="9">
        <v>0</v>
      </c>
      <c r="M2273" s="9">
        <v>0</v>
      </c>
      <c r="N2273"/>
      <c r="O2273"/>
      <c r="P2273"/>
      <c r="Q2273"/>
      <c r="R2273"/>
      <c r="S2273"/>
      <c r="T2273"/>
      <c r="U2273"/>
      <c r="V2273"/>
      <c r="W2273"/>
    </row>
    <row r="2274" spans="2:23" ht="15" x14ac:dyDescent="0.25">
      <c r="B2274" s="2"/>
      <c r="K2274" s="9"/>
      <c r="L2274" s="9"/>
      <c r="M2274" s="9"/>
      <c r="N2274"/>
      <c r="O2274"/>
      <c r="P2274"/>
      <c r="Q2274"/>
      <c r="R2274"/>
      <c r="S2274"/>
      <c r="T2274"/>
      <c r="U2274"/>
      <c r="V2274"/>
      <c r="W2274"/>
    </row>
    <row r="2275" spans="2:23" ht="15" x14ac:dyDescent="0.25">
      <c r="B2275" s="2"/>
      <c r="F2275" s="2" t="s">
        <v>116</v>
      </c>
      <c r="G2275" s="2" t="s">
        <v>117</v>
      </c>
      <c r="K2275" s="9"/>
      <c r="L2275" s="9"/>
      <c r="M2275" s="9"/>
      <c r="N2275"/>
      <c r="O2275"/>
      <c r="P2275"/>
      <c r="Q2275"/>
      <c r="R2275"/>
      <c r="S2275"/>
      <c r="T2275"/>
      <c r="U2275"/>
      <c r="V2275"/>
      <c r="W2275"/>
    </row>
    <row r="2276" spans="2:23" ht="15" x14ac:dyDescent="0.25">
      <c r="B2276" s="2"/>
      <c r="H2276" s="2" t="s">
        <v>1052</v>
      </c>
      <c r="K2276" s="9"/>
      <c r="L2276" s="9"/>
      <c r="M2276" s="9"/>
      <c r="N2276"/>
      <c r="O2276"/>
      <c r="P2276"/>
      <c r="Q2276"/>
      <c r="R2276"/>
      <c r="S2276"/>
      <c r="T2276"/>
      <c r="U2276"/>
      <c r="V2276"/>
      <c r="W2276"/>
    </row>
    <row r="2277" spans="2:23" ht="15" x14ac:dyDescent="0.25">
      <c r="B2277" s="2"/>
      <c r="I2277" s="2" t="s">
        <v>115</v>
      </c>
      <c r="J2277" s="2" t="s">
        <v>1049</v>
      </c>
      <c r="K2277" s="9">
        <v>-13</v>
      </c>
      <c r="L2277" s="9">
        <v>-14</v>
      </c>
      <c r="M2277" s="9">
        <v>-14</v>
      </c>
      <c r="N2277"/>
      <c r="O2277"/>
      <c r="P2277"/>
      <c r="Q2277"/>
      <c r="R2277"/>
      <c r="S2277"/>
      <c r="T2277"/>
      <c r="U2277"/>
      <c r="V2277"/>
      <c r="W2277"/>
    </row>
    <row r="2278" spans="2:23" ht="15" x14ac:dyDescent="0.25">
      <c r="B2278" s="2"/>
      <c r="K2278" s="9"/>
      <c r="L2278" s="9"/>
      <c r="M2278" s="9"/>
      <c r="N2278"/>
      <c r="O2278"/>
      <c r="P2278"/>
      <c r="Q2278"/>
      <c r="R2278"/>
      <c r="S2278"/>
      <c r="T2278"/>
      <c r="U2278"/>
      <c r="V2278"/>
      <c r="W2278"/>
    </row>
    <row r="2279" spans="2:23" ht="15" x14ac:dyDescent="0.25">
      <c r="B2279" s="2"/>
      <c r="F2279" s="2" t="s">
        <v>119</v>
      </c>
      <c r="G2279" s="2" t="s">
        <v>120</v>
      </c>
      <c r="K2279" s="9"/>
      <c r="L2279" s="9"/>
      <c r="M2279" s="9"/>
      <c r="N2279"/>
      <c r="O2279"/>
      <c r="P2279"/>
      <c r="Q2279"/>
      <c r="R2279"/>
      <c r="S2279"/>
      <c r="T2279"/>
      <c r="U2279"/>
      <c r="V2279"/>
      <c r="W2279"/>
    </row>
    <row r="2280" spans="2:23" ht="15" x14ac:dyDescent="0.25">
      <c r="B2280" s="2"/>
      <c r="H2280" s="2" t="s">
        <v>1053</v>
      </c>
      <c r="K2280" s="9"/>
      <c r="L2280" s="9"/>
      <c r="M2280" s="9"/>
      <c r="N2280"/>
      <c r="O2280"/>
      <c r="P2280"/>
      <c r="Q2280"/>
      <c r="R2280"/>
      <c r="S2280"/>
      <c r="T2280"/>
      <c r="U2280"/>
      <c r="V2280"/>
      <c r="W2280"/>
    </row>
    <row r="2281" spans="2:23" ht="15" x14ac:dyDescent="0.25">
      <c r="B2281" s="2"/>
      <c r="I2281" s="2" t="s">
        <v>122</v>
      </c>
      <c r="J2281" s="2" t="s">
        <v>1049</v>
      </c>
      <c r="K2281" s="9">
        <v>-21</v>
      </c>
      <c r="L2281" s="9">
        <v>-32</v>
      </c>
      <c r="M2281" s="9">
        <v>-32</v>
      </c>
      <c r="N2281"/>
      <c r="O2281"/>
      <c r="P2281"/>
      <c r="Q2281"/>
      <c r="R2281"/>
      <c r="S2281"/>
      <c r="T2281"/>
      <c r="U2281"/>
      <c r="V2281"/>
      <c r="W2281"/>
    </row>
    <row r="2282" spans="2:23" ht="15" x14ac:dyDescent="0.25">
      <c r="B2282" s="2"/>
      <c r="K2282" s="9"/>
      <c r="L2282" s="9"/>
      <c r="M2282" s="9"/>
      <c r="N2282"/>
      <c r="O2282"/>
      <c r="P2282"/>
      <c r="Q2282"/>
      <c r="R2282"/>
      <c r="S2282"/>
      <c r="T2282"/>
      <c r="U2282"/>
      <c r="V2282"/>
      <c r="W2282"/>
    </row>
    <row r="2283" spans="2:23" ht="15" x14ac:dyDescent="0.25">
      <c r="B2283" s="2"/>
      <c r="F2283" s="2" t="s">
        <v>129</v>
      </c>
      <c r="G2283" s="2" t="s">
        <v>130</v>
      </c>
      <c r="K2283" s="9"/>
      <c r="L2283" s="9"/>
      <c r="M2283" s="9"/>
      <c r="N2283"/>
      <c r="O2283"/>
      <c r="P2283"/>
      <c r="Q2283"/>
      <c r="R2283"/>
      <c r="S2283"/>
      <c r="T2283"/>
      <c r="U2283"/>
      <c r="V2283"/>
      <c r="W2283"/>
    </row>
    <row r="2284" spans="2:23" ht="15" x14ac:dyDescent="0.25">
      <c r="B2284" s="2"/>
      <c r="H2284" s="2" t="s">
        <v>1054</v>
      </c>
      <c r="K2284" s="9"/>
      <c r="L2284" s="9"/>
      <c r="M2284" s="9"/>
      <c r="N2284"/>
      <c r="O2284"/>
      <c r="P2284"/>
      <c r="Q2284"/>
      <c r="R2284"/>
      <c r="S2284"/>
      <c r="T2284"/>
      <c r="U2284"/>
      <c r="V2284"/>
      <c r="W2284"/>
    </row>
    <row r="2285" spans="2:23" ht="15" x14ac:dyDescent="0.25">
      <c r="B2285" s="2"/>
      <c r="I2285" s="2" t="s">
        <v>406</v>
      </c>
      <c r="J2285" s="2" t="s">
        <v>1049</v>
      </c>
      <c r="K2285" s="9">
        <v>-34</v>
      </c>
      <c r="L2285" s="9">
        <v>-20</v>
      </c>
      <c r="M2285" s="9">
        <v>-20</v>
      </c>
      <c r="N2285"/>
      <c r="O2285"/>
      <c r="P2285"/>
      <c r="Q2285"/>
      <c r="R2285"/>
      <c r="S2285"/>
      <c r="T2285"/>
      <c r="U2285"/>
      <c r="V2285"/>
      <c r="W2285"/>
    </row>
    <row r="2286" spans="2:23" ht="15" x14ac:dyDescent="0.25">
      <c r="B2286" s="2"/>
      <c r="K2286" s="9"/>
      <c r="L2286" s="9"/>
      <c r="M2286" s="9"/>
      <c r="N2286"/>
      <c r="O2286"/>
      <c r="P2286"/>
      <c r="Q2286"/>
      <c r="R2286"/>
      <c r="S2286"/>
      <c r="T2286"/>
      <c r="U2286"/>
      <c r="V2286"/>
      <c r="W2286"/>
    </row>
    <row r="2287" spans="2:23" ht="15" x14ac:dyDescent="0.25">
      <c r="B2287" s="2"/>
      <c r="F2287" s="2" t="s">
        <v>1055</v>
      </c>
      <c r="G2287" s="2" t="s">
        <v>1056</v>
      </c>
      <c r="K2287" s="9"/>
      <c r="L2287" s="9"/>
      <c r="M2287" s="9"/>
      <c r="N2287"/>
      <c r="O2287"/>
      <c r="P2287"/>
      <c r="Q2287"/>
      <c r="R2287"/>
      <c r="S2287"/>
      <c r="T2287"/>
      <c r="U2287"/>
      <c r="V2287"/>
      <c r="W2287"/>
    </row>
    <row r="2288" spans="2:23" ht="15" x14ac:dyDescent="0.25">
      <c r="B2288" s="2"/>
      <c r="H2288" s="2" t="s">
        <v>1057</v>
      </c>
      <c r="K2288" s="9"/>
      <c r="L2288" s="9"/>
      <c r="M2288" s="9"/>
      <c r="N2288"/>
      <c r="O2288"/>
      <c r="P2288"/>
      <c r="Q2288"/>
      <c r="R2288"/>
      <c r="S2288"/>
      <c r="T2288"/>
      <c r="U2288"/>
      <c r="V2288"/>
      <c r="W2288"/>
    </row>
    <row r="2289" spans="2:23" ht="15" x14ac:dyDescent="0.25">
      <c r="B2289" s="2"/>
      <c r="I2289" s="2" t="s">
        <v>128</v>
      </c>
      <c r="J2289" s="2" t="s">
        <v>1049</v>
      </c>
      <c r="K2289" s="9">
        <v>-8</v>
      </c>
      <c r="L2289" s="9">
        <v>-9</v>
      </c>
      <c r="M2289" s="9">
        <v>-8</v>
      </c>
      <c r="N2289"/>
      <c r="O2289"/>
      <c r="P2289"/>
      <c r="Q2289"/>
      <c r="R2289"/>
      <c r="S2289"/>
      <c r="T2289"/>
      <c r="U2289"/>
      <c r="V2289"/>
      <c r="W2289"/>
    </row>
    <row r="2290" spans="2:23" ht="15" x14ac:dyDescent="0.25">
      <c r="B2290" s="2"/>
      <c r="K2290" s="9"/>
      <c r="L2290" s="9"/>
      <c r="M2290" s="9"/>
      <c r="N2290"/>
      <c r="O2290"/>
      <c r="P2290"/>
      <c r="Q2290"/>
      <c r="R2290"/>
      <c r="S2290"/>
      <c r="T2290"/>
      <c r="U2290"/>
      <c r="V2290"/>
      <c r="W2290"/>
    </row>
    <row r="2291" spans="2:23" ht="15" x14ac:dyDescent="0.25">
      <c r="B2291" s="2"/>
      <c r="F2291" s="2" t="s">
        <v>137</v>
      </c>
      <c r="G2291" s="2" t="s">
        <v>138</v>
      </c>
      <c r="K2291" s="9"/>
      <c r="L2291" s="9"/>
      <c r="M2291" s="9"/>
      <c r="N2291"/>
      <c r="O2291"/>
      <c r="P2291"/>
      <c r="Q2291"/>
      <c r="R2291"/>
      <c r="S2291"/>
      <c r="T2291"/>
      <c r="U2291"/>
      <c r="V2291"/>
      <c r="W2291"/>
    </row>
    <row r="2292" spans="2:23" ht="15" x14ac:dyDescent="0.25">
      <c r="B2292" s="2"/>
      <c r="H2292" s="2" t="s">
        <v>1058</v>
      </c>
      <c r="K2292" s="9"/>
      <c r="L2292" s="9"/>
      <c r="M2292" s="9"/>
      <c r="N2292"/>
      <c r="O2292"/>
      <c r="P2292"/>
      <c r="Q2292"/>
      <c r="R2292"/>
      <c r="S2292"/>
      <c r="T2292"/>
      <c r="U2292"/>
      <c r="V2292"/>
      <c r="W2292"/>
    </row>
    <row r="2293" spans="2:23" ht="15" x14ac:dyDescent="0.25">
      <c r="B2293" s="2"/>
      <c r="I2293" s="2" t="s">
        <v>140</v>
      </c>
      <c r="J2293" s="2" t="s">
        <v>1049</v>
      </c>
      <c r="K2293" s="9">
        <v>-1</v>
      </c>
      <c r="L2293" s="9">
        <v>0</v>
      </c>
      <c r="M2293" s="9">
        <v>0</v>
      </c>
      <c r="N2293"/>
      <c r="O2293"/>
      <c r="P2293"/>
      <c r="Q2293"/>
      <c r="R2293"/>
      <c r="S2293"/>
      <c r="T2293"/>
      <c r="U2293"/>
      <c r="V2293"/>
      <c r="W2293"/>
    </row>
    <row r="2294" spans="2:23" ht="15" x14ac:dyDescent="0.25">
      <c r="B2294" s="2"/>
      <c r="K2294" s="9"/>
      <c r="L2294" s="9"/>
      <c r="M2294" s="9"/>
      <c r="N2294"/>
      <c r="O2294"/>
      <c r="P2294"/>
      <c r="Q2294"/>
      <c r="R2294"/>
      <c r="S2294"/>
      <c r="T2294"/>
      <c r="U2294"/>
      <c r="V2294"/>
      <c r="W2294"/>
    </row>
    <row r="2295" spans="2:23" ht="15" x14ac:dyDescent="0.25">
      <c r="B2295" s="2"/>
      <c r="D2295" s="2" t="s">
        <v>150</v>
      </c>
      <c r="E2295" s="2" t="s">
        <v>151</v>
      </c>
      <c r="K2295" s="9"/>
      <c r="L2295" s="9"/>
      <c r="M2295" s="9"/>
      <c r="N2295"/>
      <c r="O2295"/>
      <c r="P2295"/>
      <c r="Q2295"/>
      <c r="R2295"/>
      <c r="S2295"/>
      <c r="T2295"/>
      <c r="U2295"/>
      <c r="V2295"/>
      <c r="W2295"/>
    </row>
    <row r="2296" spans="2:23" ht="15" x14ac:dyDescent="0.25">
      <c r="B2296" s="2"/>
      <c r="F2296" s="2" t="s">
        <v>177</v>
      </c>
      <c r="G2296" s="2" t="s">
        <v>178</v>
      </c>
      <c r="K2296" s="9"/>
      <c r="L2296" s="9"/>
      <c r="M2296" s="9"/>
      <c r="N2296"/>
      <c r="O2296"/>
      <c r="P2296"/>
      <c r="Q2296"/>
      <c r="R2296"/>
      <c r="S2296"/>
      <c r="T2296"/>
      <c r="U2296"/>
      <c r="V2296"/>
      <c r="W2296"/>
    </row>
    <row r="2297" spans="2:23" ht="15" x14ac:dyDescent="0.25">
      <c r="B2297" s="2"/>
      <c r="H2297" s="2" t="s">
        <v>1059</v>
      </c>
      <c r="K2297" s="9"/>
      <c r="L2297" s="9"/>
      <c r="M2297" s="9"/>
      <c r="N2297"/>
      <c r="O2297"/>
      <c r="P2297"/>
      <c r="Q2297"/>
      <c r="R2297"/>
      <c r="S2297"/>
      <c r="T2297"/>
      <c r="U2297"/>
      <c r="V2297"/>
      <c r="W2297"/>
    </row>
    <row r="2298" spans="2:23" ht="15" x14ac:dyDescent="0.25">
      <c r="B2298" s="2"/>
      <c r="I2298" s="2" t="s">
        <v>46</v>
      </c>
      <c r="J2298" s="2" t="s">
        <v>1049</v>
      </c>
      <c r="K2298" s="9">
        <v>-10</v>
      </c>
      <c r="L2298" s="9">
        <v>-15</v>
      </c>
      <c r="M2298" s="9">
        <v>-15</v>
      </c>
      <c r="N2298"/>
      <c r="O2298"/>
      <c r="P2298"/>
      <c r="Q2298"/>
      <c r="R2298"/>
      <c r="S2298"/>
      <c r="T2298"/>
      <c r="U2298"/>
      <c r="V2298"/>
      <c r="W2298"/>
    </row>
    <row r="2299" spans="2:23" ht="15" x14ac:dyDescent="0.25">
      <c r="B2299" s="2"/>
      <c r="K2299" s="9"/>
      <c r="L2299" s="9"/>
      <c r="M2299" s="9"/>
      <c r="N2299"/>
      <c r="O2299"/>
      <c r="P2299"/>
      <c r="Q2299"/>
      <c r="R2299"/>
      <c r="S2299"/>
      <c r="T2299"/>
      <c r="U2299"/>
      <c r="V2299"/>
      <c r="W2299"/>
    </row>
    <row r="2300" spans="2:23" ht="15" x14ac:dyDescent="0.25">
      <c r="B2300" s="2"/>
      <c r="H2300" s="2" t="s">
        <v>1060</v>
      </c>
      <c r="K2300" s="9"/>
      <c r="L2300" s="9"/>
      <c r="M2300" s="9"/>
      <c r="N2300"/>
      <c r="O2300"/>
      <c r="P2300"/>
      <c r="Q2300"/>
      <c r="R2300"/>
      <c r="S2300"/>
      <c r="T2300"/>
      <c r="U2300"/>
      <c r="V2300"/>
      <c r="W2300"/>
    </row>
    <row r="2301" spans="2:23" ht="15" x14ac:dyDescent="0.25">
      <c r="B2301" s="2"/>
      <c r="I2301" s="2" t="s">
        <v>180</v>
      </c>
      <c r="J2301" s="2" t="s">
        <v>1049</v>
      </c>
      <c r="K2301" s="9">
        <v>0</v>
      </c>
      <c r="L2301" s="9">
        <v>-159</v>
      </c>
      <c r="M2301" s="9">
        <v>-10</v>
      </c>
      <c r="N2301"/>
      <c r="O2301"/>
      <c r="P2301"/>
      <c r="Q2301"/>
      <c r="R2301"/>
      <c r="S2301"/>
      <c r="T2301"/>
      <c r="U2301"/>
      <c r="V2301"/>
      <c r="W2301"/>
    </row>
    <row r="2302" spans="2:23" ht="15" x14ac:dyDescent="0.25">
      <c r="B2302" s="2"/>
      <c r="K2302" s="9"/>
      <c r="L2302" s="9"/>
      <c r="M2302" s="9"/>
      <c r="N2302"/>
      <c r="O2302"/>
      <c r="P2302"/>
      <c r="Q2302"/>
      <c r="R2302"/>
      <c r="S2302"/>
      <c r="T2302"/>
      <c r="U2302"/>
      <c r="V2302"/>
      <c r="W2302"/>
    </row>
    <row r="2303" spans="2:23" ht="15" x14ac:dyDescent="0.25">
      <c r="B2303" s="2"/>
      <c r="D2303" s="2" t="s">
        <v>191</v>
      </c>
      <c r="E2303" s="2" t="s">
        <v>192</v>
      </c>
      <c r="K2303" s="9"/>
      <c r="L2303" s="9"/>
      <c r="M2303" s="9"/>
      <c r="N2303"/>
      <c r="O2303"/>
      <c r="P2303"/>
      <c r="Q2303"/>
      <c r="R2303"/>
      <c r="S2303"/>
      <c r="T2303"/>
      <c r="U2303"/>
      <c r="V2303"/>
      <c r="W2303"/>
    </row>
    <row r="2304" spans="2:23" ht="15" x14ac:dyDescent="0.25">
      <c r="B2304" s="2"/>
      <c r="F2304" s="2" t="s">
        <v>165</v>
      </c>
      <c r="G2304" s="2" t="s">
        <v>193</v>
      </c>
      <c r="K2304" s="9"/>
      <c r="L2304" s="9"/>
      <c r="M2304" s="9"/>
      <c r="N2304"/>
      <c r="O2304"/>
      <c r="P2304"/>
      <c r="Q2304"/>
      <c r="R2304"/>
      <c r="S2304"/>
      <c r="T2304"/>
      <c r="U2304"/>
      <c r="V2304"/>
      <c r="W2304"/>
    </row>
    <row r="2305" spans="2:23" ht="15" x14ac:dyDescent="0.25">
      <c r="B2305" s="2"/>
      <c r="H2305" s="2" t="s">
        <v>198</v>
      </c>
      <c r="K2305" s="9"/>
      <c r="L2305" s="9"/>
      <c r="M2305" s="9"/>
      <c r="N2305"/>
      <c r="O2305"/>
      <c r="P2305"/>
      <c r="Q2305"/>
      <c r="R2305"/>
      <c r="S2305"/>
      <c r="T2305"/>
      <c r="U2305"/>
      <c r="V2305"/>
      <c r="W2305"/>
    </row>
    <row r="2306" spans="2:23" ht="15" x14ac:dyDescent="0.25">
      <c r="B2306" s="2"/>
      <c r="I2306" s="2" t="s">
        <v>195</v>
      </c>
      <c r="J2306" s="2" t="s">
        <v>1049</v>
      </c>
      <c r="K2306" s="9">
        <v>-190</v>
      </c>
      <c r="L2306" s="9">
        <v>0</v>
      </c>
      <c r="M2306" s="9">
        <v>0</v>
      </c>
      <c r="N2306"/>
      <c r="O2306"/>
      <c r="P2306"/>
      <c r="Q2306"/>
      <c r="R2306"/>
      <c r="S2306"/>
      <c r="T2306"/>
      <c r="U2306"/>
      <c r="V2306"/>
      <c r="W2306"/>
    </row>
    <row r="2307" spans="2:23" ht="15" x14ac:dyDescent="0.25">
      <c r="B2307" s="2"/>
      <c r="K2307" s="9"/>
      <c r="L2307" s="9"/>
      <c r="M2307" s="9"/>
      <c r="N2307"/>
      <c r="O2307"/>
      <c r="P2307"/>
      <c r="Q2307"/>
      <c r="R2307"/>
      <c r="S2307"/>
      <c r="T2307"/>
      <c r="U2307"/>
      <c r="V2307"/>
      <c r="W2307"/>
    </row>
    <row r="2308" spans="2:23" ht="15" x14ac:dyDescent="0.25">
      <c r="B2308" s="2"/>
      <c r="H2308" s="2" t="s">
        <v>199</v>
      </c>
      <c r="K2308" s="9"/>
      <c r="L2308" s="9"/>
      <c r="M2308" s="9"/>
      <c r="N2308"/>
      <c r="O2308"/>
      <c r="P2308"/>
      <c r="Q2308"/>
      <c r="R2308"/>
      <c r="S2308"/>
      <c r="T2308"/>
      <c r="U2308"/>
      <c r="V2308"/>
      <c r="W2308"/>
    </row>
    <row r="2309" spans="2:23" ht="15" x14ac:dyDescent="0.25">
      <c r="B2309" s="2"/>
      <c r="I2309" s="2" t="s">
        <v>195</v>
      </c>
      <c r="J2309" s="2" t="s">
        <v>1049</v>
      </c>
      <c r="K2309" s="9">
        <v>-166</v>
      </c>
      <c r="L2309" s="9">
        <v>0</v>
      </c>
      <c r="M2309" s="9">
        <v>0</v>
      </c>
      <c r="N2309"/>
      <c r="O2309"/>
      <c r="P2309"/>
      <c r="Q2309"/>
      <c r="R2309"/>
      <c r="S2309"/>
      <c r="T2309"/>
      <c r="U2309"/>
      <c r="V2309"/>
      <c r="W2309"/>
    </row>
    <row r="2310" spans="2:23" ht="15" x14ac:dyDescent="0.25">
      <c r="B2310" s="2"/>
      <c r="K2310" s="9"/>
      <c r="L2310" s="9"/>
      <c r="M2310" s="9"/>
      <c r="N2310"/>
      <c r="O2310"/>
      <c r="P2310"/>
      <c r="Q2310"/>
      <c r="R2310"/>
      <c r="S2310"/>
      <c r="T2310"/>
      <c r="U2310"/>
      <c r="V2310"/>
      <c r="W2310"/>
    </row>
    <row r="2311" spans="2:23" ht="15" x14ac:dyDescent="0.25">
      <c r="B2311" s="2"/>
      <c r="H2311" s="2" t="s">
        <v>202</v>
      </c>
      <c r="K2311" s="9"/>
      <c r="L2311" s="9"/>
      <c r="M2311" s="9"/>
      <c r="N2311"/>
      <c r="O2311"/>
      <c r="P2311"/>
      <c r="Q2311"/>
      <c r="R2311"/>
      <c r="S2311"/>
      <c r="T2311"/>
      <c r="U2311"/>
      <c r="V2311"/>
      <c r="W2311"/>
    </row>
    <row r="2312" spans="2:23" ht="15" x14ac:dyDescent="0.25">
      <c r="B2312" s="2"/>
      <c r="I2312" s="2" t="s">
        <v>195</v>
      </c>
      <c r="J2312" s="2" t="s">
        <v>1049</v>
      </c>
      <c r="K2312" s="9">
        <v>-218</v>
      </c>
      <c r="L2312" s="9">
        <v>0</v>
      </c>
      <c r="M2312" s="9">
        <v>0</v>
      </c>
      <c r="N2312"/>
      <c r="O2312"/>
      <c r="P2312"/>
      <c r="Q2312"/>
      <c r="R2312"/>
      <c r="S2312"/>
      <c r="T2312"/>
      <c r="U2312"/>
      <c r="V2312"/>
      <c r="W2312"/>
    </row>
    <row r="2313" spans="2:23" ht="15" x14ac:dyDescent="0.25">
      <c r="B2313" s="2"/>
      <c r="K2313" s="9"/>
      <c r="L2313" s="9"/>
      <c r="M2313" s="9"/>
      <c r="N2313"/>
      <c r="O2313"/>
      <c r="P2313"/>
      <c r="Q2313"/>
      <c r="R2313"/>
      <c r="S2313"/>
      <c r="T2313"/>
      <c r="U2313"/>
      <c r="V2313"/>
      <c r="W2313"/>
    </row>
    <row r="2314" spans="2:23" ht="15" x14ac:dyDescent="0.25">
      <c r="B2314" s="2"/>
      <c r="F2314" s="2" t="s">
        <v>177</v>
      </c>
      <c r="G2314" s="2" t="s">
        <v>205</v>
      </c>
      <c r="K2314" s="9"/>
      <c r="L2314" s="9"/>
      <c r="M2314" s="9"/>
      <c r="N2314"/>
      <c r="O2314"/>
      <c r="P2314"/>
      <c r="Q2314"/>
      <c r="R2314"/>
      <c r="S2314"/>
      <c r="T2314"/>
      <c r="U2314"/>
      <c r="V2314"/>
      <c r="W2314"/>
    </row>
    <row r="2315" spans="2:23" ht="15" x14ac:dyDescent="0.25">
      <c r="B2315" s="2"/>
      <c r="H2315" s="2" t="s">
        <v>208</v>
      </c>
      <c r="K2315" s="9"/>
      <c r="L2315" s="9"/>
      <c r="M2315" s="9"/>
      <c r="N2315"/>
      <c r="O2315"/>
      <c r="P2315"/>
      <c r="Q2315"/>
      <c r="R2315"/>
      <c r="S2315"/>
      <c r="T2315"/>
      <c r="U2315"/>
      <c r="V2315"/>
      <c r="W2315"/>
    </row>
    <row r="2316" spans="2:23" ht="15" x14ac:dyDescent="0.25">
      <c r="B2316" s="2"/>
      <c r="I2316" s="2" t="s">
        <v>195</v>
      </c>
      <c r="J2316" s="2" t="s">
        <v>1049</v>
      </c>
      <c r="K2316" s="9">
        <v>-1881</v>
      </c>
      <c r="L2316" s="9">
        <v>0</v>
      </c>
      <c r="M2316" s="9">
        <v>0</v>
      </c>
      <c r="N2316"/>
      <c r="O2316"/>
      <c r="P2316"/>
      <c r="Q2316"/>
      <c r="R2316"/>
      <c r="S2316"/>
      <c r="T2316"/>
      <c r="U2316"/>
      <c r="V2316"/>
      <c r="W2316"/>
    </row>
    <row r="2317" spans="2:23" ht="15" x14ac:dyDescent="0.25">
      <c r="B2317" s="2"/>
      <c r="K2317" s="9"/>
      <c r="L2317" s="9"/>
      <c r="M2317" s="9"/>
      <c r="N2317"/>
      <c r="O2317"/>
      <c r="P2317"/>
      <c r="Q2317"/>
      <c r="R2317"/>
      <c r="S2317"/>
      <c r="T2317"/>
      <c r="U2317"/>
      <c r="V2317"/>
      <c r="W2317"/>
    </row>
    <row r="2318" spans="2:23" ht="15" x14ac:dyDescent="0.25">
      <c r="B2318" s="2"/>
      <c r="H2318" s="2" t="s">
        <v>212</v>
      </c>
      <c r="K2318" s="9"/>
      <c r="L2318" s="9"/>
      <c r="M2318" s="9"/>
      <c r="N2318"/>
      <c r="O2318"/>
      <c r="P2318"/>
      <c r="Q2318"/>
      <c r="R2318"/>
      <c r="S2318"/>
      <c r="T2318"/>
      <c r="U2318"/>
      <c r="V2318"/>
      <c r="W2318"/>
    </row>
    <row r="2319" spans="2:23" ht="15" x14ac:dyDescent="0.25">
      <c r="B2319" s="2"/>
      <c r="I2319" s="2" t="s">
        <v>195</v>
      </c>
      <c r="J2319" s="2" t="s">
        <v>1049</v>
      </c>
      <c r="K2319" s="9">
        <v>-8</v>
      </c>
      <c r="L2319" s="9">
        <v>0</v>
      </c>
      <c r="M2319" s="9">
        <v>0</v>
      </c>
      <c r="N2319"/>
      <c r="O2319"/>
      <c r="P2319"/>
      <c r="Q2319"/>
      <c r="R2319"/>
      <c r="S2319"/>
      <c r="T2319"/>
      <c r="U2319"/>
      <c r="V2319"/>
      <c r="W2319"/>
    </row>
    <row r="2320" spans="2:23" ht="15" x14ac:dyDescent="0.25">
      <c r="B2320" s="2"/>
      <c r="K2320" s="9"/>
      <c r="L2320" s="9"/>
      <c r="M2320" s="9"/>
      <c r="N2320"/>
      <c r="O2320"/>
      <c r="P2320"/>
      <c r="Q2320"/>
      <c r="R2320"/>
      <c r="S2320"/>
      <c r="T2320"/>
      <c r="U2320"/>
      <c r="V2320"/>
      <c r="W2320"/>
    </row>
    <row r="2321" spans="2:23" ht="15" x14ac:dyDescent="0.25">
      <c r="B2321" s="2"/>
      <c r="F2321" s="2" t="s">
        <v>37</v>
      </c>
      <c r="G2321" s="2" t="s">
        <v>242</v>
      </c>
      <c r="K2321" s="9"/>
      <c r="L2321" s="9"/>
      <c r="M2321" s="9"/>
      <c r="N2321"/>
      <c r="O2321"/>
      <c r="P2321"/>
      <c r="Q2321"/>
      <c r="R2321"/>
      <c r="S2321"/>
      <c r="T2321"/>
      <c r="U2321"/>
      <c r="V2321"/>
      <c r="W2321"/>
    </row>
    <row r="2322" spans="2:23" ht="15" x14ac:dyDescent="0.25">
      <c r="B2322" s="2"/>
      <c r="H2322" s="2" t="s">
        <v>246</v>
      </c>
      <c r="K2322" s="9"/>
      <c r="L2322" s="9"/>
      <c r="M2322" s="9"/>
      <c r="N2322"/>
      <c r="O2322"/>
      <c r="P2322"/>
      <c r="Q2322"/>
      <c r="R2322"/>
      <c r="S2322"/>
      <c r="T2322"/>
      <c r="U2322"/>
      <c r="V2322"/>
      <c r="W2322"/>
    </row>
    <row r="2323" spans="2:23" ht="15" x14ac:dyDescent="0.25">
      <c r="B2323" s="2"/>
      <c r="I2323" s="2" t="s">
        <v>195</v>
      </c>
      <c r="J2323" s="2" t="s">
        <v>1049</v>
      </c>
      <c r="K2323" s="9">
        <v>-2</v>
      </c>
      <c r="L2323" s="9">
        <v>0</v>
      </c>
      <c r="M2323" s="9">
        <v>0</v>
      </c>
      <c r="N2323"/>
      <c r="O2323"/>
      <c r="P2323"/>
      <c r="Q2323"/>
      <c r="R2323"/>
      <c r="S2323"/>
      <c r="T2323"/>
      <c r="U2323"/>
      <c r="V2323"/>
      <c r="W2323"/>
    </row>
    <row r="2324" spans="2:23" ht="15" x14ac:dyDescent="0.25">
      <c r="B2324" s="2"/>
      <c r="K2324" s="9"/>
      <c r="L2324" s="9"/>
      <c r="M2324" s="9"/>
      <c r="N2324"/>
      <c r="O2324"/>
      <c r="P2324"/>
      <c r="Q2324"/>
      <c r="R2324"/>
      <c r="S2324"/>
      <c r="T2324"/>
      <c r="U2324"/>
      <c r="V2324"/>
      <c r="W2324"/>
    </row>
    <row r="2325" spans="2:23" ht="15" x14ac:dyDescent="0.25">
      <c r="B2325" s="2"/>
      <c r="F2325" s="2" t="s">
        <v>256</v>
      </c>
      <c r="G2325" s="2" t="s">
        <v>257</v>
      </c>
      <c r="K2325" s="9"/>
      <c r="L2325" s="9"/>
      <c r="M2325" s="9"/>
      <c r="N2325"/>
      <c r="O2325"/>
      <c r="P2325"/>
      <c r="Q2325"/>
      <c r="R2325"/>
      <c r="S2325"/>
      <c r="T2325"/>
      <c r="U2325"/>
      <c r="V2325"/>
      <c r="W2325"/>
    </row>
    <row r="2326" spans="2:23" ht="15" x14ac:dyDescent="0.25">
      <c r="B2326" s="2"/>
      <c r="H2326" s="2" t="s">
        <v>1061</v>
      </c>
      <c r="K2326" s="9"/>
      <c r="L2326" s="9"/>
      <c r="M2326" s="9"/>
      <c r="N2326"/>
      <c r="O2326"/>
      <c r="P2326"/>
      <c r="Q2326"/>
      <c r="R2326"/>
      <c r="S2326"/>
      <c r="T2326"/>
      <c r="U2326"/>
      <c r="V2326"/>
      <c r="W2326"/>
    </row>
    <row r="2327" spans="2:23" ht="15" x14ac:dyDescent="0.25">
      <c r="B2327" s="2"/>
      <c r="I2327" s="2" t="s">
        <v>195</v>
      </c>
      <c r="J2327" s="2" t="s">
        <v>1049</v>
      </c>
      <c r="K2327" s="9">
        <v>-300</v>
      </c>
      <c r="L2327" s="9">
        <v>-395</v>
      </c>
      <c r="M2327" s="9">
        <v>-377</v>
      </c>
      <c r="N2327"/>
      <c r="O2327"/>
      <c r="P2327"/>
      <c r="Q2327"/>
      <c r="R2327"/>
      <c r="S2327"/>
      <c r="T2327"/>
      <c r="U2327"/>
      <c r="V2327"/>
      <c r="W2327"/>
    </row>
    <row r="2328" spans="2:23" ht="15" x14ac:dyDescent="0.25">
      <c r="B2328" s="2"/>
      <c r="K2328" s="9"/>
      <c r="L2328" s="9"/>
      <c r="M2328" s="9"/>
      <c r="N2328"/>
      <c r="O2328"/>
      <c r="P2328"/>
      <c r="Q2328"/>
      <c r="R2328"/>
      <c r="S2328"/>
      <c r="T2328"/>
      <c r="U2328"/>
      <c r="V2328"/>
      <c r="W2328"/>
    </row>
    <row r="2329" spans="2:23" ht="15" x14ac:dyDescent="0.25">
      <c r="B2329" s="2"/>
      <c r="H2329" s="2" t="s">
        <v>1062</v>
      </c>
      <c r="K2329" s="9"/>
      <c r="L2329" s="9"/>
      <c r="M2329" s="9"/>
      <c r="N2329"/>
      <c r="O2329"/>
      <c r="P2329"/>
      <c r="Q2329"/>
      <c r="R2329"/>
      <c r="S2329"/>
      <c r="T2329"/>
      <c r="U2329"/>
      <c r="V2329"/>
      <c r="W2329"/>
    </row>
    <row r="2330" spans="2:23" ht="15" x14ac:dyDescent="0.25">
      <c r="B2330" s="2"/>
      <c r="I2330" s="2" t="s">
        <v>195</v>
      </c>
      <c r="J2330" s="2" t="s">
        <v>1049</v>
      </c>
      <c r="K2330" s="9">
        <v>-805</v>
      </c>
      <c r="L2330" s="9">
        <v>-811</v>
      </c>
      <c r="M2330" s="9">
        <v>-791</v>
      </c>
      <c r="N2330"/>
      <c r="O2330"/>
      <c r="P2330"/>
      <c r="Q2330"/>
      <c r="R2330"/>
      <c r="S2330"/>
      <c r="T2330"/>
      <c r="U2330"/>
      <c r="V2330"/>
      <c r="W2330"/>
    </row>
    <row r="2331" spans="2:23" ht="15" x14ac:dyDescent="0.25">
      <c r="B2331" s="2"/>
      <c r="K2331" s="9"/>
      <c r="L2331" s="9"/>
      <c r="M2331" s="9"/>
      <c r="N2331"/>
      <c r="O2331"/>
      <c r="P2331"/>
      <c r="Q2331"/>
      <c r="R2331"/>
      <c r="S2331"/>
      <c r="T2331"/>
      <c r="U2331"/>
      <c r="V2331"/>
      <c r="W2331"/>
    </row>
    <row r="2332" spans="2:23" ht="15" x14ac:dyDescent="0.25">
      <c r="B2332" s="2"/>
      <c r="D2332" s="2" t="s">
        <v>264</v>
      </c>
      <c r="E2332" s="2" t="s">
        <v>265</v>
      </c>
      <c r="K2332" s="9"/>
      <c r="L2332" s="9"/>
      <c r="M2332" s="9"/>
      <c r="N2332"/>
      <c r="O2332"/>
      <c r="P2332"/>
      <c r="Q2332"/>
      <c r="R2332"/>
      <c r="S2332"/>
      <c r="T2332"/>
      <c r="U2332"/>
      <c r="V2332"/>
      <c r="W2332"/>
    </row>
    <row r="2333" spans="2:23" ht="15" x14ac:dyDescent="0.25">
      <c r="B2333" s="2"/>
      <c r="F2333" s="2" t="s">
        <v>272</v>
      </c>
      <c r="G2333" s="2" t="s">
        <v>273</v>
      </c>
      <c r="K2333" s="9"/>
      <c r="L2333" s="9"/>
      <c r="M2333" s="9"/>
      <c r="N2333"/>
      <c r="O2333"/>
      <c r="P2333"/>
      <c r="Q2333"/>
      <c r="R2333"/>
      <c r="S2333"/>
      <c r="T2333"/>
      <c r="U2333"/>
      <c r="V2333"/>
      <c r="W2333"/>
    </row>
    <row r="2334" spans="2:23" ht="15" x14ac:dyDescent="0.25">
      <c r="B2334" s="2"/>
      <c r="H2334" s="2" t="s">
        <v>1063</v>
      </c>
      <c r="K2334" s="9"/>
      <c r="L2334" s="9"/>
      <c r="M2334" s="9"/>
      <c r="N2334"/>
      <c r="O2334"/>
      <c r="P2334"/>
      <c r="Q2334"/>
      <c r="R2334"/>
      <c r="S2334"/>
      <c r="T2334"/>
      <c r="U2334"/>
      <c r="V2334"/>
      <c r="W2334"/>
    </row>
    <row r="2335" spans="2:23" ht="15" x14ac:dyDescent="0.25">
      <c r="B2335" s="2"/>
      <c r="I2335" s="2" t="s">
        <v>55</v>
      </c>
      <c r="J2335" s="2" t="s">
        <v>1049</v>
      </c>
      <c r="K2335" s="9">
        <v>0</v>
      </c>
      <c r="L2335" s="9">
        <v>-893</v>
      </c>
      <c r="M2335" s="9">
        <v>-756</v>
      </c>
      <c r="N2335"/>
      <c r="O2335"/>
      <c r="P2335"/>
      <c r="Q2335"/>
      <c r="R2335"/>
      <c r="S2335"/>
      <c r="T2335"/>
      <c r="U2335"/>
      <c r="V2335"/>
      <c r="W2335"/>
    </row>
    <row r="2336" spans="2:23" ht="15" x14ac:dyDescent="0.25">
      <c r="B2336" s="2"/>
      <c r="K2336" s="9"/>
      <c r="L2336" s="9"/>
      <c r="M2336" s="9"/>
      <c r="N2336"/>
      <c r="O2336"/>
      <c r="P2336"/>
      <c r="Q2336"/>
      <c r="R2336"/>
      <c r="S2336"/>
      <c r="T2336"/>
      <c r="U2336"/>
      <c r="V2336"/>
      <c r="W2336"/>
    </row>
    <row r="2337" spans="2:23" ht="15" x14ac:dyDescent="0.25">
      <c r="B2337" s="2"/>
      <c r="D2337" s="2" t="s">
        <v>25</v>
      </c>
      <c r="E2337" s="2" t="s">
        <v>26</v>
      </c>
      <c r="K2337" s="9"/>
      <c r="L2337" s="9"/>
      <c r="M2337" s="9"/>
      <c r="N2337"/>
      <c r="O2337"/>
      <c r="P2337"/>
      <c r="Q2337"/>
      <c r="R2337"/>
      <c r="S2337"/>
      <c r="T2337"/>
      <c r="U2337"/>
      <c r="V2337"/>
      <c r="W2337"/>
    </row>
    <row r="2338" spans="2:23" ht="15" x14ac:dyDescent="0.25">
      <c r="B2338" s="2"/>
      <c r="F2338" s="2" t="s">
        <v>37</v>
      </c>
      <c r="G2338" s="2" t="s">
        <v>284</v>
      </c>
      <c r="K2338" s="9"/>
      <c r="L2338" s="9"/>
      <c r="M2338" s="9"/>
      <c r="N2338"/>
      <c r="O2338"/>
      <c r="P2338"/>
      <c r="Q2338"/>
      <c r="R2338"/>
      <c r="S2338"/>
      <c r="T2338"/>
      <c r="U2338"/>
      <c r="V2338"/>
      <c r="W2338"/>
    </row>
    <row r="2339" spans="2:23" ht="15" x14ac:dyDescent="0.25">
      <c r="B2339" s="2"/>
      <c r="H2339" s="2" t="s">
        <v>287</v>
      </c>
      <c r="K2339" s="9"/>
      <c r="L2339" s="9"/>
      <c r="M2339" s="9"/>
      <c r="N2339"/>
      <c r="O2339"/>
      <c r="P2339"/>
      <c r="Q2339"/>
      <c r="R2339"/>
      <c r="S2339"/>
      <c r="T2339"/>
      <c r="U2339"/>
      <c r="V2339"/>
      <c r="W2339"/>
    </row>
    <row r="2340" spans="2:23" ht="15" x14ac:dyDescent="0.25">
      <c r="B2340" s="2"/>
      <c r="I2340" s="2" t="s">
        <v>288</v>
      </c>
      <c r="J2340" s="2" t="s">
        <v>1049</v>
      </c>
      <c r="K2340" s="9">
        <v>0</v>
      </c>
      <c r="L2340" s="9">
        <v>-41</v>
      </c>
      <c r="M2340" s="9">
        <v>0</v>
      </c>
      <c r="N2340"/>
      <c r="O2340"/>
      <c r="P2340"/>
      <c r="Q2340"/>
      <c r="R2340"/>
      <c r="S2340"/>
      <c r="T2340"/>
      <c r="U2340"/>
      <c r="V2340"/>
      <c r="W2340"/>
    </row>
    <row r="2341" spans="2:23" ht="15" x14ac:dyDescent="0.25">
      <c r="B2341" s="2"/>
      <c r="K2341" s="9"/>
      <c r="L2341" s="9"/>
      <c r="M2341" s="9"/>
      <c r="N2341"/>
      <c r="O2341"/>
      <c r="P2341"/>
      <c r="Q2341"/>
      <c r="R2341"/>
      <c r="S2341"/>
      <c r="T2341"/>
      <c r="U2341"/>
      <c r="V2341"/>
      <c r="W2341"/>
    </row>
    <row r="2342" spans="2:23" ht="15" x14ac:dyDescent="0.25">
      <c r="B2342" s="2"/>
      <c r="H2342" s="2" t="s">
        <v>291</v>
      </c>
      <c r="K2342" s="9"/>
      <c r="L2342" s="9"/>
      <c r="M2342" s="9"/>
      <c r="N2342"/>
      <c r="O2342"/>
      <c r="P2342"/>
      <c r="Q2342"/>
      <c r="R2342"/>
      <c r="S2342"/>
      <c r="T2342"/>
      <c r="U2342"/>
      <c r="V2342"/>
      <c r="W2342"/>
    </row>
    <row r="2343" spans="2:23" ht="15" x14ac:dyDescent="0.25">
      <c r="B2343" s="2"/>
      <c r="I2343" s="2" t="s">
        <v>29</v>
      </c>
      <c r="J2343" s="2" t="s">
        <v>1049</v>
      </c>
      <c r="K2343" s="9">
        <v>-11</v>
      </c>
      <c r="L2343" s="9">
        <v>-26</v>
      </c>
      <c r="M2343" s="9">
        <v>0</v>
      </c>
      <c r="N2343"/>
      <c r="O2343"/>
      <c r="P2343"/>
      <c r="Q2343"/>
      <c r="R2343"/>
      <c r="S2343"/>
      <c r="T2343"/>
      <c r="U2343"/>
      <c r="V2343"/>
      <c r="W2343"/>
    </row>
    <row r="2344" spans="2:23" ht="15" x14ac:dyDescent="0.25">
      <c r="B2344" s="2"/>
      <c r="K2344" s="9"/>
      <c r="L2344" s="9"/>
      <c r="M2344" s="9"/>
      <c r="N2344"/>
      <c r="O2344"/>
      <c r="P2344"/>
      <c r="Q2344"/>
      <c r="R2344"/>
      <c r="S2344"/>
      <c r="T2344"/>
      <c r="U2344"/>
      <c r="V2344"/>
      <c r="W2344"/>
    </row>
    <row r="2345" spans="2:23" ht="15" x14ac:dyDescent="0.25">
      <c r="B2345" s="2"/>
      <c r="H2345" s="2" t="s">
        <v>1064</v>
      </c>
      <c r="K2345" s="9"/>
      <c r="L2345" s="9"/>
      <c r="M2345" s="9"/>
      <c r="N2345"/>
      <c r="O2345"/>
      <c r="P2345"/>
      <c r="Q2345"/>
      <c r="R2345"/>
      <c r="S2345"/>
      <c r="T2345"/>
      <c r="U2345"/>
      <c r="V2345"/>
      <c r="W2345"/>
    </row>
    <row r="2346" spans="2:23" ht="15" x14ac:dyDescent="0.25">
      <c r="B2346" s="2"/>
      <c r="I2346" s="2" t="s">
        <v>29</v>
      </c>
      <c r="J2346" s="2" t="s">
        <v>1049</v>
      </c>
      <c r="K2346" s="9">
        <v>-5</v>
      </c>
      <c r="L2346" s="9">
        <v>-5</v>
      </c>
      <c r="M2346" s="9">
        <v>-5</v>
      </c>
      <c r="N2346"/>
      <c r="O2346"/>
      <c r="P2346"/>
      <c r="Q2346"/>
      <c r="R2346"/>
      <c r="S2346"/>
      <c r="T2346"/>
      <c r="U2346"/>
      <c r="V2346"/>
      <c r="W2346"/>
    </row>
    <row r="2347" spans="2:23" ht="15" x14ac:dyDescent="0.25">
      <c r="B2347" s="2"/>
      <c r="K2347" s="9"/>
      <c r="L2347" s="9"/>
      <c r="M2347" s="9"/>
      <c r="N2347"/>
      <c r="O2347"/>
      <c r="P2347"/>
      <c r="Q2347"/>
      <c r="R2347"/>
      <c r="S2347"/>
      <c r="T2347"/>
      <c r="U2347"/>
      <c r="V2347"/>
      <c r="W2347"/>
    </row>
    <row r="2348" spans="2:23" ht="15" x14ac:dyDescent="0.25">
      <c r="B2348" s="2"/>
      <c r="H2348" s="2" t="s">
        <v>295</v>
      </c>
      <c r="K2348" s="9"/>
      <c r="L2348" s="9"/>
      <c r="M2348" s="9"/>
      <c r="N2348"/>
      <c r="O2348"/>
      <c r="P2348"/>
      <c r="Q2348"/>
      <c r="R2348"/>
      <c r="S2348"/>
      <c r="T2348"/>
      <c r="U2348"/>
      <c r="V2348"/>
      <c r="W2348"/>
    </row>
    <row r="2349" spans="2:23" ht="15" x14ac:dyDescent="0.25">
      <c r="B2349" s="2"/>
      <c r="I2349" s="2" t="s">
        <v>29</v>
      </c>
      <c r="J2349" s="2" t="s">
        <v>1049</v>
      </c>
      <c r="K2349" s="9">
        <v>-94</v>
      </c>
      <c r="L2349" s="9">
        <v>0</v>
      </c>
      <c r="M2349" s="9">
        <v>0</v>
      </c>
      <c r="N2349"/>
      <c r="O2349"/>
      <c r="P2349"/>
      <c r="Q2349"/>
      <c r="R2349"/>
      <c r="S2349"/>
      <c r="T2349"/>
      <c r="U2349"/>
      <c r="V2349"/>
      <c r="W2349"/>
    </row>
    <row r="2350" spans="2:23" ht="15" x14ac:dyDescent="0.25">
      <c r="B2350" s="2"/>
      <c r="K2350" s="9"/>
      <c r="L2350" s="9"/>
      <c r="M2350" s="9"/>
      <c r="N2350"/>
      <c r="O2350"/>
      <c r="P2350"/>
      <c r="Q2350"/>
      <c r="R2350"/>
      <c r="S2350"/>
      <c r="T2350"/>
      <c r="U2350"/>
      <c r="V2350"/>
      <c r="W2350"/>
    </row>
    <row r="2351" spans="2:23" ht="15" x14ac:dyDescent="0.25">
      <c r="B2351" s="2"/>
      <c r="F2351" s="2" t="s">
        <v>296</v>
      </c>
      <c r="G2351" s="2" t="s">
        <v>297</v>
      </c>
      <c r="K2351" s="9"/>
      <c r="L2351" s="9"/>
      <c r="M2351" s="9"/>
      <c r="N2351"/>
      <c r="O2351"/>
      <c r="P2351"/>
      <c r="Q2351"/>
      <c r="R2351"/>
      <c r="S2351"/>
      <c r="T2351"/>
      <c r="U2351"/>
      <c r="V2351"/>
      <c r="W2351"/>
    </row>
    <row r="2352" spans="2:23" ht="15" x14ac:dyDescent="0.25">
      <c r="B2352" s="2"/>
      <c r="H2352" s="2" t="s">
        <v>1065</v>
      </c>
      <c r="K2352" s="9"/>
      <c r="L2352" s="9"/>
      <c r="M2352" s="9"/>
      <c r="N2352"/>
      <c r="O2352"/>
      <c r="P2352"/>
      <c r="Q2352"/>
      <c r="R2352"/>
      <c r="S2352"/>
      <c r="T2352"/>
      <c r="U2352"/>
      <c r="V2352"/>
      <c r="W2352"/>
    </row>
    <row r="2353" spans="2:23" ht="15" x14ac:dyDescent="0.25">
      <c r="B2353" s="2"/>
      <c r="I2353" s="2" t="s">
        <v>29</v>
      </c>
      <c r="J2353" s="2" t="s">
        <v>1049</v>
      </c>
      <c r="K2353" s="9">
        <v>-63</v>
      </c>
      <c r="L2353" s="9">
        <v>-90</v>
      </c>
      <c r="M2353" s="9">
        <v>-90</v>
      </c>
      <c r="N2353"/>
      <c r="O2353"/>
      <c r="P2353"/>
      <c r="Q2353"/>
      <c r="R2353"/>
      <c r="S2353"/>
      <c r="T2353"/>
      <c r="U2353"/>
      <c r="V2353"/>
      <c r="W2353"/>
    </row>
    <row r="2354" spans="2:23" ht="15" x14ac:dyDescent="0.25">
      <c r="B2354" s="2"/>
      <c r="I2354" s="2" t="s">
        <v>29</v>
      </c>
      <c r="J2354" s="2" t="s">
        <v>1066</v>
      </c>
      <c r="K2354" s="9">
        <v>-43</v>
      </c>
      <c r="L2354" s="9">
        <v>-12</v>
      </c>
      <c r="M2354" s="9">
        <v>-12</v>
      </c>
      <c r="N2354"/>
      <c r="O2354"/>
      <c r="P2354"/>
      <c r="Q2354"/>
      <c r="R2354"/>
      <c r="S2354"/>
      <c r="T2354"/>
      <c r="U2354"/>
      <c r="V2354"/>
      <c r="W2354"/>
    </row>
    <row r="2355" spans="2:23" ht="15" x14ac:dyDescent="0.25">
      <c r="B2355" s="2"/>
      <c r="K2355" s="9"/>
      <c r="L2355" s="9"/>
      <c r="M2355" s="9"/>
      <c r="N2355"/>
      <c r="O2355"/>
      <c r="P2355"/>
      <c r="Q2355"/>
      <c r="R2355"/>
      <c r="S2355"/>
      <c r="T2355"/>
      <c r="U2355"/>
      <c r="V2355"/>
      <c r="W2355"/>
    </row>
    <row r="2356" spans="2:23" ht="15" x14ac:dyDescent="0.25">
      <c r="B2356" s="2"/>
      <c r="F2356" s="2" t="s">
        <v>129</v>
      </c>
      <c r="G2356" s="2" t="s">
        <v>301</v>
      </c>
      <c r="K2356" s="9"/>
      <c r="L2356" s="9"/>
      <c r="M2356" s="9"/>
      <c r="N2356"/>
      <c r="O2356"/>
      <c r="P2356"/>
      <c r="Q2356"/>
      <c r="R2356"/>
      <c r="S2356"/>
      <c r="T2356"/>
      <c r="U2356"/>
      <c r="V2356"/>
      <c r="W2356"/>
    </row>
    <row r="2357" spans="2:23" ht="15" x14ac:dyDescent="0.25">
      <c r="B2357" s="2"/>
      <c r="H2357" s="2" t="s">
        <v>302</v>
      </c>
      <c r="K2357" s="9"/>
      <c r="L2357" s="9"/>
      <c r="M2357" s="9"/>
      <c r="N2357"/>
      <c r="O2357"/>
      <c r="P2357"/>
      <c r="Q2357"/>
      <c r="R2357"/>
      <c r="S2357"/>
      <c r="T2357"/>
      <c r="U2357"/>
      <c r="V2357"/>
      <c r="W2357"/>
    </row>
    <row r="2358" spans="2:23" ht="15" x14ac:dyDescent="0.25">
      <c r="B2358" s="2"/>
      <c r="I2358" s="2" t="s">
        <v>286</v>
      </c>
      <c r="J2358" s="2" t="s">
        <v>1049</v>
      </c>
      <c r="K2358" s="9">
        <v>-9</v>
      </c>
      <c r="L2358" s="9">
        <v>0</v>
      </c>
      <c r="M2358" s="9">
        <v>0</v>
      </c>
      <c r="N2358"/>
      <c r="O2358"/>
      <c r="P2358"/>
      <c r="Q2358"/>
      <c r="R2358"/>
      <c r="S2358"/>
      <c r="T2358"/>
      <c r="U2358"/>
      <c r="V2358"/>
      <c r="W2358"/>
    </row>
    <row r="2359" spans="2:23" ht="15" x14ac:dyDescent="0.25">
      <c r="B2359" s="2"/>
      <c r="K2359" s="9"/>
      <c r="L2359" s="9"/>
      <c r="M2359" s="9"/>
      <c r="N2359"/>
      <c r="O2359"/>
      <c r="P2359"/>
      <c r="Q2359"/>
      <c r="R2359"/>
      <c r="S2359"/>
      <c r="T2359"/>
      <c r="U2359"/>
      <c r="V2359"/>
      <c r="W2359"/>
    </row>
    <row r="2360" spans="2:23" ht="15" x14ac:dyDescent="0.25">
      <c r="B2360" s="2"/>
      <c r="D2360" s="2" t="s">
        <v>305</v>
      </c>
      <c r="E2360" s="2" t="s">
        <v>306</v>
      </c>
      <c r="K2360" s="9"/>
      <c r="L2360" s="9"/>
      <c r="M2360" s="9"/>
      <c r="N2360"/>
      <c r="O2360"/>
      <c r="P2360"/>
      <c r="Q2360"/>
      <c r="R2360"/>
      <c r="S2360"/>
      <c r="T2360"/>
      <c r="U2360"/>
      <c r="V2360"/>
      <c r="W2360"/>
    </row>
    <row r="2361" spans="2:23" ht="15" x14ac:dyDescent="0.25">
      <c r="B2361" s="2"/>
      <c r="F2361" s="2" t="s">
        <v>78</v>
      </c>
      <c r="G2361" s="2" t="s">
        <v>313</v>
      </c>
      <c r="K2361" s="9"/>
      <c r="L2361" s="9"/>
      <c r="M2361" s="9"/>
      <c r="N2361"/>
      <c r="O2361"/>
      <c r="P2361"/>
      <c r="Q2361"/>
      <c r="R2361"/>
      <c r="S2361"/>
      <c r="T2361"/>
      <c r="U2361"/>
      <c r="V2361"/>
      <c r="W2361"/>
    </row>
    <row r="2362" spans="2:23" ht="15" x14ac:dyDescent="0.25">
      <c r="B2362" s="2"/>
      <c r="H2362" s="2" t="s">
        <v>314</v>
      </c>
      <c r="K2362" s="9"/>
      <c r="L2362" s="9"/>
      <c r="M2362" s="9"/>
      <c r="N2362"/>
      <c r="O2362"/>
      <c r="P2362"/>
      <c r="Q2362"/>
      <c r="R2362"/>
      <c r="S2362"/>
      <c r="T2362"/>
      <c r="U2362"/>
      <c r="V2362"/>
      <c r="W2362"/>
    </row>
    <row r="2363" spans="2:23" ht="15" x14ac:dyDescent="0.25">
      <c r="B2363" s="2"/>
      <c r="I2363" s="2" t="s">
        <v>107</v>
      </c>
      <c r="J2363" s="2" t="s">
        <v>1049</v>
      </c>
      <c r="K2363" s="9">
        <v>0</v>
      </c>
      <c r="L2363" s="9">
        <v>-15</v>
      </c>
      <c r="M2363" s="9">
        <v>0</v>
      </c>
      <c r="N2363"/>
      <c r="O2363"/>
      <c r="P2363"/>
      <c r="Q2363"/>
      <c r="R2363"/>
      <c r="S2363"/>
      <c r="T2363"/>
      <c r="U2363"/>
      <c r="V2363"/>
      <c r="W2363"/>
    </row>
    <row r="2364" spans="2:23" ht="15" x14ac:dyDescent="0.25">
      <c r="B2364" s="2"/>
      <c r="K2364" s="9"/>
      <c r="L2364" s="9"/>
      <c r="M2364" s="9"/>
      <c r="N2364"/>
      <c r="O2364"/>
      <c r="P2364"/>
      <c r="Q2364"/>
      <c r="R2364"/>
      <c r="S2364"/>
      <c r="T2364"/>
      <c r="U2364"/>
      <c r="V2364"/>
      <c r="W2364"/>
    </row>
    <row r="2365" spans="2:23" ht="15" x14ac:dyDescent="0.25">
      <c r="B2365" s="2"/>
      <c r="F2365" s="2" t="s">
        <v>174</v>
      </c>
      <c r="G2365" s="2" t="s">
        <v>325</v>
      </c>
      <c r="K2365" s="9"/>
      <c r="L2365" s="9"/>
      <c r="M2365" s="9"/>
      <c r="N2365"/>
      <c r="O2365"/>
      <c r="P2365"/>
      <c r="Q2365"/>
      <c r="R2365"/>
      <c r="S2365"/>
      <c r="T2365"/>
      <c r="U2365"/>
      <c r="V2365"/>
      <c r="W2365"/>
    </row>
    <row r="2366" spans="2:23" ht="15" x14ac:dyDescent="0.25">
      <c r="B2366" s="2"/>
      <c r="H2366" s="2" t="s">
        <v>326</v>
      </c>
      <c r="K2366" s="9"/>
      <c r="L2366" s="9"/>
      <c r="M2366" s="9"/>
      <c r="N2366"/>
      <c r="O2366"/>
      <c r="P2366"/>
      <c r="Q2366"/>
      <c r="R2366"/>
      <c r="S2366"/>
      <c r="T2366"/>
      <c r="U2366"/>
      <c r="V2366"/>
      <c r="W2366"/>
    </row>
    <row r="2367" spans="2:23" ht="15" x14ac:dyDescent="0.25">
      <c r="B2367" s="2"/>
      <c r="I2367" s="2" t="s">
        <v>311</v>
      </c>
      <c r="J2367" s="2" t="s">
        <v>1049</v>
      </c>
      <c r="K2367" s="9">
        <v>-4</v>
      </c>
      <c r="L2367" s="9">
        <v>0</v>
      </c>
      <c r="M2367" s="9">
        <v>0</v>
      </c>
      <c r="N2367"/>
      <c r="O2367"/>
      <c r="P2367"/>
      <c r="Q2367"/>
      <c r="R2367"/>
      <c r="S2367"/>
      <c r="T2367"/>
      <c r="U2367"/>
      <c r="V2367"/>
      <c r="W2367"/>
    </row>
    <row r="2368" spans="2:23" ht="15" x14ac:dyDescent="0.25">
      <c r="B2368" s="2"/>
      <c r="K2368" s="9"/>
      <c r="L2368" s="9"/>
      <c r="M2368" s="9"/>
      <c r="N2368"/>
      <c r="O2368"/>
      <c r="P2368"/>
      <c r="Q2368"/>
      <c r="R2368"/>
      <c r="S2368"/>
      <c r="T2368"/>
      <c r="U2368"/>
      <c r="V2368"/>
      <c r="W2368"/>
    </row>
    <row r="2369" spans="2:23" ht="15" x14ac:dyDescent="0.25">
      <c r="B2369" s="2"/>
      <c r="F2369" s="2" t="s">
        <v>181</v>
      </c>
      <c r="G2369" s="2" t="s">
        <v>332</v>
      </c>
      <c r="K2369" s="9"/>
      <c r="L2369" s="9"/>
      <c r="M2369" s="9"/>
      <c r="N2369"/>
      <c r="O2369"/>
      <c r="P2369"/>
      <c r="Q2369"/>
      <c r="R2369"/>
      <c r="S2369"/>
      <c r="T2369"/>
      <c r="U2369"/>
      <c r="V2369"/>
      <c r="W2369"/>
    </row>
    <row r="2370" spans="2:23" ht="15" x14ac:dyDescent="0.25">
      <c r="B2370" s="2"/>
      <c r="H2370" s="2" t="s">
        <v>1067</v>
      </c>
      <c r="K2370" s="9"/>
      <c r="L2370" s="9"/>
      <c r="M2370" s="9"/>
      <c r="N2370"/>
      <c r="O2370"/>
      <c r="P2370"/>
      <c r="Q2370"/>
      <c r="R2370"/>
      <c r="S2370"/>
      <c r="T2370"/>
      <c r="U2370"/>
      <c r="V2370"/>
      <c r="W2370"/>
    </row>
    <row r="2371" spans="2:23" ht="15" x14ac:dyDescent="0.25">
      <c r="B2371" s="2"/>
      <c r="I2371" s="2" t="s">
        <v>309</v>
      </c>
      <c r="J2371" s="2" t="s">
        <v>1049</v>
      </c>
      <c r="K2371" s="9">
        <v>0</v>
      </c>
      <c r="L2371" s="9">
        <v>-10</v>
      </c>
      <c r="M2371" s="9">
        <v>0</v>
      </c>
      <c r="N2371"/>
      <c r="O2371"/>
      <c r="P2371"/>
      <c r="Q2371"/>
      <c r="R2371"/>
      <c r="S2371"/>
      <c r="T2371"/>
      <c r="U2371"/>
      <c r="V2371"/>
      <c r="W2371"/>
    </row>
    <row r="2372" spans="2:23" ht="15" x14ac:dyDescent="0.25">
      <c r="B2372" s="2"/>
      <c r="K2372" s="9"/>
      <c r="L2372" s="9"/>
      <c r="M2372" s="9"/>
      <c r="N2372"/>
      <c r="O2372"/>
      <c r="P2372"/>
      <c r="Q2372"/>
      <c r="R2372"/>
      <c r="S2372"/>
      <c r="T2372"/>
      <c r="U2372"/>
      <c r="V2372"/>
      <c r="W2372"/>
    </row>
    <row r="2373" spans="2:23" ht="15" x14ac:dyDescent="0.25">
      <c r="B2373" s="2"/>
      <c r="H2373" s="2" t="s">
        <v>333</v>
      </c>
      <c r="K2373" s="9"/>
      <c r="L2373" s="9"/>
      <c r="M2373" s="9"/>
      <c r="N2373"/>
      <c r="O2373"/>
      <c r="P2373"/>
      <c r="Q2373"/>
      <c r="R2373"/>
      <c r="S2373"/>
      <c r="T2373"/>
      <c r="U2373"/>
      <c r="V2373"/>
      <c r="W2373"/>
    </row>
    <row r="2374" spans="2:23" ht="15" x14ac:dyDescent="0.25">
      <c r="B2374" s="2"/>
      <c r="I2374" s="2" t="s">
        <v>309</v>
      </c>
      <c r="J2374" s="2" t="s">
        <v>1049</v>
      </c>
      <c r="K2374" s="9">
        <v>-62</v>
      </c>
      <c r="L2374" s="9">
        <v>-46</v>
      </c>
      <c r="M2374" s="9">
        <v>-34</v>
      </c>
      <c r="N2374"/>
      <c r="O2374"/>
      <c r="P2374"/>
      <c r="Q2374"/>
      <c r="R2374"/>
      <c r="S2374"/>
      <c r="T2374"/>
      <c r="U2374"/>
      <c r="V2374"/>
      <c r="W2374"/>
    </row>
    <row r="2375" spans="2:23" ht="15" x14ac:dyDescent="0.25">
      <c r="B2375" s="2"/>
      <c r="K2375" s="9"/>
      <c r="L2375" s="9"/>
      <c r="M2375" s="9"/>
      <c r="N2375"/>
      <c r="O2375"/>
      <c r="P2375"/>
      <c r="Q2375"/>
      <c r="R2375"/>
      <c r="S2375"/>
      <c r="T2375"/>
      <c r="U2375"/>
      <c r="V2375"/>
      <c r="W2375"/>
    </row>
    <row r="2376" spans="2:23" ht="15" x14ac:dyDescent="0.25">
      <c r="B2376" s="2"/>
      <c r="H2376" s="2" t="s">
        <v>1068</v>
      </c>
      <c r="K2376" s="9"/>
      <c r="L2376" s="9"/>
      <c r="M2376" s="9"/>
      <c r="N2376"/>
      <c r="O2376"/>
      <c r="P2376"/>
      <c r="Q2376"/>
      <c r="R2376"/>
      <c r="S2376"/>
      <c r="T2376"/>
      <c r="U2376"/>
      <c r="V2376"/>
      <c r="W2376"/>
    </row>
    <row r="2377" spans="2:23" ht="15" x14ac:dyDescent="0.25">
      <c r="B2377" s="2"/>
      <c r="I2377" s="2" t="s">
        <v>309</v>
      </c>
      <c r="J2377" s="2" t="s">
        <v>1049</v>
      </c>
      <c r="K2377" s="9">
        <v>-1319</v>
      </c>
      <c r="L2377" s="9">
        <v>-1866</v>
      </c>
      <c r="M2377" s="9">
        <v>-1657</v>
      </c>
      <c r="N2377"/>
      <c r="O2377"/>
      <c r="P2377"/>
      <c r="Q2377"/>
      <c r="R2377"/>
      <c r="S2377"/>
      <c r="T2377"/>
      <c r="U2377"/>
      <c r="V2377"/>
      <c r="W2377"/>
    </row>
    <row r="2378" spans="2:23" ht="15" x14ac:dyDescent="0.25">
      <c r="B2378" s="2"/>
      <c r="K2378" s="9"/>
      <c r="L2378" s="9"/>
      <c r="M2378" s="9"/>
      <c r="N2378"/>
      <c r="O2378"/>
      <c r="P2378"/>
      <c r="Q2378"/>
      <c r="R2378"/>
      <c r="S2378"/>
      <c r="T2378"/>
      <c r="U2378"/>
      <c r="V2378"/>
      <c r="W2378"/>
    </row>
    <row r="2379" spans="2:23" ht="15" x14ac:dyDescent="0.25">
      <c r="B2379" s="2"/>
      <c r="H2379" s="2" t="s">
        <v>1069</v>
      </c>
      <c r="K2379" s="9"/>
      <c r="L2379" s="9"/>
      <c r="M2379" s="9"/>
      <c r="N2379"/>
      <c r="O2379"/>
      <c r="P2379"/>
      <c r="Q2379"/>
      <c r="R2379"/>
      <c r="S2379"/>
      <c r="T2379"/>
      <c r="U2379"/>
      <c r="V2379"/>
      <c r="W2379"/>
    </row>
    <row r="2380" spans="2:23" ht="15" x14ac:dyDescent="0.25">
      <c r="B2380" s="2"/>
      <c r="I2380" s="2" t="s">
        <v>831</v>
      </c>
      <c r="J2380" s="2" t="s">
        <v>1049</v>
      </c>
      <c r="K2380" s="9">
        <v>-857</v>
      </c>
      <c r="L2380" s="9">
        <v>-1930</v>
      </c>
      <c r="M2380" s="9">
        <v>-771</v>
      </c>
      <c r="N2380"/>
      <c r="O2380"/>
      <c r="P2380"/>
      <c r="Q2380"/>
      <c r="R2380"/>
      <c r="S2380"/>
      <c r="T2380"/>
      <c r="U2380"/>
      <c r="V2380"/>
      <c r="W2380"/>
    </row>
    <row r="2381" spans="2:23" ht="15" x14ac:dyDescent="0.25">
      <c r="B2381" s="2"/>
      <c r="K2381" s="9"/>
      <c r="L2381" s="9"/>
      <c r="M2381" s="9"/>
      <c r="N2381"/>
      <c r="O2381"/>
      <c r="P2381"/>
      <c r="Q2381"/>
      <c r="R2381"/>
      <c r="S2381"/>
      <c r="T2381"/>
      <c r="U2381"/>
      <c r="V2381"/>
      <c r="W2381"/>
    </row>
    <row r="2382" spans="2:23" ht="15" x14ac:dyDescent="0.25">
      <c r="B2382" s="2"/>
      <c r="H2382" s="2" t="s">
        <v>1070</v>
      </c>
      <c r="K2382" s="9"/>
      <c r="L2382" s="9"/>
      <c r="M2382" s="9"/>
      <c r="N2382"/>
      <c r="O2382"/>
      <c r="P2382"/>
      <c r="Q2382"/>
      <c r="R2382"/>
      <c r="S2382"/>
      <c r="T2382"/>
      <c r="U2382"/>
      <c r="V2382"/>
      <c r="W2382"/>
    </row>
    <row r="2383" spans="2:23" ht="15" x14ac:dyDescent="0.25">
      <c r="B2383" s="2"/>
      <c r="I2383" s="2" t="s">
        <v>831</v>
      </c>
      <c r="J2383" s="2" t="s">
        <v>1049</v>
      </c>
      <c r="K2383" s="9">
        <v>-6866</v>
      </c>
      <c r="L2383" s="9">
        <v>0</v>
      </c>
      <c r="M2383" s="9">
        <v>0</v>
      </c>
      <c r="N2383"/>
      <c r="O2383"/>
      <c r="P2383"/>
      <c r="Q2383"/>
      <c r="R2383"/>
      <c r="S2383"/>
      <c r="T2383"/>
      <c r="U2383"/>
      <c r="V2383"/>
      <c r="W2383"/>
    </row>
    <row r="2384" spans="2:23" ht="15" x14ac:dyDescent="0.25">
      <c r="B2384" s="2"/>
      <c r="K2384" s="9"/>
      <c r="L2384" s="9"/>
      <c r="M2384" s="9"/>
      <c r="N2384"/>
      <c r="O2384"/>
      <c r="P2384"/>
      <c r="Q2384"/>
      <c r="R2384"/>
      <c r="S2384"/>
      <c r="T2384"/>
      <c r="U2384"/>
      <c r="V2384"/>
      <c r="W2384"/>
    </row>
    <row r="2385" spans="2:23" ht="15" x14ac:dyDescent="0.25">
      <c r="B2385" s="2"/>
      <c r="F2385" s="2" t="s">
        <v>266</v>
      </c>
      <c r="G2385" s="2" t="s">
        <v>334</v>
      </c>
      <c r="K2385" s="9"/>
      <c r="L2385" s="9"/>
      <c r="M2385" s="9"/>
      <c r="N2385"/>
      <c r="O2385"/>
      <c r="P2385"/>
      <c r="Q2385"/>
      <c r="R2385"/>
      <c r="S2385"/>
      <c r="T2385"/>
      <c r="U2385"/>
      <c r="V2385"/>
      <c r="W2385"/>
    </row>
    <row r="2386" spans="2:23" ht="15" x14ac:dyDescent="0.25">
      <c r="B2386" s="2"/>
      <c r="H2386" s="2" t="s">
        <v>1071</v>
      </c>
      <c r="K2386" s="9"/>
      <c r="L2386" s="9"/>
      <c r="M2386" s="9"/>
      <c r="N2386"/>
      <c r="O2386"/>
      <c r="P2386"/>
      <c r="Q2386"/>
      <c r="R2386"/>
      <c r="S2386"/>
      <c r="T2386"/>
      <c r="U2386"/>
      <c r="V2386"/>
      <c r="W2386"/>
    </row>
    <row r="2387" spans="2:23" ht="15" x14ac:dyDescent="0.25">
      <c r="B2387" s="2"/>
      <c r="I2387" s="2" t="s">
        <v>1072</v>
      </c>
      <c r="J2387" s="2" t="s">
        <v>1049</v>
      </c>
      <c r="K2387" s="9">
        <v>-14</v>
      </c>
      <c r="L2387" s="9">
        <v>0</v>
      </c>
      <c r="M2387" s="9">
        <v>0</v>
      </c>
      <c r="N2387"/>
      <c r="O2387"/>
      <c r="P2387"/>
      <c r="Q2387"/>
      <c r="R2387"/>
      <c r="S2387"/>
      <c r="T2387"/>
      <c r="U2387"/>
      <c r="V2387"/>
      <c r="W2387"/>
    </row>
    <row r="2388" spans="2:23" ht="15" x14ac:dyDescent="0.25">
      <c r="B2388" s="2"/>
      <c r="K2388" s="9"/>
      <c r="L2388" s="9"/>
      <c r="M2388" s="9"/>
      <c r="N2388"/>
      <c r="O2388"/>
      <c r="P2388"/>
      <c r="Q2388"/>
      <c r="R2388"/>
      <c r="S2388"/>
      <c r="T2388"/>
      <c r="U2388"/>
      <c r="V2388"/>
      <c r="W2388"/>
    </row>
    <row r="2389" spans="2:23" ht="15" x14ac:dyDescent="0.25">
      <c r="B2389" s="2"/>
      <c r="H2389" s="2" t="s">
        <v>335</v>
      </c>
      <c r="K2389" s="9"/>
      <c r="L2389" s="9"/>
      <c r="M2389" s="9"/>
      <c r="N2389"/>
      <c r="O2389"/>
      <c r="P2389"/>
      <c r="Q2389"/>
      <c r="R2389"/>
      <c r="S2389"/>
      <c r="T2389"/>
      <c r="U2389"/>
      <c r="V2389"/>
      <c r="W2389"/>
    </row>
    <row r="2390" spans="2:23" ht="15" x14ac:dyDescent="0.25">
      <c r="B2390" s="2"/>
      <c r="I2390" s="2" t="s">
        <v>50</v>
      </c>
      <c r="J2390" s="2" t="s">
        <v>1049</v>
      </c>
      <c r="K2390" s="9">
        <v>-9</v>
      </c>
      <c r="L2390" s="9">
        <v>-6</v>
      </c>
      <c r="M2390" s="9">
        <v>-6</v>
      </c>
      <c r="N2390"/>
      <c r="O2390"/>
      <c r="P2390"/>
      <c r="Q2390"/>
      <c r="R2390"/>
      <c r="S2390"/>
      <c r="T2390"/>
      <c r="U2390"/>
      <c r="V2390"/>
      <c r="W2390"/>
    </row>
    <row r="2391" spans="2:23" ht="15" x14ac:dyDescent="0.25">
      <c r="B2391" s="2"/>
      <c r="K2391" s="9"/>
      <c r="L2391" s="9"/>
      <c r="M2391" s="9"/>
      <c r="N2391"/>
      <c r="O2391"/>
      <c r="P2391"/>
      <c r="Q2391"/>
      <c r="R2391"/>
      <c r="S2391"/>
      <c r="T2391"/>
      <c r="U2391"/>
      <c r="V2391"/>
      <c r="W2391"/>
    </row>
    <row r="2392" spans="2:23" ht="15" x14ac:dyDescent="0.25">
      <c r="B2392" s="2"/>
      <c r="H2392" s="2" t="s">
        <v>1073</v>
      </c>
      <c r="K2392" s="9"/>
      <c r="L2392" s="9"/>
      <c r="M2392" s="9"/>
      <c r="N2392"/>
      <c r="O2392"/>
      <c r="P2392"/>
      <c r="Q2392"/>
      <c r="R2392"/>
      <c r="S2392"/>
      <c r="T2392"/>
      <c r="U2392"/>
      <c r="V2392"/>
      <c r="W2392"/>
    </row>
    <row r="2393" spans="2:23" ht="15" x14ac:dyDescent="0.25">
      <c r="B2393" s="2"/>
      <c r="I2393" s="2" t="s">
        <v>1072</v>
      </c>
      <c r="J2393" s="2" t="s">
        <v>1049</v>
      </c>
      <c r="K2393" s="9">
        <v>-10</v>
      </c>
      <c r="L2393" s="9">
        <v>-12</v>
      </c>
      <c r="M2393" s="9">
        <v>-12</v>
      </c>
      <c r="N2393"/>
      <c r="O2393"/>
      <c r="P2393"/>
      <c r="Q2393"/>
      <c r="R2393"/>
      <c r="S2393"/>
      <c r="T2393"/>
      <c r="U2393"/>
      <c r="V2393"/>
      <c r="W2393"/>
    </row>
    <row r="2394" spans="2:23" ht="15" x14ac:dyDescent="0.25">
      <c r="B2394" s="2"/>
      <c r="K2394" s="9"/>
      <c r="L2394" s="9"/>
      <c r="M2394" s="9"/>
      <c r="N2394"/>
      <c r="O2394"/>
      <c r="P2394"/>
      <c r="Q2394"/>
      <c r="R2394"/>
      <c r="S2394"/>
      <c r="T2394"/>
      <c r="U2394"/>
      <c r="V2394"/>
      <c r="W2394"/>
    </row>
    <row r="2395" spans="2:23" ht="15" x14ac:dyDescent="0.25">
      <c r="B2395" s="2"/>
      <c r="H2395" s="2" t="s">
        <v>1074</v>
      </c>
      <c r="K2395" s="9"/>
      <c r="L2395" s="9"/>
      <c r="M2395" s="9"/>
      <c r="N2395"/>
      <c r="O2395"/>
      <c r="P2395"/>
      <c r="Q2395"/>
      <c r="R2395"/>
      <c r="S2395"/>
      <c r="T2395"/>
      <c r="U2395"/>
      <c r="V2395"/>
      <c r="W2395"/>
    </row>
    <row r="2396" spans="2:23" ht="15" x14ac:dyDescent="0.25">
      <c r="B2396" s="2"/>
      <c r="I2396" s="2" t="s">
        <v>50</v>
      </c>
      <c r="J2396" s="2" t="s">
        <v>1049</v>
      </c>
      <c r="K2396" s="9">
        <v>0</v>
      </c>
      <c r="L2396" s="9">
        <v>0</v>
      </c>
      <c r="M2396" s="9">
        <v>-35</v>
      </c>
      <c r="N2396"/>
      <c r="O2396"/>
      <c r="P2396"/>
      <c r="Q2396"/>
      <c r="R2396"/>
      <c r="S2396"/>
      <c r="T2396"/>
      <c r="U2396"/>
      <c r="V2396"/>
      <c r="W2396"/>
    </row>
    <row r="2397" spans="2:23" ht="15" x14ac:dyDescent="0.25">
      <c r="B2397" s="2"/>
      <c r="K2397" s="9"/>
      <c r="L2397" s="9"/>
      <c r="M2397" s="9"/>
      <c r="N2397"/>
      <c r="O2397"/>
      <c r="P2397"/>
      <c r="Q2397"/>
      <c r="R2397"/>
      <c r="S2397"/>
      <c r="T2397"/>
      <c r="U2397"/>
      <c r="V2397"/>
      <c r="W2397"/>
    </row>
    <row r="2398" spans="2:23" ht="15" x14ac:dyDescent="0.25">
      <c r="B2398" s="2"/>
      <c r="F2398" s="2" t="s">
        <v>336</v>
      </c>
      <c r="G2398" s="2" t="s">
        <v>337</v>
      </c>
      <c r="K2398" s="9"/>
      <c r="L2398" s="9"/>
      <c r="M2398" s="9"/>
      <c r="N2398"/>
      <c r="O2398"/>
      <c r="P2398"/>
      <c r="Q2398"/>
      <c r="R2398"/>
      <c r="S2398"/>
      <c r="T2398"/>
      <c r="U2398"/>
      <c r="V2398"/>
      <c r="W2398"/>
    </row>
    <row r="2399" spans="2:23" ht="15" x14ac:dyDescent="0.25">
      <c r="B2399" s="2"/>
      <c r="H2399" s="2" t="s">
        <v>338</v>
      </c>
      <c r="K2399" s="9"/>
      <c r="L2399" s="9"/>
      <c r="M2399" s="9"/>
      <c r="N2399"/>
      <c r="O2399"/>
      <c r="P2399"/>
      <c r="Q2399"/>
      <c r="R2399"/>
      <c r="S2399"/>
      <c r="T2399"/>
      <c r="U2399"/>
      <c r="V2399"/>
      <c r="W2399"/>
    </row>
    <row r="2400" spans="2:23" ht="15" x14ac:dyDescent="0.25">
      <c r="B2400" s="2"/>
      <c r="I2400" s="2" t="s">
        <v>50</v>
      </c>
      <c r="J2400" s="2" t="s">
        <v>1049</v>
      </c>
      <c r="K2400" s="9">
        <v>-1</v>
      </c>
      <c r="L2400" s="9">
        <v>-35</v>
      </c>
      <c r="M2400" s="9">
        <v>0</v>
      </c>
      <c r="N2400"/>
      <c r="O2400"/>
      <c r="P2400"/>
      <c r="Q2400"/>
      <c r="R2400"/>
      <c r="S2400"/>
      <c r="T2400"/>
      <c r="U2400"/>
      <c r="V2400"/>
      <c r="W2400"/>
    </row>
    <row r="2401" spans="2:23" ht="15" x14ac:dyDescent="0.25">
      <c r="B2401" s="2"/>
      <c r="K2401" s="9"/>
      <c r="L2401" s="9"/>
      <c r="M2401" s="9"/>
      <c r="N2401"/>
      <c r="O2401"/>
      <c r="P2401"/>
      <c r="Q2401"/>
      <c r="R2401"/>
      <c r="S2401"/>
      <c r="T2401"/>
      <c r="U2401"/>
      <c r="V2401"/>
      <c r="W2401"/>
    </row>
    <row r="2402" spans="2:23" ht="15" x14ac:dyDescent="0.25">
      <c r="B2402" s="2"/>
      <c r="F2402" s="2" t="s">
        <v>223</v>
      </c>
      <c r="G2402" s="2" t="s">
        <v>153</v>
      </c>
      <c r="K2402" s="9"/>
      <c r="L2402" s="9"/>
      <c r="M2402" s="9"/>
      <c r="N2402"/>
      <c r="O2402"/>
      <c r="P2402"/>
      <c r="Q2402"/>
      <c r="R2402"/>
      <c r="S2402"/>
      <c r="T2402"/>
      <c r="U2402"/>
      <c r="V2402"/>
      <c r="W2402"/>
    </row>
    <row r="2403" spans="2:23" ht="15" x14ac:dyDescent="0.25">
      <c r="B2403" s="2"/>
      <c r="H2403" s="2" t="s">
        <v>1075</v>
      </c>
      <c r="K2403" s="9"/>
      <c r="L2403" s="9"/>
      <c r="M2403" s="9"/>
      <c r="N2403"/>
      <c r="O2403"/>
      <c r="P2403"/>
      <c r="Q2403"/>
      <c r="R2403"/>
      <c r="S2403"/>
      <c r="T2403"/>
      <c r="U2403"/>
      <c r="V2403"/>
      <c r="W2403"/>
    </row>
    <row r="2404" spans="2:23" ht="15" x14ac:dyDescent="0.25">
      <c r="B2404" s="2"/>
      <c r="I2404" s="2" t="s">
        <v>357</v>
      </c>
      <c r="J2404" s="2" t="s">
        <v>1049</v>
      </c>
      <c r="K2404" s="9">
        <v>-6</v>
      </c>
      <c r="L2404" s="9">
        <v>-4</v>
      </c>
      <c r="M2404" s="9">
        <v>0</v>
      </c>
      <c r="N2404"/>
      <c r="O2404"/>
      <c r="P2404"/>
      <c r="Q2404"/>
      <c r="R2404"/>
      <c r="S2404"/>
      <c r="T2404"/>
      <c r="U2404"/>
      <c r="V2404"/>
      <c r="W2404"/>
    </row>
    <row r="2405" spans="2:23" ht="15" x14ac:dyDescent="0.25">
      <c r="B2405" s="2"/>
      <c r="K2405" s="9"/>
      <c r="L2405" s="9"/>
      <c r="M2405" s="9"/>
      <c r="N2405"/>
      <c r="O2405"/>
      <c r="P2405"/>
      <c r="Q2405"/>
      <c r="R2405"/>
      <c r="S2405"/>
      <c r="T2405"/>
      <c r="U2405"/>
      <c r="V2405"/>
      <c r="W2405"/>
    </row>
    <row r="2406" spans="2:23" ht="15" x14ac:dyDescent="0.25">
      <c r="B2406" s="2"/>
      <c r="H2406" s="2" t="s">
        <v>1076</v>
      </c>
      <c r="K2406" s="9"/>
      <c r="L2406" s="9"/>
      <c r="M2406" s="9"/>
      <c r="N2406"/>
      <c r="O2406"/>
      <c r="P2406"/>
      <c r="Q2406"/>
      <c r="R2406"/>
      <c r="S2406"/>
      <c r="T2406"/>
      <c r="U2406"/>
      <c r="V2406"/>
      <c r="W2406"/>
    </row>
    <row r="2407" spans="2:23" ht="15" x14ac:dyDescent="0.25">
      <c r="B2407" s="2"/>
      <c r="I2407" s="2" t="s">
        <v>311</v>
      </c>
      <c r="J2407" s="2" t="s">
        <v>1049</v>
      </c>
      <c r="K2407" s="9">
        <v>-156</v>
      </c>
      <c r="L2407" s="9">
        <v>-159</v>
      </c>
      <c r="M2407" s="9">
        <v>0</v>
      </c>
      <c r="N2407"/>
      <c r="O2407"/>
      <c r="P2407"/>
      <c r="Q2407"/>
      <c r="R2407"/>
      <c r="S2407"/>
      <c r="T2407"/>
      <c r="U2407"/>
      <c r="V2407"/>
      <c r="W2407"/>
    </row>
    <row r="2408" spans="2:23" ht="15" x14ac:dyDescent="0.25">
      <c r="B2408" s="2"/>
      <c r="K2408" s="9"/>
      <c r="L2408" s="9"/>
      <c r="M2408" s="9"/>
      <c r="N2408"/>
      <c r="O2408"/>
      <c r="P2408"/>
      <c r="Q2408"/>
      <c r="R2408"/>
      <c r="S2408"/>
      <c r="T2408"/>
      <c r="U2408"/>
      <c r="V2408"/>
      <c r="W2408"/>
    </row>
    <row r="2409" spans="2:23" ht="15" x14ac:dyDescent="0.25">
      <c r="B2409" s="2"/>
      <c r="H2409" s="2" t="s">
        <v>344</v>
      </c>
      <c r="K2409" s="9"/>
      <c r="L2409" s="9"/>
      <c r="M2409" s="9"/>
      <c r="N2409"/>
      <c r="O2409"/>
      <c r="P2409"/>
      <c r="Q2409"/>
      <c r="R2409"/>
      <c r="S2409"/>
      <c r="T2409"/>
      <c r="U2409"/>
      <c r="V2409"/>
      <c r="W2409"/>
    </row>
    <row r="2410" spans="2:23" ht="15" x14ac:dyDescent="0.25">
      <c r="B2410" s="2"/>
      <c r="I2410" s="2" t="s">
        <v>309</v>
      </c>
      <c r="J2410" s="2" t="s">
        <v>1049</v>
      </c>
      <c r="K2410" s="9">
        <v>-15</v>
      </c>
      <c r="L2410" s="9">
        <v>-11</v>
      </c>
      <c r="M2410" s="9">
        <v>-9</v>
      </c>
      <c r="N2410"/>
      <c r="O2410"/>
      <c r="P2410"/>
      <c r="Q2410"/>
      <c r="R2410"/>
      <c r="S2410"/>
      <c r="T2410"/>
      <c r="U2410"/>
      <c r="V2410"/>
      <c r="W2410"/>
    </row>
    <row r="2411" spans="2:23" ht="15" x14ac:dyDescent="0.25">
      <c r="B2411" s="2"/>
      <c r="K2411" s="9"/>
      <c r="L2411" s="9"/>
      <c r="M2411" s="9"/>
      <c r="N2411"/>
      <c r="O2411"/>
      <c r="P2411"/>
      <c r="Q2411"/>
      <c r="R2411"/>
      <c r="S2411"/>
      <c r="T2411"/>
      <c r="U2411"/>
      <c r="V2411"/>
      <c r="W2411"/>
    </row>
    <row r="2412" spans="2:23" ht="15" x14ac:dyDescent="0.25">
      <c r="B2412" s="2"/>
      <c r="H2412" s="2" t="s">
        <v>346</v>
      </c>
      <c r="K2412" s="9"/>
      <c r="L2412" s="9"/>
      <c r="M2412" s="9"/>
      <c r="N2412"/>
      <c r="O2412"/>
      <c r="P2412"/>
      <c r="Q2412"/>
      <c r="R2412"/>
      <c r="S2412"/>
      <c r="T2412"/>
      <c r="U2412"/>
      <c r="V2412"/>
      <c r="W2412"/>
    </row>
    <row r="2413" spans="2:23" ht="15" x14ac:dyDescent="0.25">
      <c r="B2413" s="2"/>
      <c r="I2413" s="2" t="s">
        <v>311</v>
      </c>
      <c r="J2413" s="2" t="s">
        <v>1049</v>
      </c>
      <c r="K2413" s="9">
        <v>0</v>
      </c>
      <c r="L2413" s="9">
        <v>0</v>
      </c>
      <c r="M2413" s="9">
        <v>-2</v>
      </c>
      <c r="N2413"/>
      <c r="O2413"/>
      <c r="P2413"/>
      <c r="Q2413"/>
      <c r="R2413"/>
      <c r="S2413"/>
      <c r="T2413"/>
      <c r="U2413"/>
      <c r="V2413"/>
      <c r="W2413"/>
    </row>
    <row r="2414" spans="2:23" ht="15" x14ac:dyDescent="0.25">
      <c r="B2414" s="2"/>
      <c r="K2414" s="9"/>
      <c r="L2414" s="9"/>
      <c r="M2414" s="9"/>
      <c r="N2414"/>
      <c r="O2414"/>
      <c r="P2414"/>
      <c r="Q2414"/>
      <c r="R2414"/>
      <c r="S2414"/>
      <c r="T2414"/>
      <c r="U2414"/>
      <c r="V2414"/>
      <c r="W2414"/>
    </row>
    <row r="2415" spans="2:23" ht="15" x14ac:dyDescent="0.25">
      <c r="B2415" s="2"/>
      <c r="F2415" s="2" t="s">
        <v>91</v>
      </c>
      <c r="G2415" s="2" t="s">
        <v>351</v>
      </c>
      <c r="K2415" s="9"/>
      <c r="L2415" s="9"/>
      <c r="M2415" s="9"/>
      <c r="N2415"/>
      <c r="O2415"/>
      <c r="P2415"/>
      <c r="Q2415"/>
      <c r="R2415"/>
      <c r="S2415"/>
      <c r="T2415"/>
      <c r="U2415"/>
      <c r="V2415"/>
      <c r="W2415"/>
    </row>
    <row r="2416" spans="2:23" ht="15" x14ac:dyDescent="0.25">
      <c r="B2416" s="2"/>
      <c r="H2416" s="2" t="s">
        <v>352</v>
      </c>
      <c r="K2416" s="9"/>
      <c r="L2416" s="9"/>
      <c r="M2416" s="9"/>
      <c r="N2416"/>
      <c r="O2416"/>
      <c r="P2416"/>
      <c r="Q2416"/>
      <c r="R2416"/>
      <c r="S2416"/>
      <c r="T2416"/>
      <c r="U2416"/>
      <c r="V2416"/>
      <c r="W2416"/>
    </row>
    <row r="2417" spans="2:23" ht="15" x14ac:dyDescent="0.25">
      <c r="B2417" s="2"/>
      <c r="I2417" s="2" t="s">
        <v>309</v>
      </c>
      <c r="J2417" s="2" t="s">
        <v>1049</v>
      </c>
      <c r="K2417" s="9">
        <v>-327</v>
      </c>
      <c r="L2417" s="9">
        <v>-244</v>
      </c>
      <c r="M2417" s="9">
        <v>-250</v>
      </c>
      <c r="N2417"/>
      <c r="O2417"/>
      <c r="P2417"/>
      <c r="Q2417"/>
      <c r="R2417"/>
      <c r="S2417"/>
      <c r="T2417"/>
      <c r="U2417"/>
      <c r="V2417"/>
      <c r="W2417"/>
    </row>
    <row r="2418" spans="2:23" ht="15" x14ac:dyDescent="0.25">
      <c r="B2418" s="2"/>
      <c r="K2418" s="9"/>
      <c r="L2418" s="9"/>
      <c r="M2418" s="9"/>
      <c r="N2418"/>
      <c r="O2418"/>
      <c r="P2418"/>
      <c r="Q2418"/>
      <c r="R2418"/>
      <c r="S2418"/>
      <c r="T2418"/>
      <c r="U2418"/>
      <c r="V2418"/>
      <c r="W2418"/>
    </row>
    <row r="2419" spans="2:23" ht="15" x14ac:dyDescent="0.25">
      <c r="B2419" s="2"/>
      <c r="D2419" s="2" t="s">
        <v>353</v>
      </c>
      <c r="E2419" s="2" t="s">
        <v>354</v>
      </c>
      <c r="K2419" s="9"/>
      <c r="L2419" s="9"/>
      <c r="M2419" s="9"/>
      <c r="N2419"/>
      <c r="O2419"/>
      <c r="P2419"/>
      <c r="Q2419"/>
      <c r="R2419"/>
      <c r="S2419"/>
      <c r="T2419"/>
      <c r="U2419"/>
      <c r="V2419"/>
      <c r="W2419"/>
    </row>
    <row r="2420" spans="2:23" ht="15" x14ac:dyDescent="0.25">
      <c r="B2420" s="2"/>
      <c r="F2420" s="2" t="s">
        <v>82</v>
      </c>
      <c r="G2420" s="2" t="s">
        <v>367</v>
      </c>
      <c r="K2420" s="9"/>
      <c r="L2420" s="9"/>
      <c r="M2420" s="9"/>
      <c r="N2420"/>
      <c r="O2420"/>
      <c r="P2420"/>
      <c r="Q2420"/>
      <c r="R2420"/>
      <c r="S2420"/>
      <c r="T2420"/>
      <c r="U2420"/>
      <c r="V2420"/>
      <c r="W2420"/>
    </row>
    <row r="2421" spans="2:23" ht="15" x14ac:dyDescent="0.25">
      <c r="B2421" s="2"/>
      <c r="H2421" s="2" t="s">
        <v>368</v>
      </c>
      <c r="K2421" s="9"/>
      <c r="L2421" s="9"/>
      <c r="M2421" s="9"/>
      <c r="N2421"/>
      <c r="O2421"/>
      <c r="P2421"/>
      <c r="Q2421"/>
      <c r="R2421"/>
      <c r="S2421"/>
      <c r="T2421"/>
      <c r="U2421"/>
      <c r="V2421"/>
      <c r="W2421"/>
    </row>
    <row r="2422" spans="2:23" ht="15" x14ac:dyDescent="0.25">
      <c r="B2422" s="2"/>
      <c r="I2422" s="2" t="s">
        <v>357</v>
      </c>
      <c r="J2422" s="2" t="s">
        <v>1049</v>
      </c>
      <c r="K2422" s="9">
        <v>-1</v>
      </c>
      <c r="L2422" s="9">
        <v>-4</v>
      </c>
      <c r="M2422" s="9">
        <v>0</v>
      </c>
      <c r="N2422"/>
      <c r="O2422"/>
      <c r="P2422"/>
      <c r="Q2422"/>
      <c r="R2422"/>
      <c r="S2422"/>
      <c r="T2422"/>
      <c r="U2422"/>
      <c r="V2422"/>
      <c r="W2422"/>
    </row>
    <row r="2423" spans="2:23" ht="15" x14ac:dyDescent="0.25">
      <c r="B2423" s="2"/>
      <c r="K2423" s="9"/>
      <c r="L2423" s="9"/>
      <c r="M2423" s="9"/>
      <c r="N2423"/>
      <c r="O2423"/>
      <c r="P2423"/>
      <c r="Q2423"/>
      <c r="R2423"/>
      <c r="S2423"/>
      <c r="T2423"/>
      <c r="U2423"/>
      <c r="V2423"/>
      <c r="W2423"/>
    </row>
    <row r="2424" spans="2:23" ht="15" x14ac:dyDescent="0.25">
      <c r="B2424" s="2"/>
      <c r="F2424" s="2" t="s">
        <v>177</v>
      </c>
      <c r="G2424" s="2" t="s">
        <v>370</v>
      </c>
      <c r="K2424" s="9"/>
      <c r="L2424" s="9"/>
      <c r="M2424" s="9"/>
      <c r="N2424"/>
      <c r="O2424"/>
      <c r="P2424"/>
      <c r="Q2424"/>
      <c r="R2424"/>
      <c r="S2424"/>
      <c r="T2424"/>
      <c r="U2424"/>
      <c r="V2424"/>
      <c r="W2424"/>
    </row>
    <row r="2425" spans="2:23" ht="15" x14ac:dyDescent="0.25">
      <c r="B2425" s="2"/>
      <c r="H2425" s="2" t="s">
        <v>371</v>
      </c>
      <c r="K2425" s="9"/>
      <c r="L2425" s="9"/>
      <c r="M2425" s="9"/>
      <c r="N2425"/>
      <c r="O2425"/>
      <c r="P2425"/>
      <c r="Q2425"/>
      <c r="R2425"/>
      <c r="S2425"/>
      <c r="T2425"/>
      <c r="U2425"/>
      <c r="V2425"/>
      <c r="W2425"/>
    </row>
    <row r="2426" spans="2:23" ht="15" x14ac:dyDescent="0.25">
      <c r="B2426" s="2"/>
      <c r="I2426" s="2" t="s">
        <v>357</v>
      </c>
      <c r="J2426" s="2" t="s">
        <v>1049</v>
      </c>
      <c r="K2426" s="9">
        <v>-35</v>
      </c>
      <c r="L2426" s="9">
        <v>-35</v>
      </c>
      <c r="M2426" s="9">
        <v>0</v>
      </c>
      <c r="N2426"/>
      <c r="O2426"/>
      <c r="P2426"/>
      <c r="Q2426"/>
      <c r="R2426"/>
      <c r="S2426"/>
      <c r="T2426"/>
      <c r="U2426"/>
      <c r="V2426"/>
      <c r="W2426"/>
    </row>
    <row r="2427" spans="2:23" ht="15" x14ac:dyDescent="0.25">
      <c r="B2427" s="2"/>
      <c r="K2427" s="9"/>
      <c r="L2427" s="9"/>
      <c r="M2427" s="9"/>
      <c r="N2427"/>
      <c r="O2427"/>
      <c r="P2427"/>
      <c r="Q2427"/>
      <c r="R2427"/>
      <c r="S2427"/>
      <c r="T2427"/>
      <c r="U2427"/>
      <c r="V2427"/>
      <c r="W2427"/>
    </row>
    <row r="2428" spans="2:23" ht="15" x14ac:dyDescent="0.25">
      <c r="B2428" s="2"/>
      <c r="F2428" s="2" t="s">
        <v>88</v>
      </c>
      <c r="G2428" s="2" t="s">
        <v>389</v>
      </c>
      <c r="K2428" s="9"/>
      <c r="L2428" s="9"/>
      <c r="M2428" s="9"/>
      <c r="N2428"/>
      <c r="O2428"/>
      <c r="P2428"/>
      <c r="Q2428"/>
      <c r="R2428"/>
      <c r="S2428"/>
      <c r="T2428"/>
      <c r="U2428"/>
      <c r="V2428"/>
      <c r="W2428"/>
    </row>
    <row r="2429" spans="2:23" ht="15" x14ac:dyDescent="0.25">
      <c r="B2429" s="2"/>
      <c r="H2429" s="2" t="s">
        <v>1077</v>
      </c>
      <c r="K2429" s="9"/>
      <c r="L2429" s="9"/>
      <c r="M2429" s="9"/>
      <c r="N2429"/>
      <c r="O2429"/>
      <c r="P2429"/>
      <c r="Q2429"/>
      <c r="R2429"/>
      <c r="S2429"/>
      <c r="T2429"/>
      <c r="U2429"/>
      <c r="V2429"/>
      <c r="W2429"/>
    </row>
    <row r="2430" spans="2:23" ht="15" x14ac:dyDescent="0.25">
      <c r="B2430" s="2"/>
      <c r="I2430" s="2" t="s">
        <v>388</v>
      </c>
      <c r="J2430" s="2" t="s">
        <v>1049</v>
      </c>
      <c r="K2430" s="9">
        <v>-57</v>
      </c>
      <c r="L2430" s="9">
        <v>0</v>
      </c>
      <c r="M2430" s="9">
        <v>0</v>
      </c>
      <c r="N2430"/>
      <c r="O2430"/>
      <c r="P2430"/>
      <c r="Q2430"/>
      <c r="R2430"/>
      <c r="S2430"/>
      <c r="T2430"/>
      <c r="U2430"/>
      <c r="V2430"/>
      <c r="W2430"/>
    </row>
    <row r="2431" spans="2:23" ht="15" x14ac:dyDescent="0.25">
      <c r="B2431" s="2"/>
      <c r="K2431" s="9"/>
      <c r="L2431" s="9"/>
      <c r="M2431" s="9"/>
      <c r="N2431"/>
      <c r="O2431"/>
      <c r="P2431"/>
      <c r="Q2431"/>
      <c r="R2431"/>
      <c r="S2431"/>
      <c r="T2431"/>
      <c r="U2431"/>
      <c r="V2431"/>
      <c r="W2431"/>
    </row>
    <row r="2432" spans="2:23" ht="15" x14ac:dyDescent="0.25">
      <c r="B2432" s="2"/>
      <c r="F2432" s="2" t="s">
        <v>91</v>
      </c>
      <c r="G2432" s="2" t="s">
        <v>1078</v>
      </c>
      <c r="K2432" s="9"/>
      <c r="L2432" s="9"/>
      <c r="M2432" s="9"/>
      <c r="N2432"/>
      <c r="O2432"/>
      <c r="P2432"/>
      <c r="Q2432"/>
      <c r="R2432"/>
      <c r="S2432"/>
      <c r="T2432"/>
      <c r="U2432"/>
      <c r="V2432"/>
      <c r="W2432"/>
    </row>
    <row r="2433" spans="2:23" ht="15" x14ac:dyDescent="0.25">
      <c r="B2433" s="2"/>
      <c r="H2433" s="2" t="s">
        <v>1079</v>
      </c>
      <c r="K2433" s="9"/>
      <c r="L2433" s="9"/>
      <c r="M2433" s="9"/>
      <c r="N2433"/>
      <c r="O2433"/>
      <c r="P2433"/>
      <c r="Q2433"/>
      <c r="R2433"/>
      <c r="S2433"/>
      <c r="T2433"/>
      <c r="U2433"/>
      <c r="V2433"/>
      <c r="W2433"/>
    </row>
    <row r="2434" spans="2:23" ht="15" x14ac:dyDescent="0.25">
      <c r="B2434" s="2"/>
      <c r="I2434" s="2" t="s">
        <v>357</v>
      </c>
      <c r="J2434" s="2" t="s">
        <v>1049</v>
      </c>
      <c r="K2434" s="9">
        <v>-52</v>
      </c>
      <c r="L2434" s="9">
        <v>-70</v>
      </c>
      <c r="M2434" s="9">
        <v>-70</v>
      </c>
      <c r="N2434"/>
      <c r="O2434"/>
      <c r="P2434"/>
      <c r="Q2434"/>
      <c r="R2434"/>
      <c r="S2434"/>
      <c r="T2434"/>
      <c r="U2434"/>
      <c r="V2434"/>
      <c r="W2434"/>
    </row>
    <row r="2435" spans="2:23" ht="15" x14ac:dyDescent="0.25">
      <c r="B2435" s="2"/>
      <c r="K2435" s="9"/>
      <c r="L2435" s="9"/>
      <c r="M2435" s="9"/>
      <c r="N2435"/>
      <c r="O2435"/>
      <c r="P2435"/>
      <c r="Q2435"/>
      <c r="R2435"/>
      <c r="S2435"/>
      <c r="T2435"/>
      <c r="U2435"/>
      <c r="V2435"/>
      <c r="W2435"/>
    </row>
    <row r="2436" spans="2:23" ht="15" x14ac:dyDescent="0.25">
      <c r="B2436" s="2"/>
      <c r="D2436" s="2" t="s">
        <v>402</v>
      </c>
      <c r="E2436" s="2" t="s">
        <v>403</v>
      </c>
      <c r="K2436" s="9"/>
      <c r="L2436" s="9"/>
      <c r="M2436" s="9"/>
      <c r="N2436"/>
      <c r="O2436"/>
      <c r="P2436"/>
      <c r="Q2436"/>
      <c r="R2436"/>
      <c r="S2436"/>
      <c r="T2436"/>
      <c r="U2436"/>
      <c r="V2436"/>
      <c r="W2436"/>
    </row>
    <row r="2437" spans="2:23" ht="15" x14ac:dyDescent="0.25">
      <c r="B2437" s="2"/>
      <c r="F2437" s="2" t="s">
        <v>165</v>
      </c>
      <c r="G2437" s="2" t="s">
        <v>404</v>
      </c>
      <c r="K2437" s="9"/>
      <c r="L2437" s="9"/>
      <c r="M2437" s="9"/>
      <c r="N2437"/>
      <c r="O2437"/>
      <c r="P2437"/>
      <c r="Q2437"/>
      <c r="R2437"/>
      <c r="S2437"/>
      <c r="T2437"/>
      <c r="U2437"/>
      <c r="V2437"/>
      <c r="W2437"/>
    </row>
    <row r="2438" spans="2:23" ht="15" x14ac:dyDescent="0.25">
      <c r="B2438" s="2"/>
      <c r="H2438" s="2" t="s">
        <v>405</v>
      </c>
      <c r="K2438" s="9"/>
      <c r="L2438" s="9"/>
      <c r="M2438" s="9"/>
      <c r="N2438"/>
      <c r="O2438"/>
      <c r="P2438"/>
      <c r="Q2438"/>
      <c r="R2438"/>
      <c r="S2438"/>
      <c r="T2438"/>
      <c r="U2438"/>
      <c r="V2438"/>
      <c r="W2438"/>
    </row>
    <row r="2439" spans="2:23" ht="15" x14ac:dyDescent="0.25">
      <c r="B2439" s="2"/>
      <c r="I2439" s="2" t="s">
        <v>406</v>
      </c>
      <c r="J2439" s="2" t="s">
        <v>1049</v>
      </c>
      <c r="K2439" s="9">
        <v>-18331</v>
      </c>
      <c r="L2439" s="9">
        <v>-18063</v>
      </c>
      <c r="M2439" s="9">
        <v>0</v>
      </c>
      <c r="N2439"/>
      <c r="O2439"/>
      <c r="P2439"/>
      <c r="Q2439"/>
      <c r="R2439"/>
      <c r="S2439"/>
      <c r="T2439"/>
      <c r="U2439"/>
      <c r="V2439"/>
      <c r="W2439"/>
    </row>
    <row r="2440" spans="2:23" ht="15" x14ac:dyDescent="0.25">
      <c r="B2440" s="2"/>
      <c r="I2440" s="2" t="s">
        <v>406</v>
      </c>
      <c r="J2440" s="2" t="s">
        <v>1066</v>
      </c>
      <c r="K2440" s="9">
        <v>-5644</v>
      </c>
      <c r="L2440" s="9">
        <v>-6652</v>
      </c>
      <c r="M2440" s="9">
        <v>-5030</v>
      </c>
      <c r="N2440"/>
      <c r="O2440"/>
      <c r="P2440"/>
      <c r="Q2440"/>
      <c r="R2440"/>
      <c r="S2440"/>
      <c r="T2440"/>
      <c r="U2440"/>
      <c r="V2440"/>
      <c r="W2440"/>
    </row>
    <row r="2441" spans="2:23" ht="15" x14ac:dyDescent="0.25">
      <c r="B2441" s="2"/>
      <c r="K2441" s="9"/>
      <c r="L2441" s="9"/>
      <c r="M2441" s="9"/>
      <c r="N2441"/>
      <c r="O2441"/>
      <c r="P2441"/>
      <c r="Q2441"/>
      <c r="R2441"/>
      <c r="S2441"/>
      <c r="T2441"/>
      <c r="U2441"/>
      <c r="V2441"/>
      <c r="W2441"/>
    </row>
    <row r="2442" spans="2:23" ht="15" x14ac:dyDescent="0.25">
      <c r="B2442" s="2"/>
      <c r="F2442" s="2" t="s">
        <v>171</v>
      </c>
      <c r="G2442" s="2" t="s">
        <v>407</v>
      </c>
      <c r="K2442" s="9"/>
      <c r="L2442" s="9"/>
      <c r="M2442" s="9"/>
      <c r="N2442"/>
      <c r="O2442"/>
      <c r="P2442"/>
      <c r="Q2442"/>
      <c r="R2442"/>
      <c r="S2442"/>
      <c r="T2442"/>
      <c r="U2442"/>
      <c r="V2442"/>
      <c r="W2442"/>
    </row>
    <row r="2443" spans="2:23" ht="15" x14ac:dyDescent="0.25">
      <c r="B2443" s="2"/>
      <c r="H2443" s="2" t="s">
        <v>408</v>
      </c>
      <c r="K2443" s="9"/>
      <c r="L2443" s="9"/>
      <c r="M2443" s="9"/>
      <c r="N2443"/>
      <c r="O2443"/>
      <c r="P2443"/>
      <c r="Q2443"/>
      <c r="R2443"/>
      <c r="S2443"/>
      <c r="T2443"/>
      <c r="U2443"/>
      <c r="V2443"/>
      <c r="W2443"/>
    </row>
    <row r="2444" spans="2:23" ht="15" x14ac:dyDescent="0.25">
      <c r="B2444" s="2"/>
      <c r="I2444" s="2" t="s">
        <v>406</v>
      </c>
      <c r="J2444" s="2" t="s">
        <v>1049</v>
      </c>
      <c r="K2444" s="9">
        <v>-150</v>
      </c>
      <c r="L2444" s="9">
        <v>-1355</v>
      </c>
      <c r="M2444" s="9">
        <v>-150</v>
      </c>
      <c r="N2444"/>
      <c r="O2444"/>
      <c r="P2444"/>
      <c r="Q2444"/>
      <c r="R2444"/>
      <c r="S2444"/>
      <c r="T2444"/>
      <c r="U2444"/>
      <c r="V2444"/>
      <c r="W2444"/>
    </row>
    <row r="2445" spans="2:23" ht="15" x14ac:dyDescent="0.25">
      <c r="B2445" s="2"/>
      <c r="I2445" s="2" t="s">
        <v>406</v>
      </c>
      <c r="J2445" s="2" t="s">
        <v>1066</v>
      </c>
      <c r="K2445" s="9">
        <v>-1242</v>
      </c>
      <c r="L2445" s="9">
        <v>-1089</v>
      </c>
      <c r="M2445" s="9">
        <v>-1113</v>
      </c>
      <c r="N2445"/>
      <c r="O2445"/>
      <c r="P2445"/>
      <c r="Q2445"/>
      <c r="R2445"/>
      <c r="S2445"/>
      <c r="T2445"/>
      <c r="U2445"/>
      <c r="V2445"/>
      <c r="W2445"/>
    </row>
    <row r="2446" spans="2:23" ht="15" x14ac:dyDescent="0.25">
      <c r="B2446" s="2"/>
      <c r="K2446" s="9"/>
      <c r="L2446" s="9"/>
      <c r="M2446" s="9"/>
      <c r="N2446"/>
      <c r="O2446"/>
      <c r="P2446"/>
      <c r="Q2446"/>
      <c r="R2446"/>
      <c r="S2446"/>
      <c r="T2446"/>
      <c r="U2446"/>
      <c r="V2446"/>
      <c r="W2446"/>
    </row>
    <row r="2447" spans="2:23" ht="15" x14ac:dyDescent="0.25">
      <c r="B2447" s="2"/>
      <c r="H2447" s="2" t="s">
        <v>1080</v>
      </c>
      <c r="K2447" s="9"/>
      <c r="L2447" s="9"/>
      <c r="M2447" s="9"/>
      <c r="N2447"/>
      <c r="O2447"/>
      <c r="P2447"/>
      <c r="Q2447"/>
      <c r="R2447"/>
      <c r="S2447"/>
      <c r="T2447"/>
      <c r="U2447"/>
      <c r="V2447"/>
      <c r="W2447"/>
    </row>
    <row r="2448" spans="2:23" ht="15" x14ac:dyDescent="0.25">
      <c r="B2448" s="2"/>
      <c r="I2448" s="2" t="s">
        <v>406</v>
      </c>
      <c r="J2448" s="2" t="s">
        <v>1066</v>
      </c>
      <c r="K2448" s="9">
        <v>-7</v>
      </c>
      <c r="L2448" s="9">
        <v>-7</v>
      </c>
      <c r="M2448" s="9">
        <v>-7</v>
      </c>
      <c r="N2448"/>
      <c r="O2448"/>
      <c r="P2448"/>
      <c r="Q2448"/>
      <c r="R2448"/>
      <c r="S2448"/>
      <c r="T2448"/>
      <c r="U2448"/>
      <c r="V2448"/>
      <c r="W2448"/>
    </row>
    <row r="2449" spans="2:23" ht="15" x14ac:dyDescent="0.25">
      <c r="B2449" s="2"/>
      <c r="K2449" s="9"/>
      <c r="L2449" s="9"/>
      <c r="M2449" s="9"/>
      <c r="N2449"/>
      <c r="O2449"/>
      <c r="P2449"/>
      <c r="Q2449"/>
      <c r="R2449"/>
      <c r="S2449"/>
      <c r="T2449"/>
      <c r="U2449"/>
      <c r="V2449"/>
      <c r="W2449"/>
    </row>
    <row r="2450" spans="2:23" ht="15" x14ac:dyDescent="0.25">
      <c r="B2450" s="2"/>
      <c r="D2450" s="2" t="s">
        <v>416</v>
      </c>
      <c r="E2450" s="2" t="s">
        <v>417</v>
      </c>
      <c r="K2450" s="9"/>
      <c r="L2450" s="9"/>
      <c r="M2450" s="9"/>
      <c r="N2450"/>
      <c r="O2450"/>
      <c r="P2450"/>
      <c r="Q2450"/>
      <c r="R2450"/>
      <c r="S2450"/>
      <c r="T2450"/>
      <c r="U2450"/>
      <c r="V2450"/>
      <c r="W2450"/>
    </row>
    <row r="2451" spans="2:23" ht="15" x14ac:dyDescent="0.25">
      <c r="B2451" s="2"/>
      <c r="F2451" s="2" t="s">
        <v>74</v>
      </c>
      <c r="G2451" s="2" t="s">
        <v>418</v>
      </c>
      <c r="K2451" s="9"/>
      <c r="L2451" s="9"/>
      <c r="M2451" s="9"/>
      <c r="N2451"/>
      <c r="O2451"/>
      <c r="P2451"/>
      <c r="Q2451"/>
      <c r="R2451"/>
      <c r="S2451"/>
      <c r="T2451"/>
      <c r="U2451"/>
      <c r="V2451"/>
      <c r="W2451"/>
    </row>
    <row r="2452" spans="2:23" ht="15" x14ac:dyDescent="0.25">
      <c r="B2452" s="2"/>
      <c r="H2452" s="2" t="s">
        <v>419</v>
      </c>
      <c r="K2452" s="9"/>
      <c r="L2452" s="9"/>
      <c r="M2452" s="9"/>
      <c r="N2452"/>
      <c r="O2452"/>
      <c r="P2452"/>
      <c r="Q2452"/>
      <c r="R2452"/>
      <c r="S2452"/>
      <c r="T2452"/>
      <c r="U2452"/>
      <c r="V2452"/>
      <c r="W2452"/>
    </row>
    <row r="2453" spans="2:23" ht="15" x14ac:dyDescent="0.25">
      <c r="B2453" s="2"/>
      <c r="I2453" s="2" t="s">
        <v>122</v>
      </c>
      <c r="J2453" s="2" t="s">
        <v>1049</v>
      </c>
      <c r="K2453" s="9">
        <v>-1</v>
      </c>
      <c r="L2453" s="9">
        <v>-3</v>
      </c>
      <c r="M2453" s="9">
        <v>0</v>
      </c>
      <c r="N2453"/>
      <c r="O2453"/>
      <c r="P2453"/>
      <c r="Q2453"/>
      <c r="R2453"/>
      <c r="S2453"/>
      <c r="T2453"/>
      <c r="U2453"/>
      <c r="V2453"/>
      <c r="W2453"/>
    </row>
    <row r="2454" spans="2:23" ht="15" x14ac:dyDescent="0.25">
      <c r="B2454" s="2"/>
      <c r="K2454" s="9"/>
      <c r="L2454" s="9"/>
      <c r="M2454" s="9"/>
      <c r="N2454"/>
      <c r="O2454"/>
      <c r="P2454"/>
      <c r="Q2454"/>
      <c r="R2454"/>
      <c r="S2454"/>
      <c r="T2454"/>
      <c r="U2454"/>
      <c r="V2454"/>
      <c r="W2454"/>
    </row>
    <row r="2455" spans="2:23" ht="15" x14ac:dyDescent="0.25">
      <c r="B2455" s="2"/>
      <c r="H2455" s="2" t="s">
        <v>1081</v>
      </c>
      <c r="K2455" s="9"/>
      <c r="L2455" s="9"/>
      <c r="M2455" s="9"/>
      <c r="N2455"/>
      <c r="O2455"/>
      <c r="P2455"/>
      <c r="Q2455"/>
      <c r="R2455"/>
      <c r="S2455"/>
      <c r="T2455"/>
      <c r="U2455"/>
      <c r="V2455"/>
      <c r="W2455"/>
    </row>
    <row r="2456" spans="2:23" ht="15" x14ac:dyDescent="0.25">
      <c r="B2456" s="2"/>
      <c r="I2456" s="2" t="s">
        <v>180</v>
      </c>
      <c r="J2456" s="2" t="s">
        <v>1049</v>
      </c>
      <c r="K2456" s="9">
        <v>-423</v>
      </c>
      <c r="L2456" s="9">
        <v>0</v>
      </c>
      <c r="M2456" s="9">
        <v>0</v>
      </c>
      <c r="N2456"/>
      <c r="O2456"/>
      <c r="P2456"/>
      <c r="Q2456"/>
      <c r="R2456"/>
      <c r="S2456"/>
      <c r="T2456"/>
      <c r="U2456"/>
      <c r="V2456"/>
      <c r="W2456"/>
    </row>
    <row r="2457" spans="2:23" ht="15" x14ac:dyDescent="0.25">
      <c r="B2457" s="2"/>
      <c r="K2457" s="9"/>
      <c r="L2457" s="9"/>
      <c r="M2457" s="9"/>
      <c r="N2457"/>
      <c r="O2457"/>
      <c r="P2457"/>
      <c r="Q2457"/>
      <c r="R2457"/>
      <c r="S2457"/>
      <c r="T2457"/>
      <c r="U2457"/>
      <c r="V2457"/>
      <c r="W2457"/>
    </row>
    <row r="2458" spans="2:23" ht="15" x14ac:dyDescent="0.25">
      <c r="B2458" s="2"/>
      <c r="F2458" s="2" t="s">
        <v>171</v>
      </c>
      <c r="G2458" s="2" t="s">
        <v>425</v>
      </c>
      <c r="K2458" s="9"/>
      <c r="L2458" s="9"/>
      <c r="M2458" s="9"/>
      <c r="N2458"/>
      <c r="O2458"/>
      <c r="P2458"/>
      <c r="Q2458"/>
      <c r="R2458"/>
      <c r="S2458"/>
      <c r="T2458"/>
      <c r="U2458"/>
      <c r="V2458"/>
      <c r="W2458"/>
    </row>
    <row r="2459" spans="2:23" ht="15" x14ac:dyDescent="0.25">
      <c r="B2459" s="2"/>
      <c r="H2459" s="2" t="s">
        <v>1082</v>
      </c>
      <c r="K2459" s="9"/>
      <c r="L2459" s="9"/>
      <c r="M2459" s="9"/>
      <c r="N2459"/>
      <c r="O2459"/>
      <c r="P2459"/>
      <c r="Q2459"/>
      <c r="R2459"/>
      <c r="S2459"/>
      <c r="T2459"/>
      <c r="U2459"/>
      <c r="V2459"/>
      <c r="W2459"/>
    </row>
    <row r="2460" spans="2:23" ht="15" x14ac:dyDescent="0.25">
      <c r="B2460" s="2"/>
      <c r="I2460" s="2" t="s">
        <v>124</v>
      </c>
      <c r="J2460" s="2" t="s">
        <v>1049</v>
      </c>
      <c r="K2460" s="9">
        <v>-14</v>
      </c>
      <c r="L2460" s="9">
        <v>-14</v>
      </c>
      <c r="M2460" s="9">
        <v>-14</v>
      </c>
      <c r="N2460"/>
      <c r="O2460"/>
      <c r="P2460"/>
      <c r="Q2460"/>
      <c r="R2460"/>
      <c r="S2460"/>
      <c r="T2460"/>
      <c r="U2460"/>
      <c r="V2460"/>
      <c r="W2460"/>
    </row>
    <row r="2461" spans="2:23" ht="15" x14ac:dyDescent="0.25">
      <c r="B2461" s="2"/>
      <c r="I2461" s="2" t="s">
        <v>124</v>
      </c>
      <c r="J2461" s="2" t="s">
        <v>1066</v>
      </c>
      <c r="K2461" s="9">
        <v>-27</v>
      </c>
      <c r="L2461" s="9">
        <v>-27</v>
      </c>
      <c r="M2461" s="9">
        <v>-27</v>
      </c>
      <c r="N2461"/>
      <c r="O2461"/>
      <c r="P2461"/>
      <c r="Q2461"/>
      <c r="R2461"/>
      <c r="S2461"/>
      <c r="T2461"/>
      <c r="U2461"/>
      <c r="V2461"/>
      <c r="W2461"/>
    </row>
    <row r="2462" spans="2:23" ht="15" x14ac:dyDescent="0.25">
      <c r="B2462" s="2"/>
      <c r="K2462" s="9"/>
      <c r="L2462" s="9"/>
      <c r="M2462" s="9"/>
      <c r="N2462"/>
      <c r="O2462"/>
      <c r="P2462"/>
      <c r="Q2462"/>
      <c r="R2462"/>
      <c r="S2462"/>
      <c r="T2462"/>
      <c r="U2462"/>
      <c r="V2462"/>
      <c r="W2462"/>
    </row>
    <row r="2463" spans="2:23" ht="15" x14ac:dyDescent="0.25">
      <c r="B2463" s="2"/>
      <c r="H2463" s="2" t="s">
        <v>1083</v>
      </c>
      <c r="K2463" s="9"/>
      <c r="L2463" s="9"/>
      <c r="M2463" s="9"/>
      <c r="N2463"/>
      <c r="O2463"/>
      <c r="P2463"/>
      <c r="Q2463"/>
      <c r="R2463"/>
      <c r="S2463"/>
      <c r="T2463"/>
      <c r="U2463"/>
      <c r="V2463"/>
      <c r="W2463"/>
    </row>
    <row r="2464" spans="2:23" ht="15" x14ac:dyDescent="0.25">
      <c r="B2464" s="2"/>
      <c r="I2464" s="2" t="s">
        <v>124</v>
      </c>
      <c r="J2464" s="2" t="s">
        <v>1049</v>
      </c>
      <c r="K2464" s="9">
        <v>-88</v>
      </c>
      <c r="L2464" s="9">
        <v>-80</v>
      </c>
      <c r="M2464" s="9">
        <v>-80</v>
      </c>
      <c r="N2464"/>
      <c r="O2464"/>
      <c r="P2464"/>
      <c r="Q2464"/>
      <c r="R2464"/>
      <c r="S2464"/>
      <c r="T2464"/>
      <c r="U2464"/>
      <c r="V2464"/>
      <c r="W2464"/>
    </row>
    <row r="2465" spans="2:23" ht="15" x14ac:dyDescent="0.25">
      <c r="B2465" s="2"/>
      <c r="K2465" s="9"/>
      <c r="L2465" s="9"/>
      <c r="M2465" s="9"/>
      <c r="N2465"/>
      <c r="O2465"/>
      <c r="P2465"/>
      <c r="Q2465"/>
      <c r="R2465"/>
      <c r="S2465"/>
      <c r="T2465"/>
      <c r="U2465"/>
      <c r="V2465"/>
      <c r="W2465"/>
    </row>
    <row r="2466" spans="2:23" ht="15" x14ac:dyDescent="0.25">
      <c r="B2466" s="2"/>
      <c r="F2466" s="2" t="s">
        <v>82</v>
      </c>
      <c r="G2466" s="2" t="s">
        <v>428</v>
      </c>
      <c r="K2466" s="9"/>
      <c r="L2466" s="9"/>
      <c r="M2466" s="9"/>
      <c r="N2466"/>
      <c r="O2466"/>
      <c r="P2466"/>
      <c r="Q2466"/>
      <c r="R2466"/>
      <c r="S2466"/>
      <c r="T2466"/>
      <c r="U2466"/>
      <c r="V2466"/>
      <c r="W2466"/>
    </row>
    <row r="2467" spans="2:23" ht="15" x14ac:dyDescent="0.25">
      <c r="B2467" s="2"/>
      <c r="H2467" s="2" t="s">
        <v>429</v>
      </c>
      <c r="K2467" s="9"/>
      <c r="L2467" s="9"/>
      <c r="M2467" s="9"/>
      <c r="N2467"/>
      <c r="O2467"/>
      <c r="P2467"/>
      <c r="Q2467"/>
      <c r="R2467"/>
      <c r="S2467"/>
      <c r="T2467"/>
      <c r="U2467"/>
      <c r="V2467"/>
      <c r="W2467"/>
    </row>
    <row r="2468" spans="2:23" ht="15" x14ac:dyDescent="0.25">
      <c r="B2468" s="2"/>
      <c r="I2468" s="2" t="s">
        <v>180</v>
      </c>
      <c r="J2468" s="2" t="s">
        <v>1049</v>
      </c>
      <c r="K2468" s="9">
        <v>-4</v>
      </c>
      <c r="L2468" s="9">
        <v>-5</v>
      </c>
      <c r="M2468" s="9">
        <v>0</v>
      </c>
      <c r="N2468"/>
      <c r="O2468"/>
      <c r="P2468"/>
      <c r="Q2468"/>
      <c r="R2468"/>
      <c r="S2468"/>
      <c r="T2468"/>
      <c r="U2468"/>
      <c r="V2468"/>
      <c r="W2468"/>
    </row>
    <row r="2469" spans="2:23" ht="15" x14ac:dyDescent="0.25">
      <c r="B2469" s="2"/>
      <c r="K2469" s="9"/>
      <c r="L2469" s="9"/>
      <c r="M2469" s="9"/>
      <c r="N2469"/>
      <c r="O2469"/>
      <c r="P2469"/>
      <c r="Q2469"/>
      <c r="R2469"/>
      <c r="S2469"/>
      <c r="T2469"/>
      <c r="U2469"/>
      <c r="V2469"/>
      <c r="W2469"/>
    </row>
    <row r="2470" spans="2:23" ht="15" x14ac:dyDescent="0.25">
      <c r="B2470" s="2"/>
      <c r="F2470" s="2" t="s">
        <v>181</v>
      </c>
      <c r="G2470" s="2" t="s">
        <v>431</v>
      </c>
      <c r="K2470" s="9"/>
      <c r="L2470" s="9"/>
      <c r="M2470" s="9"/>
      <c r="N2470"/>
      <c r="O2470"/>
      <c r="P2470"/>
      <c r="Q2470"/>
      <c r="R2470"/>
      <c r="S2470"/>
      <c r="T2470"/>
      <c r="U2470"/>
      <c r="V2470"/>
      <c r="W2470"/>
    </row>
    <row r="2471" spans="2:23" ht="15" x14ac:dyDescent="0.25">
      <c r="B2471" s="2"/>
      <c r="H2471" s="2" t="s">
        <v>432</v>
      </c>
      <c r="K2471" s="9"/>
      <c r="L2471" s="9"/>
      <c r="M2471" s="9"/>
      <c r="N2471"/>
      <c r="O2471"/>
      <c r="P2471"/>
      <c r="Q2471"/>
      <c r="R2471"/>
      <c r="S2471"/>
      <c r="T2471"/>
      <c r="U2471"/>
      <c r="V2471"/>
      <c r="W2471"/>
    </row>
    <row r="2472" spans="2:23" ht="15" x14ac:dyDescent="0.25">
      <c r="B2472" s="2"/>
      <c r="I2472" s="2" t="s">
        <v>122</v>
      </c>
      <c r="J2472" s="2" t="s">
        <v>1049</v>
      </c>
      <c r="K2472" s="9">
        <v>-1</v>
      </c>
      <c r="L2472" s="9">
        <v>-32</v>
      </c>
      <c r="M2472" s="9">
        <v>0</v>
      </c>
      <c r="N2472"/>
      <c r="O2472"/>
      <c r="P2472"/>
      <c r="Q2472"/>
      <c r="R2472"/>
      <c r="S2472"/>
      <c r="T2472"/>
      <c r="U2472"/>
      <c r="V2472"/>
      <c r="W2472"/>
    </row>
    <row r="2473" spans="2:23" ht="15" x14ac:dyDescent="0.25">
      <c r="B2473" s="2"/>
      <c r="K2473" s="9"/>
      <c r="L2473" s="9"/>
      <c r="M2473" s="9"/>
      <c r="N2473"/>
      <c r="O2473"/>
      <c r="P2473"/>
      <c r="Q2473"/>
      <c r="R2473"/>
      <c r="S2473"/>
      <c r="T2473"/>
      <c r="U2473"/>
      <c r="V2473"/>
      <c r="W2473"/>
    </row>
    <row r="2474" spans="2:23" ht="15" x14ac:dyDescent="0.25">
      <c r="B2474" s="2"/>
      <c r="H2474" s="2" t="s">
        <v>1084</v>
      </c>
      <c r="K2474" s="9"/>
      <c r="L2474" s="9"/>
      <c r="M2474" s="9"/>
      <c r="N2474"/>
      <c r="O2474"/>
      <c r="P2474"/>
      <c r="Q2474"/>
      <c r="R2474"/>
      <c r="S2474"/>
      <c r="T2474"/>
      <c r="U2474"/>
      <c r="V2474"/>
      <c r="W2474"/>
    </row>
    <row r="2475" spans="2:23" ht="15" x14ac:dyDescent="0.25">
      <c r="B2475" s="2"/>
      <c r="I2475" s="2" t="s">
        <v>122</v>
      </c>
      <c r="J2475" s="2" t="s">
        <v>1049</v>
      </c>
      <c r="K2475" s="9">
        <v>0</v>
      </c>
      <c r="L2475" s="9">
        <v>-1</v>
      </c>
      <c r="M2475" s="9">
        <v>-1</v>
      </c>
      <c r="N2475"/>
      <c r="O2475"/>
      <c r="P2475"/>
      <c r="Q2475"/>
      <c r="R2475"/>
      <c r="S2475"/>
      <c r="T2475"/>
      <c r="U2475"/>
      <c r="V2475"/>
      <c r="W2475"/>
    </row>
    <row r="2476" spans="2:23" ht="15" x14ac:dyDescent="0.25">
      <c r="B2476" s="2"/>
      <c r="K2476" s="9"/>
      <c r="L2476" s="9"/>
      <c r="M2476" s="9"/>
      <c r="N2476"/>
      <c r="O2476"/>
      <c r="P2476"/>
      <c r="Q2476"/>
      <c r="R2476"/>
      <c r="S2476"/>
      <c r="T2476"/>
      <c r="U2476"/>
      <c r="V2476"/>
      <c r="W2476"/>
    </row>
    <row r="2477" spans="2:23" ht="15" x14ac:dyDescent="0.25">
      <c r="B2477" s="2"/>
      <c r="F2477" s="2" t="s">
        <v>336</v>
      </c>
      <c r="G2477" s="2" t="s">
        <v>439</v>
      </c>
      <c r="K2477" s="9"/>
      <c r="L2477" s="9"/>
      <c r="M2477" s="9"/>
      <c r="N2477"/>
      <c r="O2477"/>
      <c r="P2477"/>
      <c r="Q2477"/>
      <c r="R2477"/>
      <c r="S2477"/>
      <c r="T2477"/>
      <c r="U2477"/>
      <c r="V2477"/>
      <c r="W2477"/>
    </row>
    <row r="2478" spans="2:23" ht="15" x14ac:dyDescent="0.25">
      <c r="B2478" s="2"/>
      <c r="H2478" s="2" t="s">
        <v>440</v>
      </c>
      <c r="K2478" s="9"/>
      <c r="L2478" s="9"/>
      <c r="M2478" s="9"/>
      <c r="N2478"/>
      <c r="O2478"/>
      <c r="P2478"/>
      <c r="Q2478"/>
      <c r="R2478"/>
      <c r="S2478"/>
      <c r="T2478"/>
      <c r="U2478"/>
      <c r="V2478"/>
      <c r="W2478"/>
    </row>
    <row r="2479" spans="2:23" ht="15" x14ac:dyDescent="0.25">
      <c r="B2479" s="2"/>
      <c r="I2479" s="2" t="s">
        <v>128</v>
      </c>
      <c r="J2479" s="2" t="s">
        <v>1049</v>
      </c>
      <c r="K2479" s="9">
        <v>-247</v>
      </c>
      <c r="L2479" s="9">
        <v>0</v>
      </c>
      <c r="M2479" s="9">
        <v>0</v>
      </c>
      <c r="N2479"/>
      <c r="O2479"/>
      <c r="P2479"/>
      <c r="Q2479"/>
      <c r="R2479"/>
      <c r="S2479"/>
      <c r="T2479"/>
      <c r="U2479"/>
      <c r="V2479"/>
      <c r="W2479"/>
    </row>
    <row r="2480" spans="2:23" ht="15" x14ac:dyDescent="0.25">
      <c r="B2480" s="2"/>
      <c r="K2480" s="9"/>
      <c r="L2480" s="9"/>
      <c r="M2480" s="9"/>
      <c r="N2480"/>
      <c r="O2480"/>
      <c r="P2480"/>
      <c r="Q2480"/>
      <c r="R2480"/>
      <c r="S2480"/>
      <c r="T2480"/>
      <c r="U2480"/>
      <c r="V2480"/>
      <c r="W2480"/>
    </row>
    <row r="2481" spans="2:23" ht="15" x14ac:dyDescent="0.25">
      <c r="B2481" s="2"/>
      <c r="F2481" s="2" t="s">
        <v>223</v>
      </c>
      <c r="G2481" s="2" t="s">
        <v>445</v>
      </c>
      <c r="K2481" s="9"/>
      <c r="L2481" s="9"/>
      <c r="M2481" s="9"/>
      <c r="N2481"/>
      <c r="O2481"/>
      <c r="P2481"/>
      <c r="Q2481"/>
      <c r="R2481"/>
      <c r="S2481"/>
      <c r="T2481"/>
      <c r="U2481"/>
      <c r="V2481"/>
      <c r="W2481"/>
    </row>
    <row r="2482" spans="2:23" ht="15" x14ac:dyDescent="0.25">
      <c r="B2482" s="2"/>
      <c r="H2482" s="2" t="s">
        <v>446</v>
      </c>
      <c r="K2482" s="9"/>
      <c r="L2482" s="9"/>
      <c r="M2482" s="9"/>
      <c r="N2482"/>
      <c r="O2482"/>
      <c r="P2482"/>
      <c r="Q2482"/>
      <c r="R2482"/>
      <c r="S2482"/>
      <c r="T2482"/>
      <c r="U2482"/>
      <c r="V2482"/>
      <c r="W2482"/>
    </row>
    <row r="2483" spans="2:23" ht="15" x14ac:dyDescent="0.25">
      <c r="B2483" s="2"/>
      <c r="I2483" s="2" t="s">
        <v>180</v>
      </c>
      <c r="J2483" s="2" t="s">
        <v>1049</v>
      </c>
      <c r="K2483" s="9">
        <v>-1</v>
      </c>
      <c r="L2483" s="9">
        <v>-6</v>
      </c>
      <c r="M2483" s="9">
        <v>0</v>
      </c>
      <c r="N2483"/>
      <c r="O2483"/>
      <c r="P2483"/>
      <c r="Q2483"/>
      <c r="R2483"/>
      <c r="S2483"/>
      <c r="T2483"/>
      <c r="U2483"/>
      <c r="V2483"/>
      <c r="W2483"/>
    </row>
    <row r="2484" spans="2:23" ht="15" x14ac:dyDescent="0.25">
      <c r="B2484" s="2"/>
      <c r="K2484" s="9"/>
      <c r="L2484" s="9"/>
      <c r="M2484" s="9"/>
      <c r="N2484"/>
      <c r="O2484"/>
      <c r="P2484"/>
      <c r="Q2484"/>
      <c r="R2484"/>
      <c r="S2484"/>
      <c r="T2484"/>
      <c r="U2484"/>
      <c r="V2484"/>
      <c r="W2484"/>
    </row>
    <row r="2485" spans="2:23" ht="15" x14ac:dyDescent="0.25">
      <c r="B2485" s="2"/>
      <c r="D2485" s="2" t="s">
        <v>461</v>
      </c>
      <c r="E2485" s="2" t="s">
        <v>462</v>
      </c>
      <c r="K2485" s="9"/>
      <c r="L2485" s="9"/>
      <c r="M2485" s="9"/>
      <c r="N2485"/>
      <c r="O2485"/>
      <c r="P2485"/>
      <c r="Q2485"/>
      <c r="R2485"/>
      <c r="S2485"/>
      <c r="T2485"/>
      <c r="U2485"/>
      <c r="V2485"/>
      <c r="W2485"/>
    </row>
    <row r="2486" spans="2:23" ht="15" x14ac:dyDescent="0.25">
      <c r="B2486" s="2"/>
      <c r="F2486" s="2" t="s">
        <v>165</v>
      </c>
      <c r="G2486" s="2" t="s">
        <v>469</v>
      </c>
      <c r="K2486" s="9"/>
      <c r="L2486" s="9"/>
      <c r="M2486" s="9"/>
      <c r="N2486"/>
      <c r="O2486"/>
      <c r="P2486"/>
      <c r="Q2486"/>
      <c r="R2486"/>
      <c r="S2486"/>
      <c r="T2486"/>
      <c r="U2486"/>
      <c r="V2486"/>
      <c r="W2486"/>
    </row>
    <row r="2487" spans="2:23" ht="15" x14ac:dyDescent="0.25">
      <c r="B2487" s="2"/>
      <c r="H2487" s="2" t="s">
        <v>470</v>
      </c>
      <c r="K2487" s="9"/>
      <c r="L2487" s="9"/>
      <c r="M2487" s="9"/>
      <c r="N2487"/>
      <c r="O2487"/>
      <c r="P2487"/>
      <c r="Q2487"/>
      <c r="R2487"/>
      <c r="S2487"/>
      <c r="T2487"/>
      <c r="U2487"/>
      <c r="V2487"/>
      <c r="W2487"/>
    </row>
    <row r="2488" spans="2:23" ht="15" x14ac:dyDescent="0.25">
      <c r="B2488" s="2"/>
      <c r="I2488" s="2" t="s">
        <v>62</v>
      </c>
      <c r="J2488" s="2" t="s">
        <v>1049</v>
      </c>
      <c r="K2488" s="9">
        <v>-17</v>
      </c>
      <c r="L2488" s="9">
        <v>-43</v>
      </c>
      <c r="M2488" s="9">
        <v>-43</v>
      </c>
      <c r="N2488"/>
      <c r="O2488"/>
      <c r="P2488"/>
      <c r="Q2488"/>
      <c r="R2488"/>
      <c r="S2488"/>
      <c r="T2488"/>
      <c r="U2488"/>
      <c r="V2488"/>
      <c r="W2488"/>
    </row>
    <row r="2489" spans="2:23" ht="15" x14ac:dyDescent="0.25">
      <c r="B2489" s="2"/>
      <c r="K2489" s="9"/>
      <c r="L2489" s="9"/>
      <c r="M2489" s="9"/>
      <c r="N2489"/>
      <c r="O2489"/>
      <c r="P2489"/>
      <c r="Q2489"/>
      <c r="R2489"/>
      <c r="S2489"/>
      <c r="T2489"/>
      <c r="U2489"/>
      <c r="V2489"/>
      <c r="W2489"/>
    </row>
    <row r="2490" spans="2:23" ht="15" x14ac:dyDescent="0.25">
      <c r="B2490" s="2"/>
      <c r="H2490" s="2" t="s">
        <v>472</v>
      </c>
      <c r="K2490" s="9"/>
      <c r="L2490" s="9"/>
      <c r="M2490" s="9"/>
      <c r="N2490"/>
      <c r="O2490"/>
      <c r="P2490"/>
      <c r="Q2490"/>
      <c r="R2490"/>
      <c r="S2490"/>
      <c r="T2490"/>
      <c r="U2490"/>
      <c r="V2490"/>
      <c r="W2490"/>
    </row>
    <row r="2491" spans="2:23" ht="15" x14ac:dyDescent="0.25">
      <c r="B2491" s="2"/>
      <c r="I2491" s="2" t="s">
        <v>62</v>
      </c>
      <c r="J2491" s="2" t="s">
        <v>1049</v>
      </c>
      <c r="K2491" s="9">
        <v>-10</v>
      </c>
      <c r="L2491" s="9">
        <v>-43</v>
      </c>
      <c r="M2491" s="9">
        <v>-43</v>
      </c>
      <c r="N2491"/>
      <c r="O2491"/>
      <c r="P2491"/>
      <c r="Q2491"/>
      <c r="R2491"/>
      <c r="S2491"/>
      <c r="T2491"/>
      <c r="U2491"/>
      <c r="V2491"/>
      <c r="W2491"/>
    </row>
    <row r="2492" spans="2:23" ht="15" x14ac:dyDescent="0.25">
      <c r="B2492" s="2"/>
      <c r="K2492" s="9"/>
      <c r="L2492" s="9"/>
      <c r="M2492" s="9"/>
      <c r="N2492"/>
      <c r="O2492"/>
      <c r="P2492"/>
      <c r="Q2492"/>
      <c r="R2492"/>
      <c r="S2492"/>
      <c r="T2492"/>
      <c r="U2492"/>
      <c r="V2492"/>
      <c r="W2492"/>
    </row>
    <row r="2493" spans="2:23" ht="15" x14ac:dyDescent="0.25">
      <c r="B2493" s="2"/>
      <c r="H2493" s="2" t="s">
        <v>1085</v>
      </c>
      <c r="K2493" s="9"/>
      <c r="L2493" s="9"/>
      <c r="M2493" s="9"/>
      <c r="N2493"/>
      <c r="O2493"/>
      <c r="P2493"/>
      <c r="Q2493"/>
      <c r="R2493"/>
      <c r="S2493"/>
      <c r="T2493"/>
      <c r="U2493"/>
      <c r="V2493"/>
      <c r="W2493"/>
    </row>
    <row r="2494" spans="2:23" ht="15" x14ac:dyDescent="0.25">
      <c r="B2494" s="2"/>
      <c r="I2494" s="2" t="s">
        <v>62</v>
      </c>
      <c r="J2494" s="2" t="s">
        <v>1049</v>
      </c>
      <c r="K2494" s="9">
        <v>-18</v>
      </c>
      <c r="L2494" s="9">
        <v>-20</v>
      </c>
      <c r="M2494" s="9">
        <v>-20</v>
      </c>
      <c r="N2494"/>
      <c r="O2494"/>
      <c r="P2494"/>
      <c r="Q2494"/>
      <c r="R2494"/>
      <c r="S2494"/>
      <c r="T2494"/>
      <c r="U2494"/>
      <c r="V2494"/>
      <c r="W2494"/>
    </row>
    <row r="2495" spans="2:23" ht="15" x14ac:dyDescent="0.25">
      <c r="B2495" s="2"/>
      <c r="K2495" s="9"/>
      <c r="L2495" s="9"/>
      <c r="M2495" s="9"/>
      <c r="N2495"/>
      <c r="O2495"/>
      <c r="P2495"/>
      <c r="Q2495"/>
      <c r="R2495"/>
      <c r="S2495"/>
      <c r="T2495"/>
      <c r="U2495"/>
      <c r="V2495"/>
      <c r="W2495"/>
    </row>
    <row r="2496" spans="2:23" ht="15" x14ac:dyDescent="0.25">
      <c r="B2496" s="2"/>
      <c r="F2496" s="2" t="s">
        <v>168</v>
      </c>
      <c r="G2496" s="2" t="s">
        <v>475</v>
      </c>
      <c r="K2496" s="9"/>
      <c r="L2496" s="9"/>
      <c r="M2496" s="9"/>
      <c r="N2496"/>
      <c r="O2496"/>
      <c r="P2496"/>
      <c r="Q2496"/>
      <c r="R2496"/>
      <c r="S2496"/>
      <c r="T2496"/>
      <c r="U2496"/>
      <c r="V2496"/>
      <c r="W2496"/>
    </row>
    <row r="2497" spans="2:23" ht="15" x14ac:dyDescent="0.25">
      <c r="B2497" s="2"/>
      <c r="H2497" s="2" t="s">
        <v>476</v>
      </c>
      <c r="K2497" s="9"/>
      <c r="L2497" s="9"/>
      <c r="M2497" s="9"/>
      <c r="N2497"/>
      <c r="O2497"/>
      <c r="P2497"/>
      <c r="Q2497"/>
      <c r="R2497"/>
      <c r="S2497"/>
      <c r="T2497"/>
      <c r="U2497"/>
      <c r="V2497"/>
      <c r="W2497"/>
    </row>
    <row r="2498" spans="2:23" ht="15" x14ac:dyDescent="0.25">
      <c r="B2498" s="2"/>
      <c r="I2498" s="2" t="s">
        <v>357</v>
      </c>
      <c r="J2498" s="2" t="s">
        <v>1049</v>
      </c>
      <c r="K2498" s="9">
        <v>-1</v>
      </c>
      <c r="L2498" s="9">
        <v>0</v>
      </c>
      <c r="M2498" s="9">
        <v>0</v>
      </c>
      <c r="N2498"/>
      <c r="O2498"/>
      <c r="P2498"/>
      <c r="Q2498"/>
      <c r="R2498"/>
      <c r="S2498"/>
      <c r="T2498"/>
      <c r="U2498"/>
      <c r="V2498"/>
      <c r="W2498"/>
    </row>
    <row r="2499" spans="2:23" ht="15" x14ac:dyDescent="0.25">
      <c r="B2499" s="2"/>
      <c r="K2499" s="9"/>
      <c r="L2499" s="9"/>
      <c r="M2499" s="9"/>
      <c r="N2499"/>
      <c r="O2499"/>
      <c r="P2499"/>
      <c r="Q2499"/>
      <c r="R2499"/>
      <c r="S2499"/>
      <c r="T2499"/>
      <c r="U2499"/>
      <c r="V2499"/>
      <c r="W2499"/>
    </row>
    <row r="2500" spans="2:23" ht="15" x14ac:dyDescent="0.25">
      <c r="B2500" s="2"/>
      <c r="F2500" s="2" t="s">
        <v>177</v>
      </c>
      <c r="G2500" s="2" t="s">
        <v>479</v>
      </c>
      <c r="K2500" s="9"/>
      <c r="L2500" s="9"/>
      <c r="M2500" s="9"/>
      <c r="N2500"/>
      <c r="O2500"/>
      <c r="P2500"/>
      <c r="Q2500"/>
      <c r="R2500"/>
      <c r="S2500"/>
      <c r="T2500"/>
      <c r="U2500"/>
      <c r="V2500"/>
      <c r="W2500"/>
    </row>
    <row r="2501" spans="2:23" ht="15" x14ac:dyDescent="0.25">
      <c r="B2501" s="2"/>
      <c r="H2501" s="2" t="s">
        <v>480</v>
      </c>
      <c r="K2501" s="9"/>
      <c r="L2501" s="9"/>
      <c r="M2501" s="9"/>
      <c r="N2501"/>
      <c r="O2501"/>
      <c r="P2501"/>
      <c r="Q2501"/>
      <c r="R2501"/>
      <c r="S2501"/>
      <c r="T2501"/>
      <c r="U2501"/>
      <c r="V2501"/>
      <c r="W2501"/>
    </row>
    <row r="2502" spans="2:23" ht="15" x14ac:dyDescent="0.25">
      <c r="B2502" s="2"/>
      <c r="I2502" s="2" t="s">
        <v>357</v>
      </c>
      <c r="J2502" s="2" t="s">
        <v>1049</v>
      </c>
      <c r="K2502" s="9">
        <v>-156</v>
      </c>
      <c r="L2502" s="9">
        <v>-185</v>
      </c>
      <c r="M2502" s="9">
        <v>-185</v>
      </c>
      <c r="N2502"/>
      <c r="O2502"/>
      <c r="P2502"/>
      <c r="Q2502"/>
      <c r="R2502"/>
      <c r="S2502"/>
      <c r="T2502"/>
      <c r="U2502"/>
      <c r="V2502"/>
      <c r="W2502"/>
    </row>
    <row r="2503" spans="2:23" ht="15" x14ac:dyDescent="0.25">
      <c r="B2503" s="2"/>
      <c r="K2503" s="9"/>
      <c r="L2503" s="9"/>
      <c r="M2503" s="9"/>
      <c r="N2503"/>
      <c r="O2503"/>
      <c r="P2503"/>
      <c r="Q2503"/>
      <c r="R2503"/>
      <c r="S2503"/>
      <c r="T2503"/>
      <c r="U2503"/>
      <c r="V2503"/>
      <c r="W2503"/>
    </row>
    <row r="2504" spans="2:23" ht="15" x14ac:dyDescent="0.25">
      <c r="B2504" s="2"/>
      <c r="F2504" s="2" t="s">
        <v>266</v>
      </c>
      <c r="G2504" s="2" t="s">
        <v>481</v>
      </c>
      <c r="K2504" s="9"/>
      <c r="L2504" s="9"/>
      <c r="M2504" s="9"/>
      <c r="N2504"/>
      <c r="O2504"/>
      <c r="P2504"/>
      <c r="Q2504"/>
      <c r="R2504"/>
      <c r="S2504"/>
      <c r="T2504"/>
      <c r="U2504"/>
      <c r="V2504"/>
      <c r="W2504"/>
    </row>
    <row r="2505" spans="2:23" ht="15" x14ac:dyDescent="0.25">
      <c r="B2505" s="2"/>
      <c r="H2505" s="2" t="s">
        <v>1086</v>
      </c>
      <c r="K2505" s="9"/>
      <c r="L2505" s="9"/>
      <c r="M2505" s="9"/>
      <c r="N2505"/>
      <c r="O2505"/>
      <c r="P2505"/>
      <c r="Q2505"/>
      <c r="R2505"/>
      <c r="S2505"/>
      <c r="T2505"/>
      <c r="U2505"/>
      <c r="V2505"/>
      <c r="W2505"/>
    </row>
    <row r="2506" spans="2:23" ht="15" x14ac:dyDescent="0.25">
      <c r="B2506" s="2"/>
      <c r="I2506" s="2" t="s">
        <v>357</v>
      </c>
      <c r="J2506" s="2" t="s">
        <v>1049</v>
      </c>
      <c r="K2506" s="9">
        <v>0</v>
      </c>
      <c r="L2506" s="9">
        <v>-1</v>
      </c>
      <c r="M2506" s="9">
        <v>-1</v>
      </c>
      <c r="N2506"/>
      <c r="O2506"/>
      <c r="P2506"/>
      <c r="Q2506"/>
      <c r="R2506"/>
      <c r="S2506"/>
      <c r="T2506"/>
      <c r="U2506"/>
      <c r="V2506"/>
      <c r="W2506"/>
    </row>
    <row r="2507" spans="2:23" ht="15" x14ac:dyDescent="0.25">
      <c r="B2507" s="2"/>
      <c r="K2507" s="9"/>
      <c r="L2507" s="9"/>
      <c r="M2507" s="9"/>
      <c r="N2507"/>
      <c r="O2507"/>
      <c r="P2507"/>
      <c r="Q2507"/>
      <c r="R2507"/>
      <c r="S2507"/>
      <c r="T2507"/>
      <c r="U2507"/>
      <c r="V2507"/>
      <c r="W2507"/>
    </row>
    <row r="2508" spans="2:23" ht="15" x14ac:dyDescent="0.25">
      <c r="B2508" s="2"/>
      <c r="F2508" s="2" t="s">
        <v>37</v>
      </c>
      <c r="G2508" s="2" t="s">
        <v>485</v>
      </c>
      <c r="K2508" s="9"/>
      <c r="L2508" s="9"/>
      <c r="M2508" s="9"/>
      <c r="N2508"/>
      <c r="O2508"/>
      <c r="P2508"/>
      <c r="Q2508"/>
      <c r="R2508"/>
      <c r="S2508"/>
      <c r="T2508"/>
      <c r="U2508"/>
      <c r="V2508"/>
      <c r="W2508"/>
    </row>
    <row r="2509" spans="2:23" ht="15" x14ac:dyDescent="0.25">
      <c r="B2509" s="2"/>
      <c r="H2509" s="2" t="s">
        <v>1087</v>
      </c>
      <c r="K2509" s="9"/>
      <c r="L2509" s="9"/>
      <c r="M2509" s="9"/>
      <c r="N2509"/>
      <c r="O2509"/>
      <c r="P2509"/>
      <c r="Q2509"/>
      <c r="R2509"/>
      <c r="S2509"/>
      <c r="T2509"/>
      <c r="U2509"/>
      <c r="V2509"/>
      <c r="W2509"/>
    </row>
    <row r="2510" spans="2:23" ht="15" x14ac:dyDescent="0.25">
      <c r="B2510" s="2"/>
      <c r="I2510" s="2" t="s">
        <v>487</v>
      </c>
      <c r="J2510" s="2" t="s">
        <v>1049</v>
      </c>
      <c r="K2510" s="9">
        <v>-647</v>
      </c>
      <c r="L2510" s="9">
        <v>-747</v>
      </c>
      <c r="M2510" s="9">
        <v>-747</v>
      </c>
      <c r="N2510"/>
      <c r="O2510"/>
      <c r="P2510"/>
      <c r="Q2510"/>
      <c r="R2510"/>
      <c r="S2510"/>
      <c r="T2510"/>
      <c r="U2510"/>
      <c r="V2510"/>
      <c r="W2510"/>
    </row>
    <row r="2511" spans="2:23" ht="15" x14ac:dyDescent="0.25">
      <c r="B2511" s="2"/>
      <c r="I2511" s="2" t="s">
        <v>487</v>
      </c>
      <c r="J2511" s="2" t="s">
        <v>1066</v>
      </c>
      <c r="K2511" s="9">
        <v>-18</v>
      </c>
      <c r="L2511" s="9">
        <v>-3</v>
      </c>
      <c r="M2511" s="9">
        <v>-3</v>
      </c>
      <c r="N2511"/>
      <c r="O2511"/>
      <c r="P2511"/>
      <c r="Q2511"/>
      <c r="R2511"/>
      <c r="S2511"/>
      <c r="T2511"/>
      <c r="U2511"/>
      <c r="V2511"/>
      <c r="W2511"/>
    </row>
    <row r="2512" spans="2:23" ht="15" x14ac:dyDescent="0.25">
      <c r="B2512" s="2"/>
      <c r="K2512" s="9"/>
      <c r="L2512" s="9"/>
      <c r="M2512" s="9"/>
      <c r="N2512"/>
      <c r="O2512"/>
      <c r="P2512"/>
      <c r="Q2512"/>
      <c r="R2512"/>
      <c r="S2512"/>
      <c r="T2512"/>
      <c r="U2512"/>
      <c r="V2512"/>
      <c r="W2512"/>
    </row>
    <row r="2513" spans="2:23" ht="15" x14ac:dyDescent="0.25">
      <c r="B2513" s="2"/>
      <c r="H2513" s="2" t="s">
        <v>1088</v>
      </c>
      <c r="K2513" s="9"/>
      <c r="L2513" s="9"/>
      <c r="M2513" s="9"/>
      <c r="N2513"/>
      <c r="O2513"/>
      <c r="P2513"/>
      <c r="Q2513"/>
      <c r="R2513"/>
      <c r="S2513"/>
      <c r="T2513"/>
      <c r="U2513"/>
      <c r="V2513"/>
      <c r="W2513"/>
    </row>
    <row r="2514" spans="2:23" ht="15" x14ac:dyDescent="0.25">
      <c r="B2514" s="2"/>
      <c r="I2514" s="2" t="s">
        <v>487</v>
      </c>
      <c r="J2514" s="2" t="s">
        <v>1049</v>
      </c>
      <c r="K2514" s="9">
        <v>-78</v>
      </c>
      <c r="L2514" s="9">
        <v>0</v>
      </c>
      <c r="M2514" s="9">
        <v>0</v>
      </c>
      <c r="N2514"/>
      <c r="O2514"/>
      <c r="P2514"/>
      <c r="Q2514"/>
      <c r="R2514"/>
      <c r="S2514"/>
      <c r="T2514"/>
      <c r="U2514"/>
      <c r="V2514"/>
      <c r="W2514"/>
    </row>
    <row r="2515" spans="2:23" ht="15" x14ac:dyDescent="0.25">
      <c r="B2515" s="2"/>
      <c r="I2515" s="2" t="s">
        <v>487</v>
      </c>
      <c r="J2515" s="2" t="s">
        <v>1066</v>
      </c>
      <c r="K2515" s="9">
        <v>-6</v>
      </c>
      <c r="L2515" s="9">
        <v>-6</v>
      </c>
      <c r="M2515" s="9">
        <v>-6</v>
      </c>
      <c r="N2515"/>
      <c r="O2515"/>
      <c r="P2515"/>
      <c r="Q2515"/>
      <c r="R2515"/>
      <c r="S2515"/>
      <c r="T2515"/>
      <c r="U2515"/>
      <c r="V2515"/>
      <c r="W2515"/>
    </row>
    <row r="2516" spans="2:23" ht="15" x14ac:dyDescent="0.25">
      <c r="B2516" s="2"/>
      <c r="K2516" s="9"/>
      <c r="L2516" s="9"/>
      <c r="M2516" s="9"/>
      <c r="N2516"/>
      <c r="O2516"/>
      <c r="P2516"/>
      <c r="Q2516"/>
      <c r="R2516"/>
      <c r="S2516"/>
      <c r="T2516"/>
      <c r="U2516"/>
      <c r="V2516"/>
      <c r="W2516"/>
    </row>
    <row r="2517" spans="2:23" ht="15" x14ac:dyDescent="0.25">
      <c r="B2517" s="2"/>
      <c r="D2517" s="2" t="s">
        <v>495</v>
      </c>
      <c r="E2517" s="2" t="s">
        <v>496</v>
      </c>
      <c r="K2517" s="9"/>
      <c r="L2517" s="9"/>
      <c r="M2517" s="9"/>
      <c r="N2517"/>
      <c r="O2517"/>
      <c r="P2517"/>
      <c r="Q2517"/>
      <c r="R2517"/>
      <c r="S2517"/>
      <c r="T2517"/>
      <c r="U2517"/>
      <c r="V2517"/>
      <c r="W2517"/>
    </row>
    <row r="2518" spans="2:23" ht="15" x14ac:dyDescent="0.25">
      <c r="B2518" s="2"/>
      <c r="F2518" s="2" t="s">
        <v>74</v>
      </c>
      <c r="G2518" s="2" t="s">
        <v>497</v>
      </c>
      <c r="K2518" s="9"/>
      <c r="L2518" s="9"/>
      <c r="M2518" s="9"/>
      <c r="N2518"/>
      <c r="O2518"/>
      <c r="P2518"/>
      <c r="Q2518"/>
      <c r="R2518"/>
      <c r="S2518"/>
      <c r="T2518"/>
      <c r="U2518"/>
      <c r="V2518"/>
      <c r="W2518"/>
    </row>
    <row r="2519" spans="2:23" ht="15" x14ac:dyDescent="0.25">
      <c r="B2519" s="2"/>
      <c r="H2519" s="2" t="s">
        <v>500</v>
      </c>
      <c r="K2519" s="9"/>
      <c r="L2519" s="9"/>
      <c r="M2519" s="9"/>
      <c r="N2519"/>
      <c r="O2519"/>
      <c r="P2519"/>
      <c r="Q2519"/>
      <c r="R2519"/>
      <c r="S2519"/>
      <c r="T2519"/>
      <c r="U2519"/>
      <c r="V2519"/>
      <c r="W2519"/>
    </row>
    <row r="2520" spans="2:23" ht="15" x14ac:dyDescent="0.25">
      <c r="B2520" s="2"/>
      <c r="I2520" s="2" t="s">
        <v>501</v>
      </c>
      <c r="J2520" s="2" t="s">
        <v>1049</v>
      </c>
      <c r="K2520" s="9">
        <v>-260</v>
      </c>
      <c r="L2520" s="9">
        <v>-187</v>
      </c>
      <c r="M2520" s="9">
        <v>0</v>
      </c>
      <c r="N2520"/>
      <c r="O2520"/>
      <c r="P2520"/>
      <c r="Q2520"/>
      <c r="R2520"/>
      <c r="S2520"/>
      <c r="T2520"/>
      <c r="U2520"/>
      <c r="V2520"/>
      <c r="W2520"/>
    </row>
    <row r="2521" spans="2:23" ht="15" x14ac:dyDescent="0.25">
      <c r="B2521" s="2"/>
      <c r="K2521" s="9"/>
      <c r="L2521" s="9"/>
      <c r="M2521" s="9"/>
      <c r="N2521"/>
      <c r="O2521"/>
      <c r="P2521"/>
      <c r="Q2521"/>
      <c r="R2521"/>
      <c r="S2521"/>
      <c r="T2521"/>
      <c r="U2521"/>
      <c r="V2521"/>
      <c r="W2521"/>
    </row>
    <row r="2522" spans="2:23" ht="15" x14ac:dyDescent="0.25">
      <c r="B2522" s="2"/>
      <c r="H2522" s="2" t="s">
        <v>1089</v>
      </c>
      <c r="K2522" s="9"/>
      <c r="L2522" s="9"/>
      <c r="M2522" s="9"/>
      <c r="N2522"/>
      <c r="O2522"/>
      <c r="P2522"/>
      <c r="Q2522"/>
      <c r="R2522"/>
      <c r="S2522"/>
      <c r="T2522"/>
      <c r="U2522"/>
      <c r="V2522"/>
      <c r="W2522"/>
    </row>
    <row r="2523" spans="2:23" ht="15" x14ac:dyDescent="0.25">
      <c r="B2523" s="2"/>
      <c r="I2523" s="2" t="s">
        <v>501</v>
      </c>
      <c r="J2523" s="2" t="s">
        <v>1049</v>
      </c>
      <c r="K2523" s="9">
        <v>-2620</v>
      </c>
      <c r="L2523" s="9">
        <v>0</v>
      </c>
      <c r="M2523" s="9">
        <v>0</v>
      </c>
      <c r="N2523"/>
      <c r="O2523"/>
      <c r="P2523"/>
      <c r="Q2523"/>
      <c r="R2523"/>
      <c r="S2523"/>
      <c r="T2523"/>
      <c r="U2523"/>
      <c r="V2523"/>
      <c r="W2523"/>
    </row>
    <row r="2524" spans="2:23" ht="15" x14ac:dyDescent="0.25">
      <c r="B2524" s="2"/>
      <c r="K2524" s="9"/>
      <c r="L2524" s="9"/>
      <c r="M2524" s="9"/>
      <c r="N2524"/>
      <c r="O2524"/>
      <c r="P2524"/>
      <c r="Q2524"/>
      <c r="R2524"/>
      <c r="S2524"/>
      <c r="T2524"/>
      <c r="U2524"/>
      <c r="V2524"/>
      <c r="W2524"/>
    </row>
    <row r="2525" spans="2:23" ht="15" x14ac:dyDescent="0.25">
      <c r="B2525" s="2"/>
      <c r="F2525" s="2" t="s">
        <v>168</v>
      </c>
      <c r="G2525" s="2" t="s">
        <v>1090</v>
      </c>
      <c r="K2525" s="9"/>
      <c r="L2525" s="9"/>
      <c r="M2525" s="9"/>
      <c r="N2525"/>
      <c r="O2525"/>
      <c r="P2525"/>
      <c r="Q2525"/>
      <c r="R2525"/>
      <c r="S2525"/>
      <c r="T2525"/>
      <c r="U2525"/>
      <c r="V2525"/>
      <c r="W2525"/>
    </row>
    <row r="2526" spans="2:23" ht="15" x14ac:dyDescent="0.25">
      <c r="B2526" s="2"/>
      <c r="H2526" s="2" t="s">
        <v>1091</v>
      </c>
      <c r="K2526" s="9"/>
      <c r="L2526" s="9"/>
      <c r="M2526" s="9"/>
      <c r="N2526"/>
      <c r="O2526"/>
      <c r="P2526"/>
      <c r="Q2526"/>
      <c r="R2526"/>
      <c r="S2526"/>
      <c r="T2526"/>
      <c r="U2526"/>
      <c r="V2526"/>
      <c r="W2526"/>
    </row>
    <row r="2527" spans="2:23" ht="15" x14ac:dyDescent="0.25">
      <c r="B2527" s="2"/>
      <c r="I2527" s="2" t="s">
        <v>507</v>
      </c>
      <c r="J2527" s="2" t="s">
        <v>1066</v>
      </c>
      <c r="K2527" s="9">
        <v>2568</v>
      </c>
      <c r="L2527" s="9">
        <v>-3183</v>
      </c>
      <c r="M2527" s="9">
        <v>-3464</v>
      </c>
      <c r="N2527"/>
      <c r="O2527"/>
      <c r="P2527"/>
      <c r="Q2527"/>
      <c r="R2527"/>
      <c r="S2527"/>
      <c r="T2527"/>
      <c r="U2527"/>
      <c r="V2527"/>
      <c r="W2527"/>
    </row>
    <row r="2528" spans="2:23" ht="15" x14ac:dyDescent="0.25">
      <c r="B2528" s="2"/>
      <c r="K2528" s="9"/>
      <c r="L2528" s="9"/>
      <c r="M2528" s="9"/>
      <c r="N2528"/>
      <c r="O2528"/>
      <c r="P2528"/>
      <c r="Q2528"/>
      <c r="R2528"/>
      <c r="S2528"/>
      <c r="T2528"/>
      <c r="U2528"/>
      <c r="V2528"/>
      <c r="W2528"/>
    </row>
    <row r="2529" spans="2:23" ht="15" x14ac:dyDescent="0.25">
      <c r="B2529" s="2"/>
      <c r="F2529" s="2" t="s">
        <v>174</v>
      </c>
      <c r="G2529" s="2" t="s">
        <v>508</v>
      </c>
      <c r="K2529" s="9"/>
      <c r="L2529" s="9"/>
      <c r="M2529" s="9"/>
      <c r="N2529"/>
      <c r="O2529"/>
      <c r="P2529"/>
      <c r="Q2529"/>
      <c r="R2529"/>
      <c r="S2529"/>
      <c r="T2529"/>
      <c r="U2529"/>
      <c r="V2529"/>
      <c r="W2529"/>
    </row>
    <row r="2530" spans="2:23" ht="15" x14ac:dyDescent="0.25">
      <c r="B2530" s="2"/>
      <c r="H2530" s="2" t="s">
        <v>1092</v>
      </c>
      <c r="K2530" s="9"/>
      <c r="L2530" s="9"/>
      <c r="M2530" s="9"/>
      <c r="N2530"/>
      <c r="O2530"/>
      <c r="P2530"/>
      <c r="Q2530"/>
      <c r="R2530"/>
      <c r="S2530"/>
      <c r="T2530"/>
      <c r="U2530"/>
      <c r="V2530"/>
      <c r="W2530"/>
    </row>
    <row r="2531" spans="2:23" ht="15" x14ac:dyDescent="0.25">
      <c r="B2531" s="2"/>
      <c r="I2531" s="2" t="s">
        <v>812</v>
      </c>
      <c r="J2531" s="2" t="s">
        <v>1049</v>
      </c>
      <c r="K2531" s="9">
        <v>-2726</v>
      </c>
      <c r="L2531" s="9">
        <v>-2926</v>
      </c>
      <c r="M2531" s="9">
        <v>-3188</v>
      </c>
      <c r="N2531"/>
      <c r="O2531"/>
      <c r="P2531"/>
      <c r="Q2531"/>
      <c r="R2531"/>
      <c r="S2531"/>
      <c r="T2531"/>
      <c r="U2531"/>
      <c r="V2531"/>
      <c r="W2531"/>
    </row>
    <row r="2532" spans="2:23" ht="15" x14ac:dyDescent="0.25">
      <c r="B2532" s="2"/>
      <c r="K2532" s="9"/>
      <c r="L2532" s="9"/>
      <c r="M2532" s="9"/>
      <c r="N2532"/>
      <c r="O2532"/>
      <c r="P2532"/>
      <c r="Q2532"/>
      <c r="R2532"/>
      <c r="S2532"/>
      <c r="T2532"/>
      <c r="U2532"/>
      <c r="V2532"/>
      <c r="W2532"/>
    </row>
    <row r="2533" spans="2:23" ht="15" x14ac:dyDescent="0.25">
      <c r="B2533" s="2"/>
      <c r="H2533" s="2" t="s">
        <v>1093</v>
      </c>
      <c r="K2533" s="9"/>
      <c r="L2533" s="9"/>
      <c r="M2533" s="9"/>
      <c r="N2533"/>
      <c r="O2533"/>
      <c r="P2533"/>
      <c r="Q2533"/>
      <c r="R2533"/>
      <c r="S2533"/>
      <c r="T2533"/>
      <c r="U2533"/>
      <c r="V2533"/>
      <c r="W2533"/>
    </row>
    <row r="2534" spans="2:23" ht="15" x14ac:dyDescent="0.25">
      <c r="B2534" s="2"/>
      <c r="I2534" s="2" t="s">
        <v>280</v>
      </c>
      <c r="J2534" s="2" t="s">
        <v>1066</v>
      </c>
      <c r="K2534" s="9">
        <v>-28</v>
      </c>
      <c r="L2534" s="9">
        <v>-11</v>
      </c>
      <c r="M2534" s="9">
        <v>-11</v>
      </c>
      <c r="N2534"/>
      <c r="O2534"/>
      <c r="P2534"/>
      <c r="Q2534"/>
      <c r="R2534"/>
      <c r="S2534"/>
      <c r="T2534"/>
      <c r="U2534"/>
      <c r="V2534"/>
      <c r="W2534"/>
    </row>
    <row r="2535" spans="2:23" ht="15" x14ac:dyDescent="0.25">
      <c r="B2535" s="2"/>
      <c r="K2535" s="9"/>
      <c r="L2535" s="9"/>
      <c r="M2535" s="9"/>
      <c r="N2535"/>
      <c r="O2535"/>
      <c r="P2535"/>
      <c r="Q2535"/>
      <c r="R2535"/>
      <c r="S2535"/>
      <c r="T2535"/>
      <c r="U2535"/>
      <c r="V2535"/>
      <c r="W2535"/>
    </row>
    <row r="2536" spans="2:23" ht="15" x14ac:dyDescent="0.25">
      <c r="B2536" s="2"/>
      <c r="D2536" s="2" t="s">
        <v>534</v>
      </c>
      <c r="E2536" s="2" t="s">
        <v>535</v>
      </c>
      <c r="K2536" s="9"/>
      <c r="L2536" s="9"/>
      <c r="M2536" s="9"/>
      <c r="N2536"/>
      <c r="O2536"/>
      <c r="P2536"/>
      <c r="Q2536"/>
      <c r="R2536"/>
      <c r="S2536"/>
      <c r="T2536"/>
      <c r="U2536"/>
      <c r="V2536"/>
      <c r="W2536"/>
    </row>
    <row r="2537" spans="2:23" ht="15" x14ac:dyDescent="0.25">
      <c r="B2537" s="2"/>
      <c r="F2537" s="2" t="s">
        <v>165</v>
      </c>
      <c r="G2537" s="2" t="s">
        <v>543</v>
      </c>
      <c r="K2537" s="9"/>
      <c r="L2537" s="9"/>
      <c r="M2537" s="9"/>
      <c r="N2537"/>
      <c r="O2537"/>
      <c r="P2537"/>
      <c r="Q2537"/>
      <c r="R2537"/>
      <c r="S2537"/>
      <c r="T2537"/>
      <c r="U2537"/>
      <c r="V2537"/>
      <c r="W2537"/>
    </row>
    <row r="2538" spans="2:23" ht="15" x14ac:dyDescent="0.25">
      <c r="B2538" s="2"/>
      <c r="H2538" s="2" t="s">
        <v>1094</v>
      </c>
      <c r="K2538" s="9"/>
      <c r="L2538" s="9"/>
      <c r="M2538" s="9"/>
      <c r="N2538"/>
      <c r="O2538"/>
      <c r="P2538"/>
      <c r="Q2538"/>
      <c r="R2538"/>
      <c r="S2538"/>
      <c r="T2538"/>
      <c r="U2538"/>
      <c r="V2538"/>
      <c r="W2538"/>
    </row>
    <row r="2539" spans="2:23" ht="15" x14ac:dyDescent="0.25">
      <c r="B2539" s="2"/>
      <c r="I2539" s="2" t="s">
        <v>375</v>
      </c>
      <c r="J2539" s="2" t="s">
        <v>1066</v>
      </c>
      <c r="K2539" s="9">
        <v>-93</v>
      </c>
      <c r="L2539" s="9">
        <v>-114</v>
      </c>
      <c r="M2539" s="9">
        <v>-121</v>
      </c>
      <c r="N2539"/>
      <c r="O2539"/>
      <c r="P2539"/>
      <c r="Q2539"/>
      <c r="R2539"/>
      <c r="S2539"/>
      <c r="T2539"/>
      <c r="U2539"/>
      <c r="V2539"/>
      <c r="W2539"/>
    </row>
    <row r="2540" spans="2:23" ht="15" x14ac:dyDescent="0.25">
      <c r="B2540" s="2"/>
      <c r="K2540" s="9"/>
      <c r="L2540" s="9"/>
      <c r="M2540" s="9"/>
      <c r="N2540"/>
      <c r="O2540"/>
      <c r="P2540"/>
      <c r="Q2540"/>
      <c r="R2540"/>
      <c r="S2540"/>
      <c r="T2540"/>
      <c r="U2540"/>
      <c r="V2540"/>
      <c r="W2540"/>
    </row>
    <row r="2541" spans="2:23" ht="15" x14ac:dyDescent="0.25">
      <c r="B2541" s="2"/>
      <c r="F2541" s="2" t="s">
        <v>181</v>
      </c>
      <c r="G2541" s="2" t="s">
        <v>1095</v>
      </c>
      <c r="K2541" s="9"/>
      <c r="L2541" s="9"/>
      <c r="M2541" s="9"/>
      <c r="N2541"/>
      <c r="O2541"/>
      <c r="P2541"/>
      <c r="Q2541"/>
      <c r="R2541"/>
      <c r="S2541"/>
      <c r="T2541"/>
      <c r="U2541"/>
      <c r="V2541"/>
      <c r="W2541"/>
    </row>
    <row r="2542" spans="2:23" ht="15" x14ac:dyDescent="0.25">
      <c r="B2542" s="2"/>
      <c r="H2542" s="2" t="s">
        <v>1096</v>
      </c>
      <c r="K2542" s="9"/>
      <c r="L2542" s="9"/>
      <c r="M2542" s="9"/>
      <c r="N2542"/>
      <c r="O2542"/>
      <c r="P2542"/>
      <c r="Q2542"/>
      <c r="R2542"/>
      <c r="S2542"/>
      <c r="T2542"/>
      <c r="U2542"/>
      <c r="V2542"/>
      <c r="W2542"/>
    </row>
    <row r="2543" spans="2:23" ht="15" x14ac:dyDescent="0.25">
      <c r="B2543" s="2"/>
      <c r="I2543" s="2" t="s">
        <v>378</v>
      </c>
      <c r="J2543" s="2" t="s">
        <v>1049</v>
      </c>
      <c r="K2543" s="9">
        <v>-40</v>
      </c>
      <c r="L2543" s="9">
        <v>-40</v>
      </c>
      <c r="M2543" s="9">
        <v>-41</v>
      </c>
      <c r="N2543"/>
      <c r="O2543"/>
      <c r="P2543"/>
      <c r="Q2543"/>
      <c r="R2543"/>
      <c r="S2543"/>
      <c r="T2543"/>
      <c r="U2543"/>
      <c r="V2543"/>
      <c r="W2543"/>
    </row>
    <row r="2544" spans="2:23" ht="15" x14ac:dyDescent="0.25">
      <c r="B2544" s="2"/>
      <c r="K2544" s="9"/>
      <c r="L2544" s="9"/>
      <c r="M2544" s="9"/>
      <c r="N2544"/>
      <c r="O2544"/>
      <c r="P2544"/>
      <c r="Q2544"/>
      <c r="R2544"/>
      <c r="S2544"/>
      <c r="T2544"/>
      <c r="U2544"/>
      <c r="V2544"/>
      <c r="W2544"/>
    </row>
    <row r="2545" spans="2:23" ht="15" x14ac:dyDescent="0.25">
      <c r="B2545" s="2"/>
      <c r="D2545" s="2" t="s">
        <v>569</v>
      </c>
      <c r="E2545" s="2" t="s">
        <v>570</v>
      </c>
      <c r="K2545" s="9"/>
      <c r="L2545" s="9"/>
      <c r="M2545" s="9"/>
      <c r="N2545"/>
      <c r="O2545"/>
      <c r="P2545"/>
      <c r="Q2545"/>
      <c r="R2545"/>
      <c r="S2545"/>
      <c r="T2545"/>
      <c r="U2545"/>
      <c r="V2545"/>
      <c r="W2545"/>
    </row>
    <row r="2546" spans="2:23" ht="15" x14ac:dyDescent="0.25">
      <c r="B2546" s="2"/>
      <c r="F2546" s="2" t="s">
        <v>74</v>
      </c>
      <c r="G2546" s="2" t="s">
        <v>445</v>
      </c>
      <c r="K2546" s="9"/>
      <c r="L2546" s="9"/>
      <c r="M2546" s="9"/>
      <c r="N2546"/>
      <c r="O2546"/>
      <c r="P2546"/>
      <c r="Q2546"/>
      <c r="R2546"/>
      <c r="S2546"/>
      <c r="T2546"/>
      <c r="U2546"/>
      <c r="V2546"/>
      <c r="W2546"/>
    </row>
    <row r="2547" spans="2:23" ht="15" x14ac:dyDescent="0.25">
      <c r="B2547" s="2"/>
      <c r="H2547" s="2" t="s">
        <v>1097</v>
      </c>
      <c r="K2547" s="9"/>
      <c r="L2547" s="9"/>
      <c r="M2547" s="9"/>
      <c r="N2547"/>
      <c r="O2547"/>
      <c r="P2547"/>
      <c r="Q2547"/>
      <c r="R2547"/>
      <c r="S2547"/>
      <c r="T2547"/>
      <c r="U2547"/>
      <c r="V2547"/>
      <c r="W2547"/>
    </row>
    <row r="2548" spans="2:23" ht="15" x14ac:dyDescent="0.25">
      <c r="B2548" s="2"/>
      <c r="I2548" s="2" t="s">
        <v>690</v>
      </c>
      <c r="J2548" s="2" t="s">
        <v>1066</v>
      </c>
      <c r="K2548" s="9">
        <v>-756</v>
      </c>
      <c r="L2548" s="9">
        <v>-599</v>
      </c>
      <c r="M2548" s="9">
        <v>-526</v>
      </c>
      <c r="N2548"/>
      <c r="O2548"/>
      <c r="P2548"/>
      <c r="Q2548"/>
      <c r="R2548"/>
      <c r="S2548"/>
      <c r="T2548"/>
      <c r="U2548"/>
      <c r="V2548"/>
      <c r="W2548"/>
    </row>
    <row r="2549" spans="2:23" ht="15" x14ac:dyDescent="0.25">
      <c r="B2549" s="2"/>
      <c r="K2549" s="9"/>
      <c r="L2549" s="9"/>
      <c r="M2549" s="9"/>
      <c r="N2549"/>
      <c r="O2549"/>
      <c r="P2549"/>
      <c r="Q2549"/>
      <c r="R2549"/>
      <c r="S2549"/>
      <c r="T2549"/>
      <c r="U2549"/>
      <c r="V2549"/>
      <c r="W2549"/>
    </row>
    <row r="2550" spans="2:23" ht="15" x14ac:dyDescent="0.25">
      <c r="B2550" s="2"/>
      <c r="H2550" s="2" t="s">
        <v>1098</v>
      </c>
      <c r="K2550" s="9"/>
      <c r="L2550" s="9"/>
      <c r="M2550" s="9"/>
      <c r="N2550"/>
      <c r="O2550"/>
      <c r="P2550"/>
      <c r="Q2550"/>
      <c r="R2550"/>
      <c r="S2550"/>
      <c r="T2550"/>
      <c r="U2550"/>
      <c r="V2550"/>
      <c r="W2550"/>
    </row>
    <row r="2551" spans="2:23" ht="15" x14ac:dyDescent="0.25">
      <c r="B2551" s="2"/>
      <c r="I2551" s="2" t="s">
        <v>415</v>
      </c>
      <c r="J2551" s="2" t="s">
        <v>1049</v>
      </c>
      <c r="K2551" s="9">
        <v>-46</v>
      </c>
      <c r="L2551" s="9">
        <v>-144</v>
      </c>
      <c r="M2551" s="9">
        <v>-238</v>
      </c>
      <c r="N2551"/>
      <c r="O2551"/>
      <c r="P2551"/>
      <c r="Q2551"/>
      <c r="R2551"/>
      <c r="S2551"/>
      <c r="T2551"/>
      <c r="U2551"/>
      <c r="V2551"/>
      <c r="W2551"/>
    </row>
    <row r="2552" spans="2:23" ht="15" x14ac:dyDescent="0.25">
      <c r="B2552" s="2"/>
      <c r="K2552" s="9"/>
      <c r="L2552" s="9"/>
      <c r="M2552" s="9"/>
      <c r="N2552"/>
      <c r="O2552"/>
      <c r="P2552"/>
      <c r="Q2552"/>
      <c r="R2552"/>
      <c r="S2552"/>
      <c r="T2552"/>
      <c r="U2552"/>
      <c r="V2552"/>
      <c r="W2552"/>
    </row>
    <row r="2553" spans="2:23" ht="15" x14ac:dyDescent="0.25">
      <c r="B2553" s="2"/>
      <c r="H2553" s="2" t="s">
        <v>1099</v>
      </c>
      <c r="K2553" s="9"/>
      <c r="L2553" s="9"/>
      <c r="M2553" s="9"/>
      <c r="N2553"/>
      <c r="O2553"/>
      <c r="P2553"/>
      <c r="Q2553"/>
      <c r="R2553"/>
      <c r="S2553"/>
      <c r="T2553"/>
      <c r="U2553"/>
      <c r="V2553"/>
      <c r="W2553"/>
    </row>
    <row r="2554" spans="2:23" ht="15" x14ac:dyDescent="0.25">
      <c r="B2554" s="2"/>
      <c r="I2554" s="2" t="s">
        <v>415</v>
      </c>
      <c r="J2554" s="2" t="s">
        <v>1049</v>
      </c>
      <c r="K2554" s="9">
        <v>0</v>
      </c>
      <c r="L2554" s="9">
        <v>-1</v>
      </c>
      <c r="M2554" s="9">
        <v>-1</v>
      </c>
      <c r="N2554"/>
      <c r="O2554"/>
      <c r="P2554"/>
      <c r="Q2554"/>
      <c r="R2554"/>
      <c r="S2554"/>
      <c r="T2554"/>
      <c r="U2554"/>
      <c r="V2554"/>
      <c r="W2554"/>
    </row>
    <row r="2555" spans="2:23" ht="15" x14ac:dyDescent="0.25">
      <c r="B2555" s="2"/>
      <c r="K2555" s="9"/>
      <c r="L2555" s="9"/>
      <c r="M2555" s="9"/>
      <c r="N2555"/>
      <c r="O2555"/>
      <c r="P2555"/>
      <c r="Q2555"/>
      <c r="R2555"/>
      <c r="S2555"/>
      <c r="T2555"/>
      <c r="U2555"/>
      <c r="V2555"/>
      <c r="W2555"/>
    </row>
    <row r="2556" spans="2:23" ht="15" x14ac:dyDescent="0.25">
      <c r="B2556" s="2"/>
      <c r="F2556" s="2" t="s">
        <v>78</v>
      </c>
      <c r="G2556" s="2" t="s">
        <v>577</v>
      </c>
      <c r="K2556" s="9"/>
      <c r="L2556" s="9"/>
      <c r="M2556" s="9"/>
      <c r="N2556"/>
      <c r="O2556"/>
      <c r="P2556"/>
      <c r="Q2556"/>
      <c r="R2556"/>
      <c r="S2556"/>
      <c r="T2556"/>
      <c r="U2556"/>
      <c r="V2556"/>
      <c r="W2556"/>
    </row>
    <row r="2557" spans="2:23" ht="15" x14ac:dyDescent="0.25">
      <c r="B2557" s="2"/>
      <c r="H2557" s="2" t="s">
        <v>1100</v>
      </c>
      <c r="K2557" s="9"/>
      <c r="L2557" s="9"/>
      <c r="M2557" s="9"/>
      <c r="N2557"/>
      <c r="O2557"/>
      <c r="P2557"/>
      <c r="Q2557"/>
      <c r="R2557"/>
      <c r="S2557"/>
      <c r="T2557"/>
      <c r="U2557"/>
      <c r="V2557"/>
      <c r="W2557"/>
    </row>
    <row r="2558" spans="2:23" ht="15" x14ac:dyDescent="0.25">
      <c r="B2558" s="2"/>
      <c r="I2558" s="2" t="s">
        <v>357</v>
      </c>
      <c r="J2558" s="2" t="s">
        <v>1066</v>
      </c>
      <c r="K2558" s="9">
        <v>-2</v>
      </c>
      <c r="L2558" s="9">
        <v>-32</v>
      </c>
      <c r="M2558" s="9">
        <v>-33</v>
      </c>
      <c r="N2558"/>
      <c r="O2558"/>
      <c r="P2558"/>
      <c r="Q2558"/>
      <c r="R2558"/>
      <c r="S2558"/>
      <c r="T2558"/>
      <c r="U2558"/>
      <c r="V2558"/>
      <c r="W2558"/>
    </row>
    <row r="2559" spans="2:23" ht="15" x14ac:dyDescent="0.25">
      <c r="B2559" s="2"/>
      <c r="K2559" s="9"/>
      <c r="L2559" s="9"/>
      <c r="M2559" s="9"/>
      <c r="N2559"/>
      <c r="O2559"/>
      <c r="P2559"/>
      <c r="Q2559"/>
      <c r="R2559"/>
      <c r="S2559"/>
      <c r="T2559"/>
      <c r="U2559"/>
      <c r="V2559"/>
      <c r="W2559"/>
    </row>
    <row r="2560" spans="2:23" ht="15" x14ac:dyDescent="0.25">
      <c r="B2560" s="2"/>
      <c r="F2560" s="2" t="s">
        <v>82</v>
      </c>
      <c r="G2560" s="2" t="s">
        <v>1101</v>
      </c>
      <c r="K2560" s="9"/>
      <c r="L2560" s="9"/>
      <c r="M2560" s="9"/>
      <c r="N2560"/>
      <c r="O2560"/>
      <c r="P2560"/>
      <c r="Q2560"/>
      <c r="R2560"/>
      <c r="S2560"/>
      <c r="T2560"/>
      <c r="U2560"/>
      <c r="V2560"/>
      <c r="W2560"/>
    </row>
    <row r="2561" spans="2:23" ht="15" x14ac:dyDescent="0.25">
      <c r="B2561" s="2"/>
      <c r="H2561" s="2" t="s">
        <v>1102</v>
      </c>
      <c r="K2561" s="9"/>
      <c r="L2561" s="9"/>
      <c r="M2561" s="9"/>
      <c r="N2561"/>
      <c r="O2561"/>
      <c r="P2561"/>
      <c r="Q2561"/>
      <c r="R2561"/>
      <c r="S2561"/>
      <c r="T2561"/>
      <c r="U2561"/>
      <c r="V2561"/>
      <c r="W2561"/>
    </row>
    <row r="2562" spans="2:23" ht="15" x14ac:dyDescent="0.25">
      <c r="B2562" s="2"/>
      <c r="I2562" s="2" t="s">
        <v>572</v>
      </c>
      <c r="J2562" s="2" t="s">
        <v>1049</v>
      </c>
      <c r="K2562" s="9">
        <v>-4226</v>
      </c>
      <c r="L2562" s="9">
        <v>-6735</v>
      </c>
      <c r="M2562" s="9">
        <v>-7679</v>
      </c>
      <c r="N2562"/>
      <c r="O2562"/>
      <c r="P2562"/>
      <c r="Q2562"/>
      <c r="R2562"/>
      <c r="S2562"/>
      <c r="T2562"/>
      <c r="U2562"/>
      <c r="V2562"/>
      <c r="W2562"/>
    </row>
    <row r="2563" spans="2:23" ht="15" x14ac:dyDescent="0.25">
      <c r="B2563" s="2"/>
      <c r="K2563" s="9"/>
      <c r="L2563" s="9"/>
      <c r="M2563" s="9"/>
      <c r="N2563"/>
      <c r="O2563"/>
      <c r="P2563"/>
      <c r="Q2563"/>
      <c r="R2563"/>
      <c r="S2563"/>
      <c r="T2563"/>
      <c r="U2563"/>
      <c r="V2563"/>
      <c r="W2563"/>
    </row>
    <row r="2564" spans="2:23" ht="15" x14ac:dyDescent="0.25">
      <c r="B2564" s="2"/>
      <c r="F2564" s="2" t="s">
        <v>1103</v>
      </c>
      <c r="G2564" s="2" t="s">
        <v>1104</v>
      </c>
      <c r="K2564" s="9"/>
      <c r="L2564" s="9"/>
      <c r="M2564" s="9"/>
      <c r="N2564"/>
      <c r="O2564"/>
      <c r="P2564"/>
      <c r="Q2564"/>
      <c r="R2564"/>
      <c r="S2564"/>
      <c r="T2564"/>
      <c r="U2564"/>
      <c r="V2564"/>
      <c r="W2564"/>
    </row>
    <row r="2565" spans="2:23" ht="15" x14ac:dyDescent="0.25">
      <c r="B2565" s="2"/>
      <c r="H2565" s="2" t="s">
        <v>1105</v>
      </c>
      <c r="K2565" s="9"/>
      <c r="L2565" s="9"/>
      <c r="M2565" s="9"/>
      <c r="N2565"/>
      <c r="O2565"/>
      <c r="P2565"/>
      <c r="Q2565"/>
      <c r="R2565"/>
      <c r="S2565"/>
      <c r="T2565"/>
      <c r="U2565"/>
      <c r="V2565"/>
      <c r="W2565"/>
    </row>
    <row r="2566" spans="2:23" ht="15" x14ac:dyDescent="0.25">
      <c r="B2566" s="2"/>
      <c r="I2566" s="2" t="s">
        <v>1106</v>
      </c>
      <c r="J2566" s="2" t="s">
        <v>1049</v>
      </c>
      <c r="K2566" s="9">
        <v>-26</v>
      </c>
      <c r="L2566" s="9">
        <v>-20</v>
      </c>
      <c r="M2566" s="9">
        <v>-20</v>
      </c>
      <c r="N2566"/>
      <c r="O2566"/>
      <c r="P2566"/>
      <c r="Q2566"/>
      <c r="R2566"/>
      <c r="S2566"/>
      <c r="T2566"/>
      <c r="U2566"/>
      <c r="V2566"/>
      <c r="W2566"/>
    </row>
    <row r="2567" spans="2:23" ht="15" x14ac:dyDescent="0.25">
      <c r="B2567" s="2"/>
      <c r="I2567" s="2" t="s">
        <v>1106</v>
      </c>
      <c r="J2567" s="2" t="s">
        <v>1066</v>
      </c>
      <c r="K2567" s="9">
        <v>-47</v>
      </c>
      <c r="L2567" s="9">
        <v>-60</v>
      </c>
      <c r="M2567" s="9">
        <v>-60</v>
      </c>
      <c r="N2567"/>
      <c r="O2567"/>
      <c r="P2567"/>
      <c r="Q2567"/>
      <c r="R2567"/>
      <c r="S2567"/>
      <c r="T2567"/>
      <c r="U2567"/>
      <c r="V2567"/>
      <c r="W2567"/>
    </row>
    <row r="2568" spans="2:23" ht="15" x14ac:dyDescent="0.25">
      <c r="B2568" s="2"/>
      <c r="K2568" s="9"/>
      <c r="L2568" s="9"/>
      <c r="M2568" s="9"/>
      <c r="N2568"/>
      <c r="O2568"/>
      <c r="P2568"/>
      <c r="Q2568"/>
      <c r="R2568"/>
      <c r="S2568"/>
      <c r="T2568"/>
      <c r="U2568"/>
      <c r="V2568"/>
      <c r="W2568"/>
    </row>
    <row r="2569" spans="2:23" ht="15" x14ac:dyDescent="0.25">
      <c r="B2569" s="2"/>
      <c r="D2569" s="2" t="s">
        <v>31</v>
      </c>
      <c r="E2569" s="2" t="s">
        <v>32</v>
      </c>
      <c r="K2569" s="9"/>
      <c r="L2569" s="9"/>
      <c r="M2569" s="9"/>
      <c r="N2569"/>
      <c r="O2569"/>
      <c r="P2569"/>
      <c r="Q2569"/>
      <c r="R2569"/>
      <c r="S2569"/>
      <c r="T2569"/>
      <c r="U2569"/>
      <c r="V2569"/>
      <c r="W2569"/>
    </row>
    <row r="2570" spans="2:23" ht="15" x14ac:dyDescent="0.25">
      <c r="B2570" s="2"/>
      <c r="F2570" s="2" t="s">
        <v>223</v>
      </c>
      <c r="G2570" s="2" t="s">
        <v>591</v>
      </c>
      <c r="K2570" s="9"/>
      <c r="L2570" s="9"/>
      <c r="M2570" s="9"/>
      <c r="N2570"/>
      <c r="O2570"/>
      <c r="P2570"/>
      <c r="Q2570"/>
      <c r="R2570"/>
      <c r="S2570"/>
      <c r="T2570"/>
      <c r="U2570"/>
      <c r="V2570"/>
      <c r="W2570"/>
    </row>
    <row r="2571" spans="2:23" ht="15" x14ac:dyDescent="0.25">
      <c r="B2571" s="2"/>
      <c r="H2571" s="2" t="s">
        <v>1107</v>
      </c>
      <c r="K2571" s="9"/>
      <c r="L2571" s="9"/>
      <c r="M2571" s="9"/>
      <c r="N2571"/>
      <c r="O2571"/>
      <c r="P2571"/>
      <c r="Q2571"/>
      <c r="R2571"/>
      <c r="S2571"/>
      <c r="T2571"/>
      <c r="U2571"/>
      <c r="V2571"/>
      <c r="W2571"/>
    </row>
    <row r="2572" spans="2:23" ht="15" x14ac:dyDescent="0.25">
      <c r="B2572" s="2"/>
      <c r="I2572" s="2" t="s">
        <v>34</v>
      </c>
      <c r="J2572" s="2" t="s">
        <v>1049</v>
      </c>
      <c r="K2572" s="9">
        <v>-40</v>
      </c>
      <c r="L2572" s="9">
        <v>0</v>
      </c>
      <c r="M2572" s="9">
        <v>0</v>
      </c>
      <c r="N2572"/>
      <c r="O2572"/>
      <c r="P2572"/>
      <c r="Q2572"/>
      <c r="R2572"/>
      <c r="S2572"/>
      <c r="T2572"/>
      <c r="U2572"/>
      <c r="V2572"/>
      <c r="W2572"/>
    </row>
    <row r="2573" spans="2:23" ht="15" x14ac:dyDescent="0.25">
      <c r="B2573" s="2"/>
      <c r="K2573" s="9"/>
      <c r="L2573" s="9"/>
      <c r="M2573" s="9"/>
      <c r="N2573"/>
      <c r="O2573"/>
      <c r="P2573"/>
      <c r="Q2573"/>
      <c r="R2573"/>
      <c r="S2573"/>
      <c r="T2573"/>
      <c r="U2573"/>
      <c r="V2573"/>
      <c r="W2573"/>
    </row>
    <row r="2574" spans="2:23" ht="15" x14ac:dyDescent="0.25">
      <c r="B2574" s="2"/>
      <c r="F2574" s="2" t="s">
        <v>59</v>
      </c>
      <c r="G2574" s="2" t="s">
        <v>597</v>
      </c>
      <c r="K2574" s="9"/>
      <c r="L2574" s="9"/>
      <c r="M2574" s="9"/>
      <c r="N2574"/>
      <c r="O2574"/>
      <c r="P2574"/>
      <c r="Q2574"/>
      <c r="R2574"/>
      <c r="S2574"/>
      <c r="T2574"/>
      <c r="U2574"/>
      <c r="V2574"/>
      <c r="W2574"/>
    </row>
    <row r="2575" spans="2:23" ht="15" x14ac:dyDescent="0.25">
      <c r="B2575" s="2"/>
      <c r="H2575" s="2" t="s">
        <v>1108</v>
      </c>
      <c r="K2575" s="9"/>
      <c r="L2575" s="9"/>
      <c r="M2575" s="9"/>
      <c r="N2575"/>
      <c r="O2575"/>
      <c r="P2575"/>
      <c r="Q2575"/>
      <c r="R2575"/>
      <c r="S2575"/>
      <c r="T2575"/>
      <c r="U2575"/>
      <c r="V2575"/>
      <c r="W2575"/>
    </row>
    <row r="2576" spans="2:23" ht="15" x14ac:dyDescent="0.25">
      <c r="B2576" s="2"/>
      <c r="I2576" s="2" t="s">
        <v>40</v>
      </c>
      <c r="J2576" s="2" t="s">
        <v>1049</v>
      </c>
      <c r="K2576" s="9">
        <v>-344</v>
      </c>
      <c r="L2576" s="9">
        <v>-299</v>
      </c>
      <c r="M2576" s="9">
        <v>0</v>
      </c>
      <c r="N2576"/>
      <c r="O2576"/>
      <c r="P2576"/>
      <c r="Q2576"/>
      <c r="R2576"/>
      <c r="S2576"/>
      <c r="T2576"/>
      <c r="U2576"/>
      <c r="V2576"/>
      <c r="W2576"/>
    </row>
    <row r="2577" spans="2:23" ht="15" x14ac:dyDescent="0.25">
      <c r="B2577" s="2"/>
      <c r="K2577" s="9"/>
      <c r="L2577" s="9"/>
      <c r="M2577" s="9"/>
      <c r="N2577"/>
      <c r="O2577"/>
      <c r="P2577"/>
      <c r="Q2577"/>
      <c r="R2577"/>
      <c r="S2577"/>
      <c r="T2577"/>
      <c r="U2577"/>
      <c r="V2577"/>
      <c r="W2577"/>
    </row>
    <row r="2578" spans="2:23" ht="15" x14ac:dyDescent="0.25">
      <c r="B2578" s="2"/>
      <c r="H2578" s="2" t="s">
        <v>1109</v>
      </c>
      <c r="K2578" s="9"/>
      <c r="L2578" s="9"/>
      <c r="M2578" s="9"/>
      <c r="N2578"/>
      <c r="O2578"/>
      <c r="P2578"/>
      <c r="Q2578"/>
      <c r="R2578"/>
      <c r="S2578"/>
      <c r="T2578"/>
      <c r="U2578"/>
      <c r="V2578"/>
      <c r="W2578"/>
    </row>
    <row r="2579" spans="2:23" ht="15" x14ac:dyDescent="0.25">
      <c r="B2579" s="2"/>
      <c r="I2579" s="2" t="s">
        <v>504</v>
      </c>
      <c r="J2579" s="2" t="s">
        <v>1049</v>
      </c>
      <c r="K2579" s="9">
        <v>-160</v>
      </c>
      <c r="L2579" s="9">
        <v>-183</v>
      </c>
      <c r="M2579" s="9">
        <v>-200</v>
      </c>
      <c r="N2579"/>
      <c r="O2579"/>
      <c r="P2579"/>
      <c r="Q2579"/>
      <c r="R2579"/>
      <c r="S2579"/>
      <c r="T2579"/>
      <c r="U2579"/>
      <c r="V2579"/>
      <c r="W2579"/>
    </row>
    <row r="2580" spans="2:23" ht="15" x14ac:dyDescent="0.25">
      <c r="B2580" s="2"/>
      <c r="K2580" s="9"/>
      <c r="L2580" s="9"/>
      <c r="M2580" s="9"/>
      <c r="N2580"/>
      <c r="O2580"/>
      <c r="P2580"/>
      <c r="Q2580"/>
      <c r="R2580"/>
      <c r="S2580"/>
      <c r="T2580"/>
      <c r="U2580"/>
      <c r="V2580"/>
      <c r="W2580"/>
    </row>
    <row r="2581" spans="2:23" ht="15" x14ac:dyDescent="0.25">
      <c r="B2581" s="2"/>
      <c r="H2581" s="2" t="s">
        <v>1110</v>
      </c>
      <c r="K2581" s="9"/>
      <c r="L2581" s="9"/>
      <c r="M2581" s="9"/>
      <c r="N2581"/>
      <c r="O2581"/>
      <c r="P2581"/>
      <c r="Q2581"/>
      <c r="R2581"/>
      <c r="S2581"/>
      <c r="T2581"/>
      <c r="U2581"/>
      <c r="V2581"/>
      <c r="W2581"/>
    </row>
    <row r="2582" spans="2:23" ht="15" x14ac:dyDescent="0.25">
      <c r="B2582" s="2"/>
      <c r="I2582" s="2" t="s">
        <v>40</v>
      </c>
      <c r="J2582" s="2" t="s">
        <v>1066</v>
      </c>
      <c r="K2582" s="9">
        <v>-151</v>
      </c>
      <c r="L2582" s="9">
        <v>-185</v>
      </c>
      <c r="M2582" s="9">
        <v>-170</v>
      </c>
      <c r="N2582"/>
      <c r="O2582"/>
      <c r="P2582"/>
      <c r="Q2582"/>
      <c r="R2582"/>
      <c r="S2582"/>
      <c r="T2582"/>
      <c r="U2582"/>
      <c r="V2582"/>
      <c r="W2582"/>
    </row>
    <row r="2583" spans="2:23" ht="15" x14ac:dyDescent="0.25">
      <c r="B2583" s="2"/>
      <c r="K2583" s="9"/>
      <c r="L2583" s="9"/>
      <c r="M2583" s="9"/>
      <c r="N2583"/>
      <c r="O2583"/>
      <c r="P2583"/>
      <c r="Q2583"/>
      <c r="R2583"/>
      <c r="S2583"/>
      <c r="T2583"/>
      <c r="U2583"/>
      <c r="V2583"/>
      <c r="W2583"/>
    </row>
    <row r="2584" spans="2:23" ht="15" x14ac:dyDescent="0.25">
      <c r="B2584" s="2"/>
      <c r="H2584" s="2" t="s">
        <v>1111</v>
      </c>
      <c r="K2584" s="9"/>
      <c r="L2584" s="9"/>
      <c r="M2584" s="9"/>
      <c r="N2584"/>
      <c r="O2584"/>
      <c r="P2584"/>
      <c r="Q2584"/>
      <c r="R2584"/>
      <c r="S2584"/>
      <c r="T2584"/>
      <c r="U2584"/>
      <c r="V2584"/>
      <c r="W2584"/>
    </row>
    <row r="2585" spans="2:23" ht="15" x14ac:dyDescent="0.25">
      <c r="B2585" s="2"/>
      <c r="I2585" s="2" t="s">
        <v>40</v>
      </c>
      <c r="J2585" s="2" t="s">
        <v>1066</v>
      </c>
      <c r="K2585" s="9">
        <v>-1</v>
      </c>
      <c r="L2585" s="9">
        <v>-1</v>
      </c>
      <c r="M2585" s="9">
        <v>-1</v>
      </c>
      <c r="N2585"/>
      <c r="O2585"/>
      <c r="P2585"/>
      <c r="Q2585"/>
      <c r="R2585"/>
      <c r="S2585"/>
      <c r="T2585"/>
      <c r="U2585"/>
      <c r="V2585"/>
      <c r="W2585"/>
    </row>
    <row r="2586" spans="2:23" ht="15" x14ac:dyDescent="0.25">
      <c r="B2586" s="2"/>
      <c r="K2586" s="9"/>
      <c r="L2586" s="9"/>
      <c r="M2586" s="9"/>
      <c r="N2586"/>
      <c r="O2586"/>
      <c r="P2586"/>
      <c r="Q2586"/>
      <c r="R2586"/>
      <c r="S2586"/>
      <c r="T2586"/>
      <c r="U2586"/>
      <c r="V2586"/>
      <c r="W2586"/>
    </row>
    <row r="2587" spans="2:23" ht="15" x14ac:dyDescent="0.25">
      <c r="B2587" s="2"/>
      <c r="H2587" s="2" t="s">
        <v>1112</v>
      </c>
      <c r="K2587" s="9"/>
      <c r="L2587" s="9"/>
      <c r="M2587" s="9"/>
      <c r="N2587"/>
      <c r="O2587"/>
      <c r="P2587"/>
      <c r="Q2587"/>
      <c r="R2587"/>
      <c r="S2587"/>
      <c r="T2587"/>
      <c r="U2587"/>
      <c r="V2587"/>
      <c r="W2587"/>
    </row>
    <row r="2588" spans="2:23" ht="15" x14ac:dyDescent="0.25">
      <c r="B2588" s="2"/>
      <c r="I2588" s="2" t="s">
        <v>40</v>
      </c>
      <c r="J2588" s="2" t="s">
        <v>1049</v>
      </c>
      <c r="K2588" s="9">
        <v>-109</v>
      </c>
      <c r="L2588" s="9">
        <v>-114</v>
      </c>
      <c r="M2588" s="9">
        <v>-105</v>
      </c>
      <c r="N2588"/>
      <c r="O2588"/>
      <c r="P2588"/>
      <c r="Q2588"/>
      <c r="R2588"/>
      <c r="S2588"/>
      <c r="T2588"/>
      <c r="U2588"/>
      <c r="V2588"/>
      <c r="W2588"/>
    </row>
    <row r="2589" spans="2:23" ht="15" x14ac:dyDescent="0.25">
      <c r="B2589" s="2"/>
      <c r="K2589" s="9"/>
      <c r="L2589" s="9"/>
      <c r="M2589" s="9"/>
      <c r="N2589"/>
      <c r="O2589"/>
      <c r="P2589"/>
      <c r="Q2589"/>
      <c r="R2589"/>
      <c r="S2589"/>
      <c r="T2589"/>
      <c r="U2589"/>
      <c r="V2589"/>
      <c r="W2589"/>
    </row>
    <row r="2590" spans="2:23" ht="15" x14ac:dyDescent="0.25">
      <c r="B2590" s="2"/>
      <c r="H2590" s="2" t="s">
        <v>1113</v>
      </c>
      <c r="K2590" s="9"/>
      <c r="L2590" s="9"/>
      <c r="M2590" s="9"/>
      <c r="N2590"/>
      <c r="O2590"/>
      <c r="P2590"/>
      <c r="Q2590"/>
      <c r="R2590"/>
      <c r="S2590"/>
      <c r="T2590"/>
      <c r="U2590"/>
      <c r="V2590"/>
      <c r="W2590"/>
    </row>
    <row r="2591" spans="2:23" ht="15" x14ac:dyDescent="0.25">
      <c r="B2591" s="2"/>
      <c r="I2591" s="2" t="s">
        <v>40</v>
      </c>
      <c r="J2591" s="2" t="s">
        <v>1066</v>
      </c>
      <c r="K2591" s="9">
        <v>-24</v>
      </c>
      <c r="L2591" s="9">
        <v>-18</v>
      </c>
      <c r="M2591" s="9">
        <v>-14</v>
      </c>
      <c r="N2591"/>
      <c r="O2591"/>
      <c r="P2591"/>
      <c r="Q2591"/>
      <c r="R2591"/>
      <c r="S2591"/>
      <c r="T2591"/>
      <c r="U2591"/>
      <c r="V2591"/>
      <c r="W2591"/>
    </row>
    <row r="2592" spans="2:23" ht="15" x14ac:dyDescent="0.25">
      <c r="B2592" s="2"/>
      <c r="K2592" s="9"/>
      <c r="L2592" s="9"/>
      <c r="M2592" s="9"/>
      <c r="N2592"/>
      <c r="O2592"/>
      <c r="P2592"/>
      <c r="Q2592"/>
      <c r="R2592"/>
      <c r="S2592"/>
      <c r="T2592"/>
      <c r="U2592"/>
      <c r="V2592"/>
      <c r="W2592"/>
    </row>
    <row r="2593" spans="2:23" ht="15" x14ac:dyDescent="0.25">
      <c r="B2593" s="2"/>
      <c r="H2593" s="2" t="s">
        <v>1114</v>
      </c>
      <c r="K2593" s="9"/>
      <c r="L2593" s="9"/>
      <c r="M2593" s="9"/>
      <c r="N2593"/>
      <c r="O2593"/>
      <c r="P2593"/>
      <c r="Q2593"/>
      <c r="R2593"/>
      <c r="S2593"/>
      <c r="T2593"/>
      <c r="U2593"/>
      <c r="V2593"/>
      <c r="W2593"/>
    </row>
    <row r="2594" spans="2:23" ht="15" x14ac:dyDescent="0.25">
      <c r="B2594" s="2"/>
      <c r="I2594" s="2" t="s">
        <v>599</v>
      </c>
      <c r="J2594" s="2" t="s">
        <v>1049</v>
      </c>
      <c r="K2594" s="9">
        <v>0</v>
      </c>
      <c r="L2594" s="9">
        <v>-86</v>
      </c>
      <c r="M2594" s="9">
        <v>-106</v>
      </c>
      <c r="N2594"/>
      <c r="O2594"/>
      <c r="P2594"/>
      <c r="Q2594"/>
      <c r="R2594"/>
      <c r="S2594"/>
      <c r="T2594"/>
      <c r="U2594"/>
      <c r="V2594"/>
      <c r="W2594"/>
    </row>
    <row r="2595" spans="2:23" ht="15" x14ac:dyDescent="0.25">
      <c r="B2595" s="2"/>
      <c r="I2595" s="2" t="s">
        <v>599</v>
      </c>
      <c r="J2595" s="2" t="s">
        <v>1066</v>
      </c>
      <c r="K2595" s="9">
        <v>-1</v>
      </c>
      <c r="L2595" s="9">
        <v>-4</v>
      </c>
      <c r="M2595" s="9">
        <v>-6</v>
      </c>
      <c r="N2595"/>
      <c r="O2595"/>
      <c r="P2595"/>
      <c r="Q2595"/>
      <c r="R2595"/>
      <c r="S2595"/>
      <c r="T2595"/>
      <c r="U2595"/>
      <c r="V2595"/>
      <c r="W2595"/>
    </row>
    <row r="2596" spans="2:23" ht="15" x14ac:dyDescent="0.25">
      <c r="B2596" s="2"/>
      <c r="K2596" s="9"/>
      <c r="L2596" s="9"/>
      <c r="M2596" s="9"/>
      <c r="N2596"/>
      <c r="O2596"/>
      <c r="P2596"/>
      <c r="Q2596"/>
      <c r="R2596"/>
      <c r="S2596"/>
      <c r="T2596"/>
      <c r="U2596"/>
      <c r="V2596"/>
      <c r="W2596"/>
    </row>
    <row r="2597" spans="2:23" ht="15" x14ac:dyDescent="0.25">
      <c r="B2597" s="2"/>
      <c r="F2597" s="2" t="s">
        <v>256</v>
      </c>
      <c r="G2597" s="2" t="s">
        <v>301</v>
      </c>
      <c r="K2597" s="9"/>
      <c r="L2597" s="9"/>
      <c r="M2597" s="9"/>
      <c r="N2597"/>
      <c r="O2597"/>
      <c r="P2597"/>
      <c r="Q2597"/>
      <c r="R2597"/>
      <c r="S2597"/>
      <c r="T2597"/>
      <c r="U2597"/>
      <c r="V2597"/>
      <c r="W2597"/>
    </row>
    <row r="2598" spans="2:23" ht="15" x14ac:dyDescent="0.25">
      <c r="B2598" s="2"/>
      <c r="H2598" s="2" t="s">
        <v>1115</v>
      </c>
      <c r="K2598" s="9"/>
      <c r="L2598" s="9"/>
      <c r="M2598" s="9"/>
      <c r="N2598"/>
      <c r="O2598"/>
      <c r="P2598"/>
      <c r="Q2598"/>
      <c r="R2598"/>
      <c r="S2598"/>
      <c r="T2598"/>
      <c r="U2598"/>
      <c r="V2598"/>
      <c r="W2598"/>
    </row>
    <row r="2599" spans="2:23" ht="15" x14ac:dyDescent="0.25">
      <c r="B2599" s="2"/>
      <c r="I2599" s="2" t="s">
        <v>599</v>
      </c>
      <c r="J2599" s="2" t="s">
        <v>1049</v>
      </c>
      <c r="K2599" s="9">
        <v>-2129</v>
      </c>
      <c r="L2599" s="9">
        <v>-3500</v>
      </c>
      <c r="M2599" s="9">
        <v>-3500</v>
      </c>
      <c r="N2599"/>
      <c r="O2599"/>
      <c r="P2599"/>
      <c r="Q2599"/>
      <c r="R2599"/>
      <c r="S2599"/>
      <c r="T2599"/>
      <c r="U2599"/>
      <c r="V2599"/>
      <c r="W2599"/>
    </row>
    <row r="2600" spans="2:23" ht="15" x14ac:dyDescent="0.25">
      <c r="B2600" s="2"/>
      <c r="K2600" s="9"/>
      <c r="L2600" s="9"/>
      <c r="M2600" s="9"/>
      <c r="N2600"/>
      <c r="O2600"/>
      <c r="P2600"/>
      <c r="Q2600"/>
      <c r="R2600"/>
      <c r="S2600"/>
      <c r="T2600"/>
      <c r="U2600"/>
      <c r="V2600"/>
      <c r="W2600"/>
    </row>
    <row r="2601" spans="2:23" ht="15" x14ac:dyDescent="0.25">
      <c r="B2601" s="2"/>
      <c r="D2601" s="2" t="s">
        <v>606</v>
      </c>
      <c r="E2601" s="2" t="s">
        <v>607</v>
      </c>
      <c r="K2601" s="9"/>
      <c r="L2601" s="9"/>
      <c r="M2601" s="9"/>
      <c r="N2601"/>
      <c r="O2601"/>
      <c r="P2601"/>
      <c r="Q2601"/>
      <c r="R2601"/>
      <c r="S2601"/>
      <c r="T2601"/>
      <c r="U2601"/>
      <c r="V2601"/>
      <c r="W2601"/>
    </row>
    <row r="2602" spans="2:23" ht="15" x14ac:dyDescent="0.25">
      <c r="B2602" s="2"/>
      <c r="F2602" s="2" t="s">
        <v>44</v>
      </c>
      <c r="G2602" s="2" t="s">
        <v>607</v>
      </c>
      <c r="K2602" s="9"/>
      <c r="L2602" s="9"/>
      <c r="M2602" s="9"/>
      <c r="N2602"/>
      <c r="O2602"/>
      <c r="P2602"/>
      <c r="Q2602"/>
      <c r="R2602"/>
      <c r="S2602"/>
      <c r="T2602"/>
      <c r="U2602"/>
      <c r="V2602"/>
      <c r="W2602"/>
    </row>
    <row r="2603" spans="2:23" ht="15" x14ac:dyDescent="0.25">
      <c r="B2603" s="2"/>
      <c r="H2603" s="2" t="s">
        <v>1116</v>
      </c>
      <c r="K2603" s="9"/>
      <c r="L2603" s="9"/>
      <c r="M2603" s="9"/>
      <c r="N2603"/>
      <c r="O2603"/>
      <c r="P2603"/>
      <c r="Q2603"/>
      <c r="R2603"/>
      <c r="S2603"/>
      <c r="T2603"/>
      <c r="U2603"/>
      <c r="V2603"/>
      <c r="W2603"/>
    </row>
    <row r="2604" spans="2:23" ht="15" x14ac:dyDescent="0.25">
      <c r="B2604" s="2"/>
      <c r="I2604" s="2" t="s">
        <v>124</v>
      </c>
      <c r="J2604" s="2" t="s">
        <v>1049</v>
      </c>
      <c r="K2604" s="9">
        <v>-12242</v>
      </c>
      <c r="L2604" s="9">
        <v>-10345</v>
      </c>
      <c r="M2604" s="9">
        <v>-10345</v>
      </c>
      <c r="N2604"/>
      <c r="O2604"/>
      <c r="P2604"/>
      <c r="Q2604"/>
      <c r="R2604"/>
      <c r="S2604"/>
      <c r="T2604"/>
      <c r="U2604"/>
      <c r="V2604"/>
      <c r="W2604"/>
    </row>
    <row r="2605" spans="2:23" ht="15" x14ac:dyDescent="0.25">
      <c r="B2605" s="2"/>
      <c r="K2605" s="9"/>
      <c r="L2605" s="9"/>
      <c r="M2605" s="9"/>
      <c r="N2605"/>
      <c r="O2605"/>
      <c r="P2605"/>
      <c r="Q2605"/>
      <c r="R2605"/>
      <c r="S2605"/>
      <c r="T2605"/>
      <c r="U2605"/>
      <c r="V2605"/>
      <c r="W2605"/>
    </row>
    <row r="2606" spans="2:23" ht="15" x14ac:dyDescent="0.25">
      <c r="B2606" s="2"/>
      <c r="D2606" s="2" t="s">
        <v>42</v>
      </c>
      <c r="E2606" s="2" t="s">
        <v>43</v>
      </c>
      <c r="K2606" s="9"/>
      <c r="L2606" s="9"/>
      <c r="M2606" s="9"/>
      <c r="N2606"/>
      <c r="O2606"/>
      <c r="P2606"/>
      <c r="Q2606"/>
      <c r="R2606"/>
      <c r="S2606"/>
      <c r="T2606"/>
      <c r="U2606"/>
      <c r="V2606"/>
      <c r="W2606"/>
    </row>
    <row r="2607" spans="2:23" ht="15" x14ac:dyDescent="0.25">
      <c r="B2607" s="2"/>
      <c r="F2607" s="2" t="s">
        <v>44</v>
      </c>
      <c r="G2607" s="2" t="s">
        <v>43</v>
      </c>
      <c r="K2607" s="9"/>
      <c r="L2607" s="9"/>
      <c r="M2607" s="9"/>
      <c r="N2607"/>
      <c r="O2607"/>
      <c r="P2607"/>
      <c r="Q2607"/>
      <c r="R2607"/>
      <c r="S2607"/>
      <c r="T2607"/>
      <c r="U2607"/>
      <c r="V2607"/>
      <c r="W2607"/>
    </row>
    <row r="2608" spans="2:23" ht="15" x14ac:dyDescent="0.25">
      <c r="B2608" s="2"/>
      <c r="H2608" s="2" t="s">
        <v>1117</v>
      </c>
      <c r="K2608" s="9"/>
      <c r="L2608" s="9"/>
      <c r="M2608" s="9"/>
      <c r="N2608"/>
      <c r="O2608"/>
      <c r="P2608"/>
      <c r="Q2608"/>
      <c r="R2608"/>
      <c r="S2608"/>
      <c r="T2608"/>
      <c r="U2608"/>
      <c r="V2608"/>
      <c r="W2608"/>
    </row>
    <row r="2609" spans="2:23" ht="15" x14ac:dyDescent="0.25">
      <c r="B2609" s="2"/>
      <c r="I2609" s="2" t="s">
        <v>46</v>
      </c>
      <c r="J2609" s="2" t="s">
        <v>1066</v>
      </c>
      <c r="K2609" s="9">
        <v>-1</v>
      </c>
      <c r="L2609" s="9">
        <v>-1</v>
      </c>
      <c r="M2609" s="9">
        <v>-1</v>
      </c>
      <c r="N2609"/>
      <c r="O2609"/>
      <c r="P2609"/>
      <c r="Q2609"/>
      <c r="R2609"/>
      <c r="S2609"/>
      <c r="T2609"/>
      <c r="U2609"/>
      <c r="V2609"/>
      <c r="W2609"/>
    </row>
    <row r="2610" spans="2:23" ht="15" x14ac:dyDescent="0.25">
      <c r="B2610" s="2"/>
      <c r="K2610" s="9"/>
      <c r="L2610" s="9"/>
      <c r="M2610" s="9"/>
      <c r="N2610"/>
      <c r="O2610"/>
      <c r="P2610"/>
      <c r="Q2610"/>
      <c r="R2610"/>
      <c r="S2610"/>
      <c r="T2610"/>
      <c r="U2610"/>
      <c r="V2610"/>
      <c r="W2610"/>
    </row>
    <row r="2611" spans="2:23" ht="15" x14ac:dyDescent="0.25">
      <c r="B2611" s="2"/>
      <c r="D2611" s="2" t="s">
        <v>648</v>
      </c>
      <c r="E2611" s="2" t="s">
        <v>649</v>
      </c>
      <c r="K2611" s="9"/>
      <c r="L2611" s="9"/>
      <c r="M2611" s="9"/>
      <c r="N2611"/>
      <c r="O2611"/>
      <c r="P2611"/>
      <c r="Q2611"/>
      <c r="R2611"/>
      <c r="S2611"/>
      <c r="T2611"/>
      <c r="U2611"/>
      <c r="V2611"/>
      <c r="W2611"/>
    </row>
    <row r="2612" spans="2:23" ht="15" x14ac:dyDescent="0.25">
      <c r="B2612" s="2"/>
      <c r="F2612" s="2" t="s">
        <v>74</v>
      </c>
      <c r="G2612" s="2" t="s">
        <v>650</v>
      </c>
      <c r="K2612" s="9"/>
      <c r="L2612" s="9"/>
      <c r="M2612" s="9"/>
      <c r="N2612"/>
      <c r="O2612"/>
      <c r="P2612"/>
      <c r="Q2612"/>
      <c r="R2612"/>
      <c r="S2612"/>
      <c r="T2612"/>
      <c r="U2612"/>
      <c r="V2612"/>
      <c r="W2612"/>
    </row>
    <row r="2613" spans="2:23" ht="15" x14ac:dyDescent="0.25">
      <c r="B2613" s="2"/>
      <c r="H2613" s="2" t="s">
        <v>651</v>
      </c>
      <c r="K2613" s="9"/>
      <c r="L2613" s="9"/>
      <c r="M2613" s="9"/>
      <c r="N2613"/>
      <c r="O2613"/>
      <c r="P2613"/>
      <c r="Q2613"/>
      <c r="R2613"/>
      <c r="S2613"/>
      <c r="T2613"/>
      <c r="U2613"/>
      <c r="V2613"/>
      <c r="W2613"/>
    </row>
    <row r="2614" spans="2:23" ht="15" x14ac:dyDescent="0.25">
      <c r="B2614" s="2"/>
      <c r="I2614" s="2" t="s">
        <v>363</v>
      </c>
      <c r="J2614" s="2" t="s">
        <v>1049</v>
      </c>
      <c r="K2614" s="9">
        <v>0</v>
      </c>
      <c r="L2614" s="9">
        <v>0</v>
      </c>
      <c r="M2614" s="9">
        <v>-1000</v>
      </c>
      <c r="N2614"/>
      <c r="O2614"/>
      <c r="P2614"/>
      <c r="Q2614"/>
      <c r="R2614"/>
      <c r="S2614"/>
      <c r="T2614"/>
      <c r="U2614"/>
      <c r="V2614"/>
      <c r="W2614"/>
    </row>
    <row r="2615" spans="2:23" ht="15" x14ac:dyDescent="0.25">
      <c r="B2615" s="2"/>
      <c r="K2615" s="9"/>
      <c r="L2615" s="9"/>
      <c r="M2615" s="9"/>
      <c r="N2615"/>
      <c r="O2615"/>
      <c r="P2615"/>
      <c r="Q2615"/>
      <c r="R2615"/>
      <c r="S2615"/>
      <c r="T2615"/>
      <c r="U2615"/>
      <c r="V2615"/>
      <c r="W2615"/>
    </row>
    <row r="2616" spans="2:23" ht="15" x14ac:dyDescent="0.25">
      <c r="B2616" s="2"/>
      <c r="H2616" s="2" t="s">
        <v>1118</v>
      </c>
      <c r="K2616" s="9"/>
      <c r="L2616" s="9"/>
      <c r="M2616" s="9"/>
      <c r="N2616"/>
      <c r="O2616"/>
      <c r="P2616"/>
      <c r="Q2616"/>
      <c r="R2616"/>
      <c r="S2616"/>
      <c r="T2616"/>
      <c r="U2616"/>
      <c r="V2616"/>
      <c r="W2616"/>
    </row>
    <row r="2617" spans="2:23" ht="15" x14ac:dyDescent="0.25">
      <c r="B2617" s="2"/>
      <c r="I2617" s="2" t="s">
        <v>363</v>
      </c>
      <c r="J2617" s="2" t="s">
        <v>1049</v>
      </c>
      <c r="K2617" s="9">
        <v>0</v>
      </c>
      <c r="L2617" s="9">
        <v>0</v>
      </c>
      <c r="M2617" s="9">
        <v>-67</v>
      </c>
      <c r="N2617"/>
      <c r="O2617"/>
      <c r="P2617"/>
      <c r="Q2617"/>
      <c r="R2617"/>
      <c r="S2617"/>
      <c r="T2617"/>
      <c r="U2617"/>
      <c r="V2617"/>
      <c r="W2617"/>
    </row>
    <row r="2618" spans="2:23" ht="15" x14ac:dyDescent="0.25">
      <c r="B2618" s="2"/>
      <c r="K2618" s="9"/>
      <c r="L2618" s="9"/>
      <c r="M2618" s="9"/>
      <c r="N2618"/>
      <c r="O2618"/>
      <c r="P2618"/>
      <c r="Q2618"/>
      <c r="R2618"/>
      <c r="S2618"/>
      <c r="T2618"/>
      <c r="U2618"/>
      <c r="V2618"/>
      <c r="W2618"/>
    </row>
    <row r="2619" spans="2:23" ht="15" x14ac:dyDescent="0.25">
      <c r="B2619" s="2"/>
      <c r="F2619" s="2" t="s">
        <v>78</v>
      </c>
      <c r="G2619" s="2" t="s">
        <v>652</v>
      </c>
      <c r="K2619" s="9"/>
      <c r="L2619" s="9"/>
      <c r="M2619" s="9"/>
      <c r="N2619"/>
      <c r="O2619"/>
      <c r="P2619"/>
      <c r="Q2619"/>
      <c r="R2619"/>
      <c r="S2619"/>
      <c r="T2619"/>
      <c r="U2619"/>
      <c r="V2619"/>
      <c r="W2619"/>
    </row>
    <row r="2620" spans="2:23" ht="15" x14ac:dyDescent="0.25">
      <c r="B2620" s="2"/>
      <c r="H2620" s="2" t="s">
        <v>1119</v>
      </c>
      <c r="K2620" s="9"/>
      <c r="L2620" s="9"/>
      <c r="M2620" s="9"/>
      <c r="N2620"/>
      <c r="O2620"/>
      <c r="P2620"/>
      <c r="Q2620"/>
      <c r="R2620"/>
      <c r="S2620"/>
      <c r="T2620"/>
      <c r="U2620"/>
      <c r="V2620"/>
      <c r="W2620"/>
    </row>
    <row r="2621" spans="2:23" ht="15" x14ac:dyDescent="0.25">
      <c r="B2621" s="2"/>
      <c r="I2621" s="2" t="s">
        <v>363</v>
      </c>
      <c r="J2621" s="2" t="s">
        <v>1049</v>
      </c>
      <c r="K2621" s="9">
        <v>-25967</v>
      </c>
      <c r="L2621" s="9">
        <v>-29588</v>
      </c>
      <c r="M2621" s="9">
        <v>-33130</v>
      </c>
      <c r="N2621"/>
      <c r="O2621"/>
      <c r="P2621"/>
      <c r="Q2621"/>
      <c r="R2621"/>
      <c r="S2621"/>
      <c r="T2621"/>
      <c r="U2621"/>
      <c r="V2621"/>
      <c r="W2621"/>
    </row>
    <row r="2622" spans="2:23" ht="15" x14ac:dyDescent="0.25">
      <c r="B2622" s="2"/>
      <c r="K2622" s="9"/>
      <c r="L2622" s="9"/>
      <c r="M2622" s="9"/>
      <c r="N2622"/>
      <c r="O2622"/>
      <c r="P2622"/>
      <c r="Q2622"/>
      <c r="R2622"/>
      <c r="S2622"/>
      <c r="T2622"/>
      <c r="U2622"/>
      <c r="V2622"/>
      <c r="W2622"/>
    </row>
    <row r="2623" spans="2:23" ht="15" x14ac:dyDescent="0.25">
      <c r="B2623" s="2"/>
      <c r="D2623" s="2" t="s">
        <v>660</v>
      </c>
      <c r="E2623" s="2" t="s">
        <v>661</v>
      </c>
      <c r="K2623" s="9"/>
      <c r="L2623" s="9"/>
      <c r="M2623" s="9"/>
      <c r="N2623"/>
      <c r="O2623"/>
      <c r="P2623"/>
      <c r="Q2623"/>
      <c r="R2623"/>
      <c r="S2623"/>
      <c r="T2623"/>
      <c r="U2623"/>
      <c r="V2623"/>
      <c r="W2623"/>
    </row>
    <row r="2624" spans="2:23" ht="15" x14ac:dyDescent="0.25">
      <c r="B2624" s="2"/>
      <c r="F2624" s="2" t="s">
        <v>181</v>
      </c>
      <c r="G2624" s="2" t="s">
        <v>681</v>
      </c>
      <c r="K2624" s="9"/>
      <c r="L2624" s="9"/>
      <c r="M2624" s="9"/>
      <c r="N2624"/>
      <c r="O2624"/>
      <c r="P2624"/>
      <c r="Q2624"/>
      <c r="R2624"/>
      <c r="S2624"/>
      <c r="T2624"/>
      <c r="U2624"/>
      <c r="V2624"/>
      <c r="W2624"/>
    </row>
    <row r="2625" spans="2:23" ht="15" x14ac:dyDescent="0.25">
      <c r="B2625" s="2"/>
      <c r="H2625" s="2" t="s">
        <v>1120</v>
      </c>
      <c r="K2625" s="9"/>
      <c r="L2625" s="9"/>
      <c r="M2625" s="9"/>
      <c r="N2625"/>
      <c r="O2625"/>
      <c r="P2625"/>
      <c r="Q2625"/>
      <c r="R2625"/>
      <c r="S2625"/>
      <c r="T2625"/>
      <c r="U2625"/>
      <c r="V2625"/>
      <c r="W2625"/>
    </row>
    <row r="2626" spans="2:23" ht="15" x14ac:dyDescent="0.25">
      <c r="B2626" s="2"/>
      <c r="I2626" s="2" t="s">
        <v>135</v>
      </c>
      <c r="J2626" s="2" t="s">
        <v>1049</v>
      </c>
      <c r="K2626" s="9">
        <v>-2</v>
      </c>
      <c r="L2626" s="9">
        <v>0</v>
      </c>
      <c r="M2626" s="9">
        <v>0</v>
      </c>
      <c r="N2626"/>
      <c r="O2626"/>
      <c r="P2626"/>
      <c r="Q2626"/>
      <c r="R2626"/>
      <c r="S2626"/>
      <c r="T2626"/>
      <c r="U2626"/>
      <c r="V2626"/>
      <c r="W2626"/>
    </row>
    <row r="2627" spans="2:23" ht="15" x14ac:dyDescent="0.25">
      <c r="B2627" s="2"/>
      <c r="K2627" s="9"/>
      <c r="L2627" s="9"/>
      <c r="M2627" s="9"/>
      <c r="N2627"/>
      <c r="O2627"/>
      <c r="P2627"/>
      <c r="Q2627"/>
      <c r="R2627"/>
      <c r="S2627"/>
      <c r="T2627"/>
      <c r="U2627"/>
      <c r="V2627"/>
      <c r="W2627"/>
    </row>
    <row r="2628" spans="2:23" ht="15" x14ac:dyDescent="0.25">
      <c r="B2628" s="2"/>
      <c r="H2628" s="2" t="s">
        <v>683</v>
      </c>
      <c r="K2628" s="9"/>
      <c r="L2628" s="9"/>
      <c r="M2628" s="9"/>
      <c r="N2628"/>
      <c r="O2628"/>
      <c r="P2628"/>
      <c r="Q2628"/>
      <c r="R2628"/>
      <c r="S2628"/>
      <c r="T2628"/>
      <c r="U2628"/>
      <c r="V2628"/>
      <c r="W2628"/>
    </row>
    <row r="2629" spans="2:23" ht="15" x14ac:dyDescent="0.25">
      <c r="B2629" s="2"/>
      <c r="I2629" s="2" t="s">
        <v>135</v>
      </c>
      <c r="J2629" s="2" t="s">
        <v>1049</v>
      </c>
      <c r="K2629" s="9">
        <v>-18</v>
      </c>
      <c r="L2629" s="9">
        <v>0</v>
      </c>
      <c r="M2629" s="9">
        <v>0</v>
      </c>
      <c r="N2629"/>
      <c r="O2629"/>
      <c r="P2629"/>
      <c r="Q2629"/>
      <c r="R2629"/>
      <c r="S2629"/>
      <c r="T2629"/>
      <c r="U2629"/>
      <c r="V2629"/>
      <c r="W2629"/>
    </row>
    <row r="2630" spans="2:23" ht="15" x14ac:dyDescent="0.25">
      <c r="B2630" s="2"/>
      <c r="K2630" s="9"/>
      <c r="L2630" s="9"/>
      <c r="M2630" s="9"/>
      <c r="N2630"/>
      <c r="O2630"/>
      <c r="P2630"/>
      <c r="Q2630"/>
      <c r="R2630"/>
      <c r="S2630"/>
      <c r="T2630"/>
      <c r="U2630"/>
      <c r="V2630"/>
      <c r="W2630"/>
    </row>
    <row r="2631" spans="2:23" ht="15" x14ac:dyDescent="0.25">
      <c r="B2631" s="2"/>
      <c r="D2631" s="2" t="s">
        <v>706</v>
      </c>
      <c r="E2631" s="2" t="s">
        <v>707</v>
      </c>
      <c r="K2631" s="9"/>
      <c r="L2631" s="9"/>
      <c r="M2631" s="9"/>
      <c r="N2631"/>
      <c r="O2631"/>
      <c r="P2631"/>
      <c r="Q2631"/>
      <c r="R2631"/>
      <c r="S2631"/>
      <c r="T2631"/>
      <c r="U2631"/>
      <c r="V2631"/>
      <c r="W2631"/>
    </row>
    <row r="2632" spans="2:23" ht="15" x14ac:dyDescent="0.25">
      <c r="B2632" s="2"/>
      <c r="F2632" s="2" t="s">
        <v>44</v>
      </c>
      <c r="G2632" s="2" t="s">
        <v>707</v>
      </c>
      <c r="K2632" s="9"/>
      <c r="L2632" s="9"/>
      <c r="M2632" s="9"/>
      <c r="N2632"/>
      <c r="O2632"/>
      <c r="P2632"/>
      <c r="Q2632"/>
      <c r="R2632"/>
      <c r="S2632"/>
      <c r="T2632"/>
      <c r="U2632"/>
      <c r="V2632"/>
      <c r="W2632"/>
    </row>
    <row r="2633" spans="2:23" ht="15" x14ac:dyDescent="0.25">
      <c r="B2633" s="2"/>
      <c r="H2633" s="2" t="s">
        <v>708</v>
      </c>
      <c r="K2633" s="9"/>
      <c r="L2633" s="9"/>
      <c r="M2633" s="9"/>
      <c r="N2633"/>
      <c r="O2633"/>
      <c r="P2633"/>
      <c r="Q2633"/>
      <c r="R2633"/>
      <c r="S2633"/>
      <c r="T2633"/>
      <c r="U2633"/>
      <c r="V2633"/>
      <c r="W2633"/>
    </row>
    <row r="2634" spans="2:23" ht="15" x14ac:dyDescent="0.25">
      <c r="B2634" s="2"/>
      <c r="I2634" s="2" t="s">
        <v>709</v>
      </c>
      <c r="J2634" s="2" t="s">
        <v>1049</v>
      </c>
      <c r="K2634" s="9">
        <v>-122</v>
      </c>
      <c r="L2634" s="9">
        <v>-31</v>
      </c>
      <c r="M2634" s="9">
        <v>0</v>
      </c>
      <c r="N2634"/>
      <c r="O2634"/>
      <c r="P2634"/>
      <c r="Q2634"/>
      <c r="R2634"/>
      <c r="S2634"/>
      <c r="T2634"/>
      <c r="U2634"/>
      <c r="V2634"/>
      <c r="W2634"/>
    </row>
    <row r="2635" spans="2:23" ht="15" x14ac:dyDescent="0.25">
      <c r="B2635" s="2"/>
      <c r="K2635" s="9"/>
      <c r="L2635" s="9"/>
      <c r="M2635" s="9"/>
      <c r="N2635"/>
      <c r="O2635"/>
      <c r="P2635"/>
      <c r="Q2635"/>
      <c r="R2635"/>
      <c r="S2635"/>
      <c r="T2635"/>
      <c r="U2635"/>
      <c r="V2635"/>
      <c r="W2635"/>
    </row>
    <row r="2636" spans="2:23" ht="15" x14ac:dyDescent="0.25">
      <c r="B2636" s="2"/>
      <c r="H2636" s="2" t="s">
        <v>1121</v>
      </c>
      <c r="K2636" s="9"/>
      <c r="L2636" s="9"/>
      <c r="M2636" s="9"/>
      <c r="N2636"/>
      <c r="O2636"/>
      <c r="P2636"/>
      <c r="Q2636"/>
      <c r="R2636"/>
      <c r="S2636"/>
      <c r="T2636"/>
      <c r="U2636"/>
      <c r="V2636"/>
      <c r="W2636"/>
    </row>
    <row r="2637" spans="2:23" ht="15" x14ac:dyDescent="0.25">
      <c r="B2637" s="2"/>
      <c r="I2637" s="2" t="s">
        <v>709</v>
      </c>
      <c r="J2637" s="2" t="s">
        <v>1049</v>
      </c>
      <c r="K2637" s="9">
        <v>-1</v>
      </c>
      <c r="L2637" s="9">
        <v>-1</v>
      </c>
      <c r="M2637" s="9">
        <v>-1</v>
      </c>
      <c r="N2637"/>
      <c r="O2637"/>
      <c r="P2637"/>
      <c r="Q2637"/>
      <c r="R2637"/>
      <c r="S2637"/>
      <c r="T2637"/>
      <c r="U2637"/>
      <c r="V2637"/>
      <c r="W2637"/>
    </row>
    <row r="2638" spans="2:23" ht="15" x14ac:dyDescent="0.25">
      <c r="B2638" s="2"/>
      <c r="K2638" s="9"/>
      <c r="L2638" s="9"/>
      <c r="M2638" s="9"/>
      <c r="N2638"/>
      <c r="O2638"/>
      <c r="P2638"/>
      <c r="Q2638"/>
      <c r="R2638"/>
      <c r="S2638"/>
      <c r="T2638"/>
      <c r="U2638"/>
      <c r="V2638"/>
      <c r="W2638"/>
    </row>
    <row r="2639" spans="2:23" ht="15" x14ac:dyDescent="0.25">
      <c r="B2639" s="2"/>
      <c r="H2639" s="2" t="s">
        <v>1122</v>
      </c>
      <c r="K2639" s="9"/>
      <c r="L2639" s="9"/>
      <c r="M2639" s="9"/>
      <c r="N2639"/>
      <c r="O2639"/>
      <c r="P2639"/>
      <c r="Q2639"/>
      <c r="R2639"/>
      <c r="S2639"/>
      <c r="T2639"/>
      <c r="U2639"/>
      <c r="V2639"/>
      <c r="W2639"/>
    </row>
    <row r="2640" spans="2:23" ht="15" x14ac:dyDescent="0.25">
      <c r="B2640" s="2"/>
      <c r="I2640" s="2" t="s">
        <v>709</v>
      </c>
      <c r="J2640" s="2" t="s">
        <v>1049</v>
      </c>
      <c r="K2640" s="9">
        <v>-678</v>
      </c>
      <c r="L2640" s="9">
        <v>-704</v>
      </c>
      <c r="M2640" s="9">
        <v>-366</v>
      </c>
      <c r="N2640"/>
      <c r="O2640"/>
      <c r="P2640"/>
      <c r="Q2640"/>
      <c r="R2640"/>
      <c r="S2640"/>
      <c r="T2640"/>
      <c r="U2640"/>
      <c r="V2640"/>
      <c r="W2640"/>
    </row>
    <row r="2641" spans="2:23" ht="15" x14ac:dyDescent="0.25">
      <c r="B2641" s="2"/>
      <c r="K2641" s="9"/>
      <c r="L2641" s="9"/>
      <c r="M2641" s="9"/>
      <c r="N2641"/>
      <c r="O2641"/>
      <c r="P2641"/>
      <c r="Q2641"/>
      <c r="R2641"/>
      <c r="S2641"/>
      <c r="T2641"/>
      <c r="U2641"/>
      <c r="V2641"/>
      <c r="W2641"/>
    </row>
    <row r="2642" spans="2:23" ht="15" x14ac:dyDescent="0.25">
      <c r="B2642" s="2"/>
      <c r="H2642" s="2" t="s">
        <v>1123</v>
      </c>
      <c r="K2642" s="9"/>
      <c r="L2642" s="9"/>
      <c r="M2642" s="9"/>
      <c r="N2642"/>
      <c r="O2642"/>
      <c r="P2642"/>
      <c r="Q2642"/>
      <c r="R2642"/>
      <c r="S2642"/>
      <c r="T2642"/>
      <c r="U2642"/>
      <c r="V2642"/>
      <c r="W2642"/>
    </row>
    <row r="2643" spans="2:23" ht="15" x14ac:dyDescent="0.25">
      <c r="B2643" s="2"/>
      <c r="I2643" s="2" t="s">
        <v>812</v>
      </c>
      <c r="J2643" s="2" t="s">
        <v>1049</v>
      </c>
      <c r="K2643" s="9">
        <v>-791</v>
      </c>
      <c r="L2643" s="9">
        <v>-732</v>
      </c>
      <c r="M2643" s="9">
        <v>-741</v>
      </c>
      <c r="N2643"/>
      <c r="O2643"/>
      <c r="P2643"/>
      <c r="Q2643"/>
      <c r="R2643"/>
      <c r="S2643"/>
      <c r="T2643"/>
      <c r="U2643"/>
      <c r="V2643"/>
      <c r="W2643"/>
    </row>
    <row r="2644" spans="2:23" ht="15" x14ac:dyDescent="0.25">
      <c r="B2644" s="2"/>
      <c r="I2644" s="2" t="s">
        <v>812</v>
      </c>
      <c r="J2644" s="2" t="s">
        <v>1066</v>
      </c>
      <c r="K2644" s="9">
        <v>-2006</v>
      </c>
      <c r="L2644" s="9">
        <v>-2516</v>
      </c>
      <c r="M2644" s="9">
        <v>-2440</v>
      </c>
      <c r="N2644"/>
      <c r="O2644"/>
      <c r="P2644"/>
      <c r="Q2644"/>
      <c r="R2644"/>
      <c r="S2644"/>
      <c r="T2644"/>
      <c r="U2644"/>
      <c r="V2644"/>
      <c r="W2644"/>
    </row>
    <row r="2645" spans="2:23" ht="15" x14ac:dyDescent="0.25">
      <c r="B2645" s="2"/>
      <c r="K2645" s="9"/>
      <c r="L2645" s="9"/>
      <c r="M2645" s="9"/>
      <c r="N2645"/>
      <c r="O2645"/>
      <c r="P2645"/>
      <c r="Q2645"/>
      <c r="R2645"/>
      <c r="S2645"/>
      <c r="T2645"/>
      <c r="U2645"/>
      <c r="V2645"/>
      <c r="W2645"/>
    </row>
    <row r="2646" spans="2:23" ht="15" x14ac:dyDescent="0.25">
      <c r="B2646" s="2"/>
      <c r="H2646" s="2" t="s">
        <v>1124</v>
      </c>
      <c r="K2646" s="9"/>
      <c r="L2646" s="9"/>
      <c r="M2646" s="9"/>
      <c r="N2646"/>
      <c r="O2646"/>
      <c r="P2646"/>
      <c r="Q2646"/>
      <c r="R2646"/>
      <c r="S2646"/>
      <c r="T2646"/>
      <c r="U2646"/>
      <c r="V2646"/>
      <c r="W2646"/>
    </row>
    <row r="2647" spans="2:23" ht="15" x14ac:dyDescent="0.25">
      <c r="B2647" s="2"/>
      <c r="I2647" s="2" t="s">
        <v>309</v>
      </c>
      <c r="J2647" s="2" t="s">
        <v>1049</v>
      </c>
      <c r="K2647" s="9">
        <v>-45750</v>
      </c>
      <c r="L2647" s="9">
        <v>-49391</v>
      </c>
      <c r="M2647" s="9">
        <v>-52759</v>
      </c>
      <c r="N2647"/>
      <c r="O2647"/>
      <c r="P2647"/>
      <c r="Q2647"/>
      <c r="R2647"/>
      <c r="S2647"/>
      <c r="T2647"/>
      <c r="U2647"/>
      <c r="V2647"/>
      <c r="W2647"/>
    </row>
    <row r="2648" spans="2:23" ht="15" x14ac:dyDescent="0.25">
      <c r="B2648" s="2"/>
      <c r="I2648" s="2" t="s">
        <v>309</v>
      </c>
      <c r="J2648" s="2" t="s">
        <v>1066</v>
      </c>
      <c r="K2648" s="9">
        <v>-1222</v>
      </c>
      <c r="L2648" s="9">
        <v>-1198</v>
      </c>
      <c r="M2648" s="9">
        <v>-1130</v>
      </c>
      <c r="N2648"/>
      <c r="O2648"/>
      <c r="P2648"/>
      <c r="Q2648"/>
      <c r="R2648"/>
      <c r="S2648"/>
      <c r="T2648"/>
      <c r="U2648"/>
      <c r="V2648"/>
      <c r="W2648"/>
    </row>
    <row r="2649" spans="2:23" ht="15" x14ac:dyDescent="0.25">
      <c r="B2649" s="2"/>
      <c r="K2649" s="9"/>
      <c r="L2649" s="9"/>
      <c r="M2649" s="9"/>
      <c r="N2649"/>
      <c r="O2649"/>
      <c r="P2649"/>
      <c r="Q2649"/>
      <c r="R2649"/>
      <c r="S2649"/>
      <c r="T2649"/>
      <c r="U2649"/>
      <c r="V2649"/>
      <c r="W2649"/>
    </row>
    <row r="2650" spans="2:23" ht="15" x14ac:dyDescent="0.25">
      <c r="B2650" s="2"/>
      <c r="D2650" s="2" t="s">
        <v>714</v>
      </c>
      <c r="E2650" s="2" t="s">
        <v>715</v>
      </c>
      <c r="K2650" s="9"/>
      <c r="L2650" s="9"/>
      <c r="M2650" s="9"/>
      <c r="N2650"/>
      <c r="O2650"/>
      <c r="P2650"/>
      <c r="Q2650"/>
      <c r="R2650"/>
      <c r="S2650"/>
      <c r="T2650"/>
      <c r="U2650"/>
      <c r="V2650"/>
      <c r="W2650"/>
    </row>
    <row r="2651" spans="2:23" ht="15" x14ac:dyDescent="0.25">
      <c r="B2651" s="2"/>
      <c r="F2651" s="2" t="s">
        <v>44</v>
      </c>
      <c r="G2651" s="2" t="s">
        <v>715</v>
      </c>
      <c r="K2651" s="9"/>
      <c r="L2651" s="9"/>
      <c r="M2651" s="9"/>
      <c r="N2651"/>
      <c r="O2651"/>
      <c r="P2651"/>
      <c r="Q2651"/>
      <c r="R2651"/>
      <c r="S2651"/>
      <c r="T2651"/>
      <c r="U2651"/>
      <c r="V2651"/>
      <c r="W2651"/>
    </row>
    <row r="2652" spans="2:23" ht="15" x14ac:dyDescent="0.25">
      <c r="B2652" s="2"/>
      <c r="H2652" s="2" t="s">
        <v>718</v>
      </c>
      <c r="K2652" s="9"/>
      <c r="L2652" s="9"/>
      <c r="M2652" s="9"/>
      <c r="N2652"/>
      <c r="O2652"/>
      <c r="P2652"/>
      <c r="Q2652"/>
      <c r="R2652"/>
      <c r="S2652"/>
      <c r="T2652"/>
      <c r="U2652"/>
      <c r="V2652"/>
      <c r="W2652"/>
    </row>
    <row r="2653" spans="2:23" ht="15" x14ac:dyDescent="0.25">
      <c r="B2653" s="2"/>
      <c r="I2653" s="2" t="s">
        <v>717</v>
      </c>
      <c r="J2653" s="2" t="s">
        <v>1049</v>
      </c>
      <c r="K2653" s="9">
        <v>-8</v>
      </c>
      <c r="L2653" s="9">
        <v>-23</v>
      </c>
      <c r="M2653" s="9">
        <v>-7</v>
      </c>
      <c r="N2653"/>
      <c r="O2653"/>
      <c r="P2653"/>
      <c r="Q2653"/>
      <c r="R2653"/>
      <c r="S2653"/>
      <c r="T2653"/>
      <c r="U2653"/>
      <c r="V2653"/>
      <c r="W2653"/>
    </row>
    <row r="2654" spans="2:23" ht="15" x14ac:dyDescent="0.25">
      <c r="B2654" s="2"/>
      <c r="K2654" s="9"/>
      <c r="L2654" s="9"/>
      <c r="M2654" s="9"/>
      <c r="N2654"/>
      <c r="O2654"/>
      <c r="P2654"/>
      <c r="Q2654"/>
      <c r="R2654"/>
      <c r="S2654"/>
      <c r="T2654"/>
      <c r="U2654"/>
      <c r="V2654"/>
      <c r="W2654"/>
    </row>
    <row r="2655" spans="2:23" ht="15" x14ac:dyDescent="0.25">
      <c r="B2655" s="2"/>
      <c r="D2655" s="2" t="s">
        <v>933</v>
      </c>
      <c r="E2655" s="2" t="s">
        <v>934</v>
      </c>
      <c r="K2655" s="9"/>
      <c r="L2655" s="9"/>
      <c r="M2655" s="9"/>
      <c r="N2655"/>
      <c r="O2655"/>
      <c r="P2655"/>
      <c r="Q2655"/>
      <c r="R2655"/>
      <c r="S2655"/>
      <c r="T2655"/>
      <c r="U2655"/>
      <c r="V2655"/>
      <c r="W2655"/>
    </row>
    <row r="2656" spans="2:23" ht="15" x14ac:dyDescent="0.25">
      <c r="B2656" s="2"/>
      <c r="F2656" s="2" t="s">
        <v>44</v>
      </c>
      <c r="G2656" s="2" t="s">
        <v>934</v>
      </c>
      <c r="K2656" s="9"/>
      <c r="L2656" s="9"/>
      <c r="M2656" s="9"/>
      <c r="N2656"/>
      <c r="O2656"/>
      <c r="P2656"/>
      <c r="Q2656"/>
      <c r="R2656"/>
      <c r="S2656"/>
      <c r="T2656"/>
      <c r="U2656"/>
      <c r="V2656"/>
      <c r="W2656"/>
    </row>
    <row r="2657" spans="2:23" ht="15" x14ac:dyDescent="0.25">
      <c r="B2657" s="2"/>
      <c r="H2657" s="2" t="s">
        <v>1125</v>
      </c>
      <c r="K2657" s="9"/>
      <c r="L2657" s="9"/>
      <c r="M2657" s="9"/>
      <c r="N2657"/>
      <c r="O2657"/>
      <c r="P2657"/>
      <c r="Q2657"/>
      <c r="R2657"/>
      <c r="S2657"/>
      <c r="T2657"/>
      <c r="U2657"/>
      <c r="V2657"/>
      <c r="W2657"/>
    </row>
    <row r="2658" spans="2:23" ht="15" x14ac:dyDescent="0.25">
      <c r="B2658" s="2"/>
      <c r="I2658" s="2" t="s">
        <v>155</v>
      </c>
      <c r="J2658" s="2" t="s">
        <v>1049</v>
      </c>
      <c r="K2658" s="9">
        <v>-5</v>
      </c>
      <c r="L2658" s="9">
        <v>-3</v>
      </c>
      <c r="M2658" s="9">
        <v>-3</v>
      </c>
      <c r="N2658"/>
      <c r="O2658"/>
      <c r="P2658"/>
      <c r="Q2658"/>
      <c r="R2658"/>
      <c r="S2658"/>
      <c r="T2658"/>
      <c r="U2658"/>
      <c r="V2658"/>
      <c r="W2658"/>
    </row>
    <row r="2659" spans="2:23" ht="15" x14ac:dyDescent="0.25">
      <c r="B2659" s="2"/>
      <c r="K2659" s="9"/>
      <c r="L2659" s="9"/>
      <c r="M2659" s="9"/>
      <c r="N2659"/>
      <c r="O2659"/>
      <c r="P2659"/>
      <c r="Q2659"/>
      <c r="R2659"/>
      <c r="S2659"/>
      <c r="T2659"/>
      <c r="U2659"/>
      <c r="V2659"/>
      <c r="W2659"/>
    </row>
    <row r="2660" spans="2:23" ht="15" x14ac:dyDescent="0.25">
      <c r="B2660" s="2"/>
      <c r="D2660" s="2" t="s">
        <v>1126</v>
      </c>
      <c r="E2660" s="2" t="s">
        <v>1127</v>
      </c>
      <c r="K2660" s="9"/>
      <c r="L2660" s="9"/>
      <c r="M2660" s="9"/>
      <c r="N2660"/>
      <c r="O2660"/>
      <c r="P2660"/>
      <c r="Q2660"/>
      <c r="R2660"/>
      <c r="S2660"/>
      <c r="T2660"/>
      <c r="U2660"/>
      <c r="V2660"/>
      <c r="W2660"/>
    </row>
    <row r="2661" spans="2:23" ht="15" x14ac:dyDescent="0.25">
      <c r="B2661" s="2"/>
      <c r="F2661" s="2" t="s">
        <v>44</v>
      </c>
      <c r="G2661" s="2" t="s">
        <v>1127</v>
      </c>
      <c r="K2661" s="9"/>
      <c r="L2661" s="9"/>
      <c r="M2661" s="9"/>
      <c r="N2661"/>
      <c r="O2661"/>
      <c r="P2661"/>
      <c r="Q2661"/>
      <c r="R2661"/>
      <c r="S2661"/>
      <c r="T2661"/>
      <c r="U2661"/>
      <c r="V2661"/>
      <c r="W2661"/>
    </row>
    <row r="2662" spans="2:23" ht="15" x14ac:dyDescent="0.25">
      <c r="B2662" s="2"/>
      <c r="H2662" s="2" t="s">
        <v>1128</v>
      </c>
      <c r="K2662" s="9"/>
      <c r="L2662" s="9"/>
      <c r="M2662" s="9"/>
      <c r="N2662"/>
      <c r="O2662"/>
      <c r="P2662"/>
      <c r="Q2662"/>
      <c r="R2662"/>
      <c r="S2662"/>
      <c r="T2662"/>
      <c r="U2662"/>
      <c r="V2662"/>
      <c r="W2662"/>
    </row>
    <row r="2663" spans="2:23" ht="15" x14ac:dyDescent="0.25">
      <c r="B2663" s="2"/>
      <c r="I2663" s="2" t="s">
        <v>155</v>
      </c>
      <c r="J2663" s="2" t="s">
        <v>1066</v>
      </c>
      <c r="K2663" s="9">
        <v>-14</v>
      </c>
      <c r="L2663" s="9">
        <v>-11</v>
      </c>
      <c r="M2663" s="9">
        <v>-11</v>
      </c>
      <c r="N2663"/>
      <c r="O2663"/>
      <c r="P2663"/>
      <c r="Q2663"/>
      <c r="R2663"/>
      <c r="S2663"/>
      <c r="T2663"/>
      <c r="U2663"/>
      <c r="V2663"/>
      <c r="W2663"/>
    </row>
    <row r="2664" spans="2:23" ht="15" x14ac:dyDescent="0.25">
      <c r="B2664" s="2"/>
      <c r="K2664" s="9"/>
      <c r="L2664" s="9"/>
      <c r="M2664" s="9"/>
      <c r="N2664"/>
      <c r="O2664"/>
      <c r="P2664"/>
      <c r="Q2664"/>
      <c r="R2664"/>
      <c r="S2664"/>
      <c r="T2664"/>
      <c r="U2664"/>
      <c r="V2664"/>
      <c r="W2664"/>
    </row>
    <row r="2665" spans="2:23" ht="15" x14ac:dyDescent="0.25">
      <c r="B2665" s="2"/>
      <c r="D2665" s="2" t="s">
        <v>1129</v>
      </c>
      <c r="E2665" s="2" t="s">
        <v>1130</v>
      </c>
      <c r="K2665" s="9"/>
      <c r="L2665" s="9"/>
      <c r="M2665" s="9"/>
      <c r="N2665"/>
      <c r="O2665"/>
      <c r="P2665"/>
      <c r="Q2665"/>
      <c r="R2665"/>
      <c r="S2665"/>
      <c r="T2665"/>
      <c r="U2665"/>
      <c r="V2665"/>
      <c r="W2665"/>
    </row>
    <row r="2666" spans="2:23" ht="15" x14ac:dyDescent="0.25">
      <c r="B2666" s="2"/>
      <c r="F2666" s="2" t="s">
        <v>44</v>
      </c>
      <c r="G2666" s="2" t="s">
        <v>1130</v>
      </c>
      <c r="K2666" s="9"/>
      <c r="L2666" s="9"/>
      <c r="M2666" s="9"/>
      <c r="N2666"/>
      <c r="O2666"/>
      <c r="P2666"/>
      <c r="Q2666"/>
      <c r="R2666"/>
      <c r="S2666"/>
      <c r="T2666"/>
      <c r="U2666"/>
      <c r="V2666"/>
      <c r="W2666"/>
    </row>
    <row r="2667" spans="2:23" ht="15" x14ac:dyDescent="0.25">
      <c r="B2667" s="2"/>
      <c r="H2667" s="2" t="s">
        <v>1131</v>
      </c>
      <c r="K2667" s="9"/>
      <c r="L2667" s="9"/>
      <c r="M2667" s="9"/>
      <c r="N2667"/>
      <c r="O2667"/>
      <c r="P2667"/>
      <c r="Q2667"/>
      <c r="R2667"/>
      <c r="S2667"/>
      <c r="T2667"/>
      <c r="U2667"/>
      <c r="V2667"/>
      <c r="W2667"/>
    </row>
    <row r="2668" spans="2:23" ht="15" x14ac:dyDescent="0.25">
      <c r="B2668" s="2"/>
      <c r="I2668" s="2" t="s">
        <v>449</v>
      </c>
      <c r="J2668" s="2" t="s">
        <v>1049</v>
      </c>
      <c r="K2668" s="9">
        <v>-17</v>
      </c>
      <c r="L2668" s="9">
        <v>-17</v>
      </c>
      <c r="M2668" s="9">
        <v>-17</v>
      </c>
      <c r="N2668"/>
      <c r="O2668"/>
      <c r="P2668"/>
      <c r="Q2668"/>
      <c r="R2668"/>
      <c r="S2668"/>
      <c r="T2668"/>
      <c r="U2668"/>
      <c r="V2668"/>
      <c r="W2668"/>
    </row>
    <row r="2669" spans="2:23" ht="15" x14ac:dyDescent="0.25">
      <c r="B2669" s="2"/>
      <c r="K2669" s="9"/>
      <c r="L2669" s="9"/>
      <c r="M2669" s="9"/>
      <c r="N2669"/>
      <c r="O2669"/>
      <c r="P2669"/>
      <c r="Q2669"/>
      <c r="R2669"/>
      <c r="S2669"/>
      <c r="T2669"/>
      <c r="U2669"/>
      <c r="V2669"/>
      <c r="W2669"/>
    </row>
    <row r="2670" spans="2:23" ht="15" x14ac:dyDescent="0.25">
      <c r="B2670" s="2"/>
      <c r="D2670" s="2" t="s">
        <v>1132</v>
      </c>
      <c r="E2670" s="2" t="s">
        <v>1133</v>
      </c>
      <c r="K2670" s="9"/>
      <c r="L2670" s="9"/>
      <c r="M2670" s="9"/>
      <c r="N2670"/>
      <c r="O2670"/>
      <c r="P2670"/>
      <c r="Q2670"/>
      <c r="R2670"/>
      <c r="S2670"/>
      <c r="T2670"/>
      <c r="U2670"/>
      <c r="V2670"/>
      <c r="W2670"/>
    </row>
    <row r="2671" spans="2:23" ht="15" x14ac:dyDescent="0.25">
      <c r="B2671" s="2"/>
      <c r="F2671" s="2" t="s">
        <v>44</v>
      </c>
      <c r="G2671" s="2" t="s">
        <v>1133</v>
      </c>
      <c r="K2671" s="9"/>
      <c r="L2671" s="9"/>
      <c r="M2671" s="9"/>
      <c r="N2671"/>
      <c r="O2671"/>
      <c r="P2671"/>
      <c r="Q2671"/>
      <c r="R2671"/>
      <c r="S2671"/>
      <c r="T2671"/>
      <c r="U2671"/>
      <c r="V2671"/>
      <c r="W2671"/>
    </row>
    <row r="2672" spans="2:23" ht="15" x14ac:dyDescent="0.25">
      <c r="B2672" s="2"/>
      <c r="H2672" s="2" t="s">
        <v>1134</v>
      </c>
      <c r="K2672" s="9"/>
      <c r="L2672" s="9"/>
      <c r="M2672" s="9"/>
      <c r="N2672"/>
      <c r="O2672"/>
      <c r="P2672"/>
      <c r="Q2672"/>
      <c r="R2672"/>
      <c r="S2672"/>
      <c r="T2672"/>
      <c r="U2672"/>
      <c r="V2672"/>
      <c r="W2672"/>
    </row>
    <row r="2673" spans="2:23" ht="15" x14ac:dyDescent="0.25">
      <c r="B2673" s="2"/>
      <c r="I2673" s="2" t="s">
        <v>128</v>
      </c>
      <c r="J2673" s="2" t="s">
        <v>1049</v>
      </c>
      <c r="K2673" s="9">
        <v>-38</v>
      </c>
      <c r="L2673" s="9">
        <v>-102</v>
      </c>
      <c r="M2673" s="9">
        <v>0</v>
      </c>
      <c r="N2673"/>
      <c r="O2673"/>
      <c r="P2673"/>
      <c r="Q2673"/>
      <c r="R2673"/>
      <c r="S2673"/>
      <c r="T2673"/>
      <c r="U2673"/>
      <c r="V2673"/>
      <c r="W2673"/>
    </row>
    <row r="2674" spans="2:23" ht="15" x14ac:dyDescent="0.25">
      <c r="B2674" s="2"/>
      <c r="K2674" s="9"/>
      <c r="L2674" s="9"/>
      <c r="M2674" s="9"/>
      <c r="N2674"/>
      <c r="O2674"/>
      <c r="P2674"/>
      <c r="Q2674"/>
      <c r="R2674"/>
      <c r="S2674"/>
      <c r="T2674"/>
      <c r="U2674"/>
      <c r="V2674"/>
      <c r="W2674"/>
    </row>
    <row r="2675" spans="2:23" ht="15" x14ac:dyDescent="0.25">
      <c r="B2675" s="2"/>
      <c r="D2675" s="2" t="s">
        <v>732</v>
      </c>
      <c r="E2675" s="2" t="s">
        <v>733</v>
      </c>
      <c r="K2675" s="9"/>
      <c r="L2675" s="9"/>
      <c r="M2675" s="9"/>
      <c r="N2675"/>
      <c r="O2675"/>
      <c r="P2675"/>
      <c r="Q2675"/>
      <c r="R2675"/>
      <c r="S2675"/>
      <c r="T2675"/>
      <c r="U2675"/>
      <c r="V2675"/>
      <c r="W2675"/>
    </row>
    <row r="2676" spans="2:23" ht="15" x14ac:dyDescent="0.25">
      <c r="B2676" s="2"/>
      <c r="F2676" s="2" t="s">
        <v>177</v>
      </c>
      <c r="G2676" s="2" t="s">
        <v>734</v>
      </c>
      <c r="K2676" s="9"/>
      <c r="L2676" s="9"/>
      <c r="M2676" s="9"/>
      <c r="N2676"/>
      <c r="O2676"/>
      <c r="P2676"/>
      <c r="Q2676"/>
      <c r="R2676"/>
      <c r="S2676"/>
      <c r="T2676"/>
      <c r="U2676"/>
      <c r="V2676"/>
      <c r="W2676"/>
    </row>
    <row r="2677" spans="2:23" ht="15" x14ac:dyDescent="0.25">
      <c r="B2677" s="2"/>
      <c r="H2677" s="2" t="s">
        <v>1135</v>
      </c>
      <c r="K2677" s="9"/>
      <c r="L2677" s="9"/>
      <c r="M2677" s="9"/>
      <c r="N2677"/>
      <c r="O2677"/>
      <c r="P2677"/>
      <c r="Q2677"/>
      <c r="R2677"/>
      <c r="S2677"/>
      <c r="T2677"/>
      <c r="U2677"/>
      <c r="V2677"/>
      <c r="W2677"/>
    </row>
    <row r="2678" spans="2:23" ht="15" x14ac:dyDescent="0.25">
      <c r="B2678" s="2"/>
      <c r="I2678" s="2" t="s">
        <v>736</v>
      </c>
      <c r="J2678" s="2" t="s">
        <v>1049</v>
      </c>
      <c r="K2678" s="9">
        <v>0</v>
      </c>
      <c r="L2678" s="9">
        <v>-3</v>
      </c>
      <c r="M2678" s="9">
        <v>-3</v>
      </c>
      <c r="N2678"/>
      <c r="O2678"/>
      <c r="P2678"/>
      <c r="Q2678"/>
      <c r="R2678"/>
      <c r="S2678"/>
      <c r="T2678"/>
      <c r="U2678"/>
      <c r="V2678"/>
      <c r="W2678"/>
    </row>
    <row r="2679" spans="2:23" ht="15" x14ac:dyDescent="0.25">
      <c r="B2679" s="2"/>
      <c r="K2679" s="9"/>
      <c r="L2679" s="9"/>
      <c r="M2679" s="9"/>
      <c r="N2679"/>
      <c r="O2679"/>
      <c r="P2679"/>
      <c r="Q2679"/>
      <c r="R2679"/>
      <c r="S2679"/>
      <c r="T2679"/>
      <c r="U2679"/>
      <c r="V2679"/>
      <c r="W2679"/>
    </row>
    <row r="2680" spans="2:23" ht="15" x14ac:dyDescent="0.25">
      <c r="B2680" s="2"/>
      <c r="F2680" s="2" t="s">
        <v>69</v>
      </c>
      <c r="G2680" s="2" t="s">
        <v>937</v>
      </c>
      <c r="K2680" s="9"/>
      <c r="L2680" s="9"/>
      <c r="M2680" s="9"/>
      <c r="N2680"/>
      <c r="O2680"/>
      <c r="P2680"/>
      <c r="Q2680"/>
      <c r="R2680"/>
      <c r="S2680"/>
      <c r="T2680"/>
      <c r="U2680"/>
      <c r="V2680"/>
      <c r="W2680"/>
    </row>
    <row r="2681" spans="2:23" ht="15" x14ac:dyDescent="0.25">
      <c r="B2681" s="2"/>
      <c r="H2681" s="2" t="s">
        <v>1136</v>
      </c>
      <c r="K2681" s="9"/>
      <c r="L2681" s="9"/>
      <c r="M2681" s="9"/>
      <c r="N2681"/>
      <c r="O2681"/>
      <c r="P2681"/>
      <c r="Q2681"/>
      <c r="R2681"/>
      <c r="S2681"/>
      <c r="T2681"/>
      <c r="U2681"/>
      <c r="V2681"/>
      <c r="W2681"/>
    </row>
    <row r="2682" spans="2:23" ht="15" x14ac:dyDescent="0.25">
      <c r="B2682" s="2"/>
      <c r="I2682" s="2" t="s">
        <v>736</v>
      </c>
      <c r="J2682" s="2" t="s">
        <v>1049</v>
      </c>
      <c r="K2682" s="9">
        <v>-97</v>
      </c>
      <c r="L2682" s="9">
        <v>-97</v>
      </c>
      <c r="M2682" s="9">
        <v>-97</v>
      </c>
      <c r="N2682"/>
      <c r="O2682"/>
      <c r="P2682"/>
      <c r="Q2682"/>
      <c r="R2682"/>
      <c r="S2682"/>
      <c r="T2682"/>
      <c r="U2682"/>
      <c r="V2682"/>
      <c r="W2682"/>
    </row>
    <row r="2683" spans="2:23" ht="15" x14ac:dyDescent="0.25">
      <c r="B2683" s="2"/>
      <c r="K2683" s="9"/>
      <c r="L2683" s="9"/>
      <c r="M2683" s="9"/>
      <c r="N2683"/>
      <c r="O2683"/>
      <c r="P2683"/>
      <c r="Q2683"/>
      <c r="R2683"/>
      <c r="S2683"/>
      <c r="T2683"/>
      <c r="U2683"/>
      <c r="V2683"/>
      <c r="W2683"/>
    </row>
    <row r="2684" spans="2:23" ht="15" x14ac:dyDescent="0.25">
      <c r="B2684" s="2"/>
      <c r="D2684" s="2" t="s">
        <v>1137</v>
      </c>
      <c r="E2684" s="2" t="s">
        <v>1138</v>
      </c>
      <c r="K2684" s="9"/>
      <c r="L2684" s="9"/>
      <c r="M2684" s="9"/>
      <c r="N2684"/>
      <c r="O2684"/>
      <c r="P2684"/>
      <c r="Q2684"/>
      <c r="R2684"/>
      <c r="S2684"/>
      <c r="T2684"/>
      <c r="U2684"/>
      <c r="V2684"/>
      <c r="W2684"/>
    </row>
    <row r="2685" spans="2:23" ht="15" x14ac:dyDescent="0.25">
      <c r="B2685" s="2"/>
      <c r="F2685" s="2" t="s">
        <v>44</v>
      </c>
      <c r="G2685" s="2" t="s">
        <v>1138</v>
      </c>
      <c r="K2685" s="9"/>
      <c r="L2685" s="9"/>
      <c r="M2685" s="9"/>
      <c r="N2685"/>
      <c r="O2685"/>
      <c r="P2685"/>
      <c r="Q2685"/>
      <c r="R2685"/>
      <c r="S2685"/>
      <c r="T2685"/>
      <c r="U2685"/>
      <c r="V2685"/>
      <c r="W2685"/>
    </row>
    <row r="2686" spans="2:23" ht="15" x14ac:dyDescent="0.25">
      <c r="B2686" s="2"/>
      <c r="H2686" s="2" t="s">
        <v>1139</v>
      </c>
      <c r="K2686" s="9"/>
      <c r="L2686" s="9"/>
      <c r="M2686" s="9"/>
      <c r="N2686"/>
      <c r="O2686"/>
      <c r="P2686"/>
      <c r="Q2686"/>
      <c r="R2686"/>
      <c r="S2686"/>
      <c r="T2686"/>
      <c r="U2686"/>
      <c r="V2686"/>
      <c r="W2686"/>
    </row>
    <row r="2687" spans="2:23" ht="15" x14ac:dyDescent="0.25">
      <c r="B2687" s="2"/>
      <c r="I2687" s="2" t="s">
        <v>357</v>
      </c>
      <c r="J2687" s="2" t="s">
        <v>1049</v>
      </c>
      <c r="K2687" s="9">
        <v>-5</v>
      </c>
      <c r="L2687" s="9">
        <v>-2</v>
      </c>
      <c r="M2687" s="9">
        <v>-2</v>
      </c>
      <c r="N2687"/>
      <c r="O2687"/>
      <c r="P2687"/>
      <c r="Q2687"/>
      <c r="R2687"/>
      <c r="S2687"/>
      <c r="T2687"/>
      <c r="U2687"/>
      <c r="V2687"/>
      <c r="W2687"/>
    </row>
    <row r="2688" spans="2:23" ht="15" x14ac:dyDescent="0.25">
      <c r="B2688" s="2"/>
      <c r="K2688" s="9"/>
      <c r="L2688" s="9"/>
      <c r="M2688" s="9"/>
      <c r="N2688"/>
      <c r="O2688"/>
      <c r="P2688"/>
      <c r="Q2688"/>
      <c r="R2688"/>
      <c r="S2688"/>
      <c r="T2688"/>
      <c r="U2688"/>
      <c r="V2688"/>
      <c r="W2688"/>
    </row>
    <row r="2689" spans="2:23" ht="15" x14ac:dyDescent="0.25">
      <c r="B2689" s="2"/>
      <c r="D2689" s="2" t="s">
        <v>1140</v>
      </c>
      <c r="E2689" s="2" t="s">
        <v>1141</v>
      </c>
      <c r="K2689" s="9"/>
      <c r="L2689" s="9"/>
      <c r="M2689" s="9"/>
      <c r="N2689"/>
      <c r="O2689"/>
      <c r="P2689"/>
      <c r="Q2689"/>
      <c r="R2689"/>
      <c r="S2689"/>
      <c r="T2689"/>
      <c r="U2689"/>
      <c r="V2689"/>
      <c r="W2689"/>
    </row>
    <row r="2690" spans="2:23" ht="15" x14ac:dyDescent="0.25">
      <c r="B2690" s="2"/>
      <c r="F2690" s="2" t="s">
        <v>44</v>
      </c>
      <c r="G2690" s="2" t="s">
        <v>1141</v>
      </c>
      <c r="K2690" s="9"/>
      <c r="L2690" s="9"/>
      <c r="M2690" s="9"/>
      <c r="N2690"/>
      <c r="O2690"/>
      <c r="P2690"/>
      <c r="Q2690"/>
      <c r="R2690"/>
      <c r="S2690"/>
      <c r="T2690"/>
      <c r="U2690"/>
      <c r="V2690"/>
      <c r="W2690"/>
    </row>
    <row r="2691" spans="2:23" ht="15" x14ac:dyDescent="0.25">
      <c r="B2691" s="2"/>
      <c r="H2691" s="2" t="s">
        <v>1142</v>
      </c>
      <c r="K2691" s="9"/>
      <c r="L2691" s="9"/>
      <c r="M2691" s="9"/>
      <c r="N2691"/>
      <c r="O2691"/>
      <c r="P2691"/>
      <c r="Q2691"/>
      <c r="R2691"/>
      <c r="S2691"/>
      <c r="T2691"/>
      <c r="U2691"/>
      <c r="V2691"/>
      <c r="W2691"/>
    </row>
    <row r="2692" spans="2:23" ht="15" x14ac:dyDescent="0.25">
      <c r="B2692" s="2"/>
      <c r="I2692" s="2" t="s">
        <v>115</v>
      </c>
      <c r="J2692" s="2" t="s">
        <v>1066</v>
      </c>
      <c r="K2692" s="9">
        <v>-2</v>
      </c>
      <c r="L2692" s="9">
        <v>0</v>
      </c>
      <c r="M2692" s="9">
        <v>0</v>
      </c>
      <c r="N2692"/>
      <c r="O2692"/>
      <c r="P2692"/>
      <c r="Q2692"/>
      <c r="R2692"/>
      <c r="S2692"/>
      <c r="T2692"/>
      <c r="U2692"/>
      <c r="V2692"/>
      <c r="W2692"/>
    </row>
    <row r="2693" spans="2:23" ht="15" x14ac:dyDescent="0.25">
      <c r="B2693" s="2"/>
      <c r="K2693" s="9"/>
      <c r="L2693" s="9"/>
      <c r="M2693" s="9"/>
      <c r="N2693"/>
      <c r="O2693"/>
      <c r="P2693"/>
      <c r="Q2693"/>
      <c r="R2693"/>
      <c r="S2693"/>
      <c r="T2693"/>
      <c r="U2693"/>
      <c r="V2693"/>
      <c r="W2693"/>
    </row>
    <row r="2694" spans="2:23" ht="15" x14ac:dyDescent="0.25">
      <c r="B2694" s="2"/>
      <c r="D2694" s="2" t="s">
        <v>1143</v>
      </c>
      <c r="E2694" s="2" t="s">
        <v>1144</v>
      </c>
      <c r="K2694" s="9"/>
      <c r="L2694" s="9"/>
      <c r="M2694" s="9"/>
      <c r="N2694"/>
      <c r="O2694"/>
      <c r="P2694"/>
      <c r="Q2694"/>
      <c r="R2694"/>
      <c r="S2694"/>
      <c r="T2694"/>
      <c r="U2694"/>
      <c r="V2694"/>
      <c r="W2694"/>
    </row>
    <row r="2695" spans="2:23" ht="15" x14ac:dyDescent="0.25">
      <c r="B2695" s="2"/>
      <c r="F2695" s="2" t="s">
        <v>44</v>
      </c>
      <c r="G2695" s="2" t="s">
        <v>1144</v>
      </c>
      <c r="K2695" s="9"/>
      <c r="L2695" s="9"/>
      <c r="M2695" s="9"/>
      <c r="N2695"/>
      <c r="O2695"/>
      <c r="P2695"/>
      <c r="Q2695"/>
      <c r="R2695"/>
      <c r="S2695"/>
      <c r="T2695"/>
      <c r="U2695"/>
      <c r="V2695"/>
      <c r="W2695"/>
    </row>
    <row r="2696" spans="2:23" ht="15" x14ac:dyDescent="0.25">
      <c r="B2696" s="2"/>
      <c r="H2696" s="2" t="s">
        <v>1145</v>
      </c>
      <c r="K2696" s="9"/>
      <c r="L2696" s="9"/>
      <c r="M2696" s="9"/>
      <c r="N2696"/>
      <c r="O2696"/>
      <c r="P2696"/>
      <c r="Q2696"/>
      <c r="R2696"/>
      <c r="S2696"/>
      <c r="T2696"/>
      <c r="U2696"/>
      <c r="V2696"/>
      <c r="W2696"/>
    </row>
    <row r="2697" spans="2:23" ht="15" x14ac:dyDescent="0.25">
      <c r="B2697" s="2"/>
      <c r="I2697" s="2" t="s">
        <v>115</v>
      </c>
      <c r="J2697" s="2" t="s">
        <v>1066</v>
      </c>
      <c r="K2697" s="9">
        <v>-176</v>
      </c>
      <c r="L2697" s="9">
        <v>-241</v>
      </c>
      <c r="M2697" s="9">
        <v>-264</v>
      </c>
      <c r="N2697"/>
      <c r="O2697"/>
      <c r="P2697"/>
      <c r="Q2697"/>
      <c r="R2697"/>
      <c r="S2697"/>
      <c r="T2697"/>
      <c r="U2697"/>
      <c r="V2697"/>
      <c r="W2697"/>
    </row>
    <row r="2698" spans="2:23" ht="15" x14ac:dyDescent="0.25">
      <c r="B2698" s="2"/>
      <c r="K2698" s="9"/>
      <c r="L2698" s="9"/>
      <c r="M2698" s="9"/>
      <c r="N2698"/>
      <c r="O2698"/>
      <c r="P2698"/>
      <c r="Q2698"/>
      <c r="R2698"/>
      <c r="S2698"/>
      <c r="T2698"/>
      <c r="U2698"/>
      <c r="V2698"/>
      <c r="W2698"/>
    </row>
    <row r="2699" spans="2:23" ht="15" x14ac:dyDescent="0.25">
      <c r="B2699" s="2"/>
      <c r="D2699" s="2" t="s">
        <v>737</v>
      </c>
      <c r="E2699" s="2" t="s">
        <v>738</v>
      </c>
      <c r="K2699" s="9"/>
      <c r="L2699" s="9"/>
      <c r="M2699" s="9"/>
      <c r="N2699"/>
      <c r="O2699"/>
      <c r="P2699"/>
      <c r="Q2699"/>
      <c r="R2699"/>
      <c r="S2699"/>
      <c r="T2699"/>
      <c r="U2699"/>
      <c r="V2699"/>
      <c r="W2699"/>
    </row>
    <row r="2700" spans="2:23" ht="15" x14ac:dyDescent="0.25">
      <c r="B2700" s="2"/>
      <c r="F2700" s="2" t="s">
        <v>44</v>
      </c>
      <c r="G2700" s="2" t="s">
        <v>738</v>
      </c>
      <c r="K2700" s="9"/>
      <c r="L2700" s="9"/>
      <c r="M2700" s="9"/>
      <c r="N2700"/>
      <c r="O2700"/>
      <c r="P2700"/>
      <c r="Q2700"/>
      <c r="R2700"/>
      <c r="S2700"/>
      <c r="T2700"/>
      <c r="U2700"/>
      <c r="V2700"/>
      <c r="W2700"/>
    </row>
    <row r="2701" spans="2:23" ht="15" x14ac:dyDescent="0.25">
      <c r="B2701" s="2"/>
      <c r="H2701" s="2" t="s">
        <v>739</v>
      </c>
      <c r="K2701" s="9"/>
      <c r="L2701" s="9"/>
      <c r="M2701" s="9"/>
      <c r="N2701"/>
      <c r="O2701"/>
      <c r="P2701"/>
      <c r="Q2701"/>
      <c r="R2701"/>
      <c r="S2701"/>
      <c r="T2701"/>
      <c r="U2701"/>
      <c r="V2701"/>
      <c r="W2701"/>
    </row>
    <row r="2702" spans="2:23" ht="15" x14ac:dyDescent="0.25">
      <c r="B2702" s="2"/>
      <c r="I2702" s="2" t="s">
        <v>155</v>
      </c>
      <c r="J2702" s="2" t="s">
        <v>1049</v>
      </c>
      <c r="K2702" s="9">
        <v>-14</v>
      </c>
      <c r="L2702" s="9">
        <v>0</v>
      </c>
      <c r="M2702" s="9">
        <v>0</v>
      </c>
      <c r="N2702"/>
      <c r="O2702"/>
      <c r="P2702"/>
      <c r="Q2702"/>
      <c r="R2702"/>
      <c r="S2702"/>
      <c r="T2702"/>
      <c r="U2702"/>
      <c r="V2702"/>
      <c r="W2702"/>
    </row>
    <row r="2703" spans="2:23" ht="15" x14ac:dyDescent="0.25">
      <c r="B2703" s="2"/>
      <c r="K2703" s="9"/>
      <c r="L2703" s="9"/>
      <c r="M2703" s="9"/>
      <c r="N2703"/>
      <c r="O2703"/>
      <c r="P2703"/>
      <c r="Q2703"/>
      <c r="R2703"/>
      <c r="S2703"/>
      <c r="T2703"/>
      <c r="U2703"/>
      <c r="V2703"/>
      <c r="W2703"/>
    </row>
    <row r="2704" spans="2:23" ht="15" x14ac:dyDescent="0.25">
      <c r="B2704" s="2"/>
      <c r="D2704" s="2" t="s">
        <v>1146</v>
      </c>
      <c r="E2704" s="2" t="s">
        <v>1147</v>
      </c>
      <c r="K2704" s="9"/>
      <c r="L2704" s="9"/>
      <c r="M2704" s="9"/>
      <c r="N2704"/>
      <c r="O2704"/>
      <c r="P2704"/>
      <c r="Q2704"/>
      <c r="R2704"/>
      <c r="S2704"/>
      <c r="T2704"/>
      <c r="U2704"/>
      <c r="V2704"/>
      <c r="W2704"/>
    </row>
    <row r="2705" spans="2:23" ht="15" x14ac:dyDescent="0.25">
      <c r="B2705" s="2"/>
      <c r="F2705" s="2" t="s">
        <v>74</v>
      </c>
      <c r="G2705" s="2" t="s">
        <v>1148</v>
      </c>
      <c r="K2705" s="9"/>
      <c r="L2705" s="9"/>
      <c r="M2705" s="9"/>
      <c r="N2705"/>
      <c r="O2705"/>
      <c r="P2705"/>
      <c r="Q2705"/>
      <c r="R2705"/>
      <c r="S2705"/>
      <c r="T2705"/>
      <c r="U2705"/>
      <c r="V2705"/>
      <c r="W2705"/>
    </row>
    <row r="2706" spans="2:23" ht="15" x14ac:dyDescent="0.25">
      <c r="B2706" s="2"/>
      <c r="H2706" s="2" t="s">
        <v>1149</v>
      </c>
      <c r="K2706" s="9"/>
      <c r="L2706" s="9"/>
      <c r="M2706" s="9"/>
      <c r="N2706"/>
      <c r="O2706"/>
      <c r="P2706"/>
      <c r="Q2706"/>
      <c r="R2706"/>
      <c r="S2706"/>
      <c r="T2706"/>
      <c r="U2706"/>
      <c r="V2706"/>
      <c r="W2706"/>
    </row>
    <row r="2707" spans="2:23" ht="15" x14ac:dyDescent="0.25">
      <c r="B2707" s="2"/>
      <c r="I2707" s="2" t="s">
        <v>1106</v>
      </c>
      <c r="J2707" s="2" t="s">
        <v>1066</v>
      </c>
      <c r="K2707" s="9">
        <v>-3719</v>
      </c>
      <c r="L2707" s="9">
        <v>-4427</v>
      </c>
      <c r="M2707" s="9">
        <v>-4281</v>
      </c>
      <c r="N2707"/>
      <c r="O2707"/>
      <c r="P2707"/>
      <c r="Q2707"/>
      <c r="R2707"/>
      <c r="S2707"/>
      <c r="T2707"/>
      <c r="U2707"/>
      <c r="V2707"/>
      <c r="W2707"/>
    </row>
    <row r="2708" spans="2:23" ht="15" x14ac:dyDescent="0.25">
      <c r="B2708" s="2"/>
      <c r="K2708" s="9"/>
      <c r="L2708" s="9"/>
      <c r="M2708" s="9"/>
      <c r="N2708"/>
      <c r="O2708"/>
      <c r="P2708"/>
      <c r="Q2708"/>
      <c r="R2708"/>
      <c r="S2708"/>
      <c r="T2708"/>
      <c r="U2708"/>
      <c r="V2708"/>
      <c r="W2708"/>
    </row>
    <row r="2709" spans="2:23" ht="15" x14ac:dyDescent="0.25">
      <c r="B2709" s="2"/>
      <c r="F2709" s="2" t="s">
        <v>78</v>
      </c>
      <c r="G2709" s="2" t="s">
        <v>1150</v>
      </c>
      <c r="K2709" s="9"/>
      <c r="L2709" s="9"/>
      <c r="M2709" s="9"/>
      <c r="N2709"/>
      <c r="O2709"/>
      <c r="P2709"/>
      <c r="Q2709"/>
      <c r="R2709"/>
      <c r="S2709"/>
      <c r="T2709"/>
      <c r="U2709"/>
      <c r="V2709"/>
      <c r="W2709"/>
    </row>
    <row r="2710" spans="2:23" ht="15" x14ac:dyDescent="0.25">
      <c r="B2710" s="2"/>
      <c r="H2710" s="2" t="s">
        <v>1151</v>
      </c>
      <c r="K2710" s="9"/>
      <c r="L2710" s="9"/>
      <c r="M2710" s="9"/>
      <c r="N2710"/>
      <c r="O2710"/>
      <c r="P2710"/>
      <c r="Q2710"/>
      <c r="R2710"/>
      <c r="S2710"/>
      <c r="T2710"/>
      <c r="U2710"/>
      <c r="V2710"/>
      <c r="W2710"/>
    </row>
    <row r="2711" spans="2:23" ht="15" x14ac:dyDescent="0.25">
      <c r="B2711" s="2"/>
      <c r="I2711" s="2" t="s">
        <v>1106</v>
      </c>
      <c r="J2711" s="2" t="s">
        <v>1066</v>
      </c>
      <c r="K2711" s="9">
        <v>-52</v>
      </c>
      <c r="L2711" s="9">
        <v>-38</v>
      </c>
      <c r="M2711" s="9">
        <v>-40</v>
      </c>
      <c r="N2711"/>
      <c r="O2711"/>
      <c r="P2711"/>
      <c r="Q2711"/>
      <c r="R2711"/>
      <c r="S2711"/>
      <c r="T2711"/>
      <c r="U2711"/>
      <c r="V2711"/>
      <c r="W2711"/>
    </row>
    <row r="2712" spans="2:23" ht="15" x14ac:dyDescent="0.25">
      <c r="B2712" s="2"/>
      <c r="K2712" s="9"/>
      <c r="L2712" s="9"/>
      <c r="M2712" s="9"/>
      <c r="N2712"/>
      <c r="O2712"/>
      <c r="P2712"/>
      <c r="Q2712"/>
      <c r="R2712"/>
      <c r="S2712"/>
      <c r="T2712"/>
      <c r="U2712"/>
      <c r="V2712"/>
      <c r="W2712"/>
    </row>
    <row r="2713" spans="2:23" ht="15" x14ac:dyDescent="0.25">
      <c r="B2713" s="2"/>
      <c r="D2713" s="2" t="s">
        <v>940</v>
      </c>
      <c r="E2713" s="2" t="s">
        <v>941</v>
      </c>
      <c r="K2713" s="9"/>
      <c r="L2713" s="9"/>
      <c r="M2713" s="9"/>
      <c r="N2713"/>
      <c r="O2713"/>
      <c r="P2713"/>
      <c r="Q2713"/>
      <c r="R2713"/>
      <c r="S2713"/>
      <c r="T2713"/>
      <c r="U2713"/>
      <c r="V2713"/>
      <c r="W2713"/>
    </row>
    <row r="2714" spans="2:23" ht="15" x14ac:dyDescent="0.25">
      <c r="B2714" s="2"/>
      <c r="F2714" s="2" t="s">
        <v>44</v>
      </c>
      <c r="G2714" s="2" t="s">
        <v>941</v>
      </c>
      <c r="K2714" s="9"/>
      <c r="L2714" s="9"/>
      <c r="M2714" s="9"/>
      <c r="N2714"/>
      <c r="O2714"/>
      <c r="P2714"/>
      <c r="Q2714"/>
      <c r="R2714"/>
      <c r="S2714"/>
      <c r="T2714"/>
      <c r="U2714"/>
      <c r="V2714"/>
      <c r="W2714"/>
    </row>
    <row r="2715" spans="2:23" ht="15" x14ac:dyDescent="0.25">
      <c r="B2715" s="2"/>
      <c r="H2715" s="2" t="s">
        <v>1152</v>
      </c>
      <c r="K2715" s="9"/>
      <c r="L2715" s="9"/>
      <c r="M2715" s="9"/>
      <c r="N2715"/>
      <c r="O2715"/>
      <c r="P2715"/>
      <c r="Q2715"/>
      <c r="R2715"/>
      <c r="S2715"/>
      <c r="T2715"/>
      <c r="U2715"/>
      <c r="V2715"/>
      <c r="W2715"/>
    </row>
    <row r="2716" spans="2:23" ht="15" x14ac:dyDescent="0.25">
      <c r="B2716" s="2"/>
      <c r="I2716" s="2" t="s">
        <v>406</v>
      </c>
      <c r="J2716" s="2" t="s">
        <v>1049</v>
      </c>
      <c r="K2716" s="9">
        <v>-2</v>
      </c>
      <c r="L2716" s="9">
        <v>-2</v>
      </c>
      <c r="M2716" s="9">
        <v>-2</v>
      </c>
      <c r="N2716"/>
      <c r="O2716"/>
      <c r="P2716"/>
      <c r="Q2716"/>
      <c r="R2716"/>
      <c r="S2716"/>
      <c r="T2716"/>
      <c r="U2716"/>
      <c r="V2716"/>
      <c r="W2716"/>
    </row>
    <row r="2717" spans="2:23" ht="15" x14ac:dyDescent="0.25">
      <c r="B2717" s="2"/>
      <c r="K2717" s="9"/>
      <c r="L2717" s="9"/>
      <c r="M2717" s="9"/>
      <c r="N2717"/>
      <c r="O2717"/>
      <c r="P2717"/>
      <c r="Q2717"/>
      <c r="R2717"/>
      <c r="S2717"/>
      <c r="T2717"/>
      <c r="U2717"/>
      <c r="V2717"/>
      <c r="W2717"/>
    </row>
    <row r="2718" spans="2:23" ht="15" x14ac:dyDescent="0.25">
      <c r="B2718" s="2"/>
      <c r="H2718" s="2" t="s">
        <v>1153</v>
      </c>
      <c r="K2718" s="9"/>
      <c r="L2718" s="9"/>
      <c r="M2718" s="9"/>
      <c r="N2718"/>
      <c r="O2718"/>
      <c r="P2718"/>
      <c r="Q2718"/>
      <c r="R2718"/>
      <c r="S2718"/>
      <c r="T2718"/>
      <c r="U2718"/>
      <c r="V2718"/>
      <c r="W2718"/>
    </row>
    <row r="2719" spans="2:23" ht="15" x14ac:dyDescent="0.25">
      <c r="B2719" s="2"/>
      <c r="I2719" s="2" t="s">
        <v>406</v>
      </c>
      <c r="J2719" s="2" t="s">
        <v>1049</v>
      </c>
      <c r="K2719" s="9">
        <v>-54</v>
      </c>
      <c r="L2719" s="9">
        <v>-54</v>
      </c>
      <c r="M2719" s="9">
        <v>-59</v>
      </c>
      <c r="N2719"/>
      <c r="O2719"/>
      <c r="P2719"/>
      <c r="Q2719"/>
      <c r="R2719"/>
      <c r="S2719"/>
      <c r="T2719"/>
      <c r="U2719"/>
      <c r="V2719"/>
      <c r="W2719"/>
    </row>
    <row r="2720" spans="2:23" ht="15" x14ac:dyDescent="0.25">
      <c r="B2720" s="2"/>
      <c r="K2720" s="9"/>
      <c r="L2720" s="9"/>
      <c r="M2720" s="9"/>
      <c r="N2720"/>
      <c r="O2720"/>
      <c r="P2720"/>
      <c r="Q2720"/>
      <c r="R2720"/>
      <c r="S2720"/>
      <c r="T2720"/>
      <c r="U2720"/>
      <c r="V2720"/>
      <c r="W2720"/>
    </row>
    <row r="2721" spans="2:23" ht="15" x14ac:dyDescent="0.25">
      <c r="B2721" s="2"/>
      <c r="D2721" s="2" t="s">
        <v>1154</v>
      </c>
      <c r="E2721" s="2" t="s">
        <v>1155</v>
      </c>
      <c r="K2721" s="9"/>
      <c r="L2721" s="9"/>
      <c r="M2721" s="9"/>
      <c r="N2721"/>
      <c r="O2721"/>
      <c r="P2721"/>
      <c r="Q2721"/>
      <c r="R2721"/>
      <c r="S2721"/>
      <c r="T2721"/>
      <c r="U2721"/>
      <c r="V2721"/>
      <c r="W2721"/>
    </row>
    <row r="2722" spans="2:23" ht="15" x14ac:dyDescent="0.25">
      <c r="B2722" s="2"/>
      <c r="F2722" s="2" t="s">
        <v>44</v>
      </c>
      <c r="G2722" s="2" t="s">
        <v>1155</v>
      </c>
      <c r="K2722" s="9"/>
      <c r="L2722" s="9"/>
      <c r="M2722" s="9"/>
      <c r="N2722"/>
      <c r="O2722"/>
      <c r="P2722"/>
      <c r="Q2722"/>
      <c r="R2722"/>
      <c r="S2722"/>
      <c r="T2722"/>
      <c r="U2722"/>
      <c r="V2722"/>
      <c r="W2722"/>
    </row>
    <row r="2723" spans="2:23" ht="15" x14ac:dyDescent="0.25">
      <c r="B2723" s="2"/>
      <c r="H2723" s="2" t="s">
        <v>1156</v>
      </c>
      <c r="K2723" s="9"/>
      <c r="L2723" s="9"/>
      <c r="M2723" s="9"/>
      <c r="N2723"/>
      <c r="O2723"/>
      <c r="P2723"/>
      <c r="Q2723"/>
      <c r="R2723"/>
      <c r="S2723"/>
      <c r="T2723"/>
      <c r="U2723"/>
      <c r="V2723"/>
      <c r="W2723"/>
    </row>
    <row r="2724" spans="2:23" ht="15" x14ac:dyDescent="0.25">
      <c r="B2724" s="2"/>
      <c r="I2724" s="2" t="s">
        <v>128</v>
      </c>
      <c r="J2724" s="2" t="s">
        <v>1049</v>
      </c>
      <c r="K2724" s="9">
        <v>-200</v>
      </c>
      <c r="L2724" s="9">
        <v>-238</v>
      </c>
      <c r="M2724" s="9">
        <v>-166</v>
      </c>
      <c r="N2724"/>
      <c r="O2724"/>
      <c r="P2724"/>
      <c r="Q2724"/>
      <c r="R2724"/>
      <c r="S2724"/>
      <c r="T2724"/>
      <c r="U2724"/>
      <c r="V2724"/>
      <c r="W2724"/>
    </row>
    <row r="2725" spans="2:23" ht="15" x14ac:dyDescent="0.25">
      <c r="B2725" s="2"/>
      <c r="K2725" s="9"/>
      <c r="L2725" s="9"/>
      <c r="M2725" s="9"/>
      <c r="N2725"/>
      <c r="O2725"/>
      <c r="P2725"/>
      <c r="Q2725"/>
      <c r="R2725"/>
      <c r="S2725"/>
      <c r="T2725"/>
      <c r="U2725"/>
      <c r="V2725"/>
      <c r="W2725"/>
    </row>
    <row r="2726" spans="2:23" ht="15" x14ac:dyDescent="0.25">
      <c r="B2726" s="2"/>
      <c r="D2726" s="2" t="s">
        <v>52</v>
      </c>
      <c r="E2726" s="2" t="s">
        <v>53</v>
      </c>
      <c r="K2726" s="9"/>
      <c r="L2726" s="9"/>
      <c r="M2726" s="9"/>
      <c r="N2726"/>
      <c r="O2726"/>
      <c r="P2726"/>
      <c r="Q2726"/>
      <c r="R2726"/>
      <c r="S2726"/>
      <c r="T2726"/>
      <c r="U2726"/>
      <c r="V2726"/>
      <c r="W2726"/>
    </row>
    <row r="2727" spans="2:23" ht="15" x14ac:dyDescent="0.25">
      <c r="B2727" s="2"/>
      <c r="F2727" s="2" t="s">
        <v>44</v>
      </c>
      <c r="G2727" s="2" t="s">
        <v>53</v>
      </c>
      <c r="K2727" s="9"/>
      <c r="L2727" s="9"/>
      <c r="M2727" s="9"/>
      <c r="N2727"/>
      <c r="O2727"/>
      <c r="P2727"/>
      <c r="Q2727"/>
      <c r="R2727"/>
      <c r="S2727"/>
      <c r="T2727"/>
      <c r="U2727"/>
      <c r="V2727"/>
      <c r="W2727"/>
    </row>
    <row r="2728" spans="2:23" ht="15" x14ac:dyDescent="0.25">
      <c r="B2728" s="2"/>
      <c r="H2728" s="2" t="s">
        <v>1157</v>
      </c>
      <c r="K2728" s="9"/>
      <c r="L2728" s="9"/>
      <c r="M2728" s="9"/>
      <c r="N2728"/>
      <c r="O2728"/>
      <c r="P2728"/>
      <c r="Q2728"/>
      <c r="R2728"/>
      <c r="S2728"/>
      <c r="T2728"/>
      <c r="U2728"/>
      <c r="V2728"/>
      <c r="W2728"/>
    </row>
    <row r="2729" spans="2:23" ht="15" x14ac:dyDescent="0.25">
      <c r="B2729" s="2"/>
      <c r="I2729" s="2" t="s">
        <v>180</v>
      </c>
      <c r="J2729" s="2" t="s">
        <v>1049</v>
      </c>
      <c r="K2729" s="9">
        <v>-3</v>
      </c>
      <c r="L2729" s="9">
        <v>-3</v>
      </c>
      <c r="M2729" s="9">
        <v>-3</v>
      </c>
      <c r="N2729"/>
      <c r="O2729"/>
      <c r="P2729"/>
      <c r="Q2729"/>
      <c r="R2729"/>
      <c r="S2729"/>
      <c r="T2729"/>
      <c r="U2729"/>
      <c r="V2729"/>
      <c r="W2729"/>
    </row>
    <row r="2730" spans="2:23" ht="15" x14ac:dyDescent="0.25">
      <c r="B2730" s="2"/>
      <c r="K2730" s="9"/>
      <c r="L2730" s="9"/>
      <c r="M2730" s="9"/>
      <c r="N2730"/>
      <c r="O2730"/>
      <c r="P2730"/>
      <c r="Q2730"/>
      <c r="R2730"/>
      <c r="S2730"/>
      <c r="T2730"/>
      <c r="U2730"/>
      <c r="V2730"/>
      <c r="W2730"/>
    </row>
    <row r="2731" spans="2:23" ht="15" x14ac:dyDescent="0.25">
      <c r="B2731" s="2"/>
      <c r="D2731" s="2" t="s">
        <v>758</v>
      </c>
      <c r="E2731" s="2" t="s">
        <v>759</v>
      </c>
      <c r="K2731" s="9"/>
      <c r="L2731" s="9"/>
      <c r="M2731" s="9"/>
      <c r="N2731"/>
      <c r="O2731"/>
      <c r="P2731"/>
      <c r="Q2731"/>
      <c r="R2731"/>
      <c r="S2731"/>
      <c r="T2731"/>
      <c r="U2731"/>
      <c r="V2731"/>
      <c r="W2731"/>
    </row>
    <row r="2732" spans="2:23" ht="15" x14ac:dyDescent="0.25">
      <c r="B2732" s="2"/>
      <c r="F2732" s="2" t="s">
        <v>44</v>
      </c>
      <c r="G2732" s="2" t="s">
        <v>759</v>
      </c>
      <c r="K2732" s="9"/>
      <c r="L2732" s="9"/>
      <c r="M2732" s="9"/>
      <c r="N2732"/>
      <c r="O2732"/>
      <c r="P2732"/>
      <c r="Q2732"/>
      <c r="R2732"/>
      <c r="S2732"/>
      <c r="T2732"/>
      <c r="U2732"/>
      <c r="V2732"/>
      <c r="W2732"/>
    </row>
    <row r="2733" spans="2:23" ht="15" x14ac:dyDescent="0.25">
      <c r="B2733" s="2"/>
      <c r="H2733" s="2" t="s">
        <v>1158</v>
      </c>
      <c r="K2733" s="9"/>
      <c r="L2733" s="9"/>
      <c r="M2733" s="9"/>
      <c r="N2733"/>
      <c r="O2733"/>
      <c r="P2733"/>
      <c r="Q2733"/>
      <c r="R2733"/>
      <c r="S2733"/>
      <c r="T2733"/>
      <c r="U2733"/>
      <c r="V2733"/>
      <c r="W2733"/>
    </row>
    <row r="2734" spans="2:23" ht="15" x14ac:dyDescent="0.25">
      <c r="B2734" s="2"/>
      <c r="I2734" s="2" t="s">
        <v>363</v>
      </c>
      <c r="J2734" s="2" t="s">
        <v>1049</v>
      </c>
      <c r="K2734" s="9">
        <v>0</v>
      </c>
      <c r="L2734" s="9">
        <v>0</v>
      </c>
      <c r="M2734" s="9">
        <v>0</v>
      </c>
      <c r="N2734"/>
      <c r="O2734"/>
      <c r="P2734"/>
      <c r="Q2734"/>
      <c r="R2734"/>
      <c r="S2734"/>
      <c r="T2734"/>
      <c r="U2734"/>
      <c r="V2734"/>
      <c r="W2734"/>
    </row>
    <row r="2735" spans="2:23" ht="15" x14ac:dyDescent="0.25">
      <c r="B2735" s="2"/>
      <c r="K2735" s="9"/>
      <c r="L2735" s="9"/>
      <c r="M2735" s="9"/>
      <c r="N2735"/>
      <c r="O2735"/>
      <c r="P2735"/>
      <c r="Q2735"/>
      <c r="R2735"/>
      <c r="S2735"/>
      <c r="T2735"/>
      <c r="U2735"/>
      <c r="V2735"/>
      <c r="W2735"/>
    </row>
    <row r="2736" spans="2:23" ht="15" x14ac:dyDescent="0.25">
      <c r="B2736" s="2"/>
      <c r="D2736" s="2" t="s">
        <v>1159</v>
      </c>
      <c r="E2736" s="2" t="s">
        <v>1160</v>
      </c>
      <c r="K2736" s="9"/>
      <c r="L2736" s="9"/>
      <c r="M2736" s="9"/>
      <c r="N2736"/>
      <c r="O2736"/>
      <c r="P2736"/>
      <c r="Q2736"/>
      <c r="R2736"/>
      <c r="S2736"/>
      <c r="T2736"/>
      <c r="U2736"/>
      <c r="V2736"/>
      <c r="W2736"/>
    </row>
    <row r="2737" spans="2:23" ht="15" x14ac:dyDescent="0.25">
      <c r="B2737" s="2"/>
      <c r="F2737" s="2" t="s">
        <v>44</v>
      </c>
      <c r="G2737" s="2" t="s">
        <v>1160</v>
      </c>
      <c r="K2737" s="9"/>
      <c r="L2737" s="9"/>
      <c r="M2737" s="9"/>
      <c r="N2737"/>
      <c r="O2737"/>
      <c r="P2737"/>
      <c r="Q2737"/>
      <c r="R2737"/>
      <c r="S2737"/>
      <c r="T2737"/>
      <c r="U2737"/>
      <c r="V2737"/>
      <c r="W2737"/>
    </row>
    <row r="2738" spans="2:23" ht="15" x14ac:dyDescent="0.25">
      <c r="B2738" s="2"/>
      <c r="H2738" s="2" t="s">
        <v>1161</v>
      </c>
      <c r="K2738" s="9"/>
      <c r="L2738" s="9"/>
      <c r="M2738" s="9"/>
      <c r="N2738"/>
      <c r="O2738"/>
      <c r="P2738"/>
      <c r="Q2738"/>
      <c r="R2738"/>
      <c r="S2738"/>
      <c r="T2738"/>
      <c r="U2738"/>
      <c r="V2738"/>
      <c r="W2738"/>
    </row>
    <row r="2739" spans="2:23" ht="15" x14ac:dyDescent="0.25">
      <c r="B2739" s="2"/>
      <c r="I2739" s="2" t="s">
        <v>1106</v>
      </c>
      <c r="J2739" s="2" t="s">
        <v>1049</v>
      </c>
      <c r="K2739" s="9">
        <v>-238</v>
      </c>
      <c r="L2739" s="9">
        <v>-240</v>
      </c>
      <c r="M2739" s="9">
        <v>-246</v>
      </c>
      <c r="N2739"/>
      <c r="O2739"/>
      <c r="P2739"/>
      <c r="Q2739"/>
      <c r="R2739"/>
      <c r="S2739"/>
      <c r="T2739"/>
      <c r="U2739"/>
      <c r="V2739"/>
      <c r="W2739"/>
    </row>
    <row r="2740" spans="2:23" ht="15" x14ac:dyDescent="0.25">
      <c r="B2740" s="2"/>
      <c r="I2740" s="2" t="s">
        <v>1106</v>
      </c>
      <c r="J2740" s="2" t="s">
        <v>1066</v>
      </c>
      <c r="K2740" s="9">
        <v>-7</v>
      </c>
      <c r="L2740" s="9">
        <v>-7</v>
      </c>
      <c r="M2740" s="9">
        <v>-7</v>
      </c>
      <c r="N2740"/>
      <c r="O2740"/>
      <c r="P2740"/>
      <c r="Q2740"/>
      <c r="R2740"/>
      <c r="S2740"/>
      <c r="T2740"/>
      <c r="U2740"/>
      <c r="V2740"/>
      <c r="W2740"/>
    </row>
    <row r="2741" spans="2:23" ht="15" x14ac:dyDescent="0.25">
      <c r="B2741" s="2"/>
      <c r="K2741" s="9"/>
      <c r="L2741" s="9"/>
      <c r="M2741" s="9"/>
      <c r="N2741"/>
      <c r="O2741"/>
      <c r="P2741"/>
      <c r="Q2741"/>
      <c r="R2741"/>
      <c r="S2741"/>
      <c r="T2741"/>
      <c r="U2741"/>
      <c r="V2741"/>
      <c r="W2741"/>
    </row>
    <row r="2742" spans="2:23" ht="15" x14ac:dyDescent="0.25">
      <c r="B2742" s="2"/>
      <c r="H2742" s="2" t="s">
        <v>1162</v>
      </c>
      <c r="K2742" s="9"/>
      <c r="L2742" s="9"/>
      <c r="M2742" s="9"/>
      <c r="N2742"/>
      <c r="O2742"/>
      <c r="P2742"/>
      <c r="Q2742"/>
      <c r="R2742"/>
      <c r="S2742"/>
      <c r="T2742"/>
      <c r="U2742"/>
      <c r="V2742"/>
      <c r="W2742"/>
    </row>
    <row r="2743" spans="2:23" ht="15" x14ac:dyDescent="0.25">
      <c r="B2743" s="2"/>
      <c r="I2743" s="2" t="s">
        <v>1106</v>
      </c>
      <c r="J2743" s="2" t="s">
        <v>1066</v>
      </c>
      <c r="K2743" s="9">
        <v>-665</v>
      </c>
      <c r="L2743" s="9">
        <v>-656</v>
      </c>
      <c r="M2743" s="9">
        <v>-785</v>
      </c>
      <c r="N2743"/>
      <c r="O2743"/>
      <c r="P2743"/>
      <c r="Q2743"/>
      <c r="R2743"/>
      <c r="S2743"/>
      <c r="T2743"/>
      <c r="U2743"/>
      <c r="V2743"/>
      <c r="W2743"/>
    </row>
    <row r="2744" spans="2:23" ht="15" x14ac:dyDescent="0.25">
      <c r="B2744" s="2"/>
      <c r="K2744" s="9"/>
      <c r="L2744" s="9"/>
      <c r="M2744" s="9"/>
      <c r="N2744"/>
      <c r="O2744"/>
      <c r="P2744"/>
      <c r="Q2744"/>
      <c r="R2744"/>
      <c r="S2744"/>
      <c r="T2744"/>
      <c r="U2744"/>
      <c r="V2744"/>
      <c r="W2744"/>
    </row>
    <row r="2745" spans="2:23" ht="15" x14ac:dyDescent="0.25">
      <c r="B2745" s="2"/>
      <c r="H2745" s="2" t="s">
        <v>1163</v>
      </c>
      <c r="K2745" s="9"/>
      <c r="L2745" s="9"/>
      <c r="M2745" s="9"/>
      <c r="N2745"/>
      <c r="O2745"/>
      <c r="P2745"/>
      <c r="Q2745"/>
      <c r="R2745"/>
      <c r="S2745"/>
      <c r="T2745"/>
      <c r="U2745"/>
      <c r="V2745"/>
      <c r="W2745"/>
    </row>
    <row r="2746" spans="2:23" ht="15" x14ac:dyDescent="0.25">
      <c r="B2746" s="2"/>
      <c r="I2746" s="2" t="s">
        <v>1106</v>
      </c>
      <c r="J2746" s="2" t="s">
        <v>1066</v>
      </c>
      <c r="K2746" s="9">
        <v>-46</v>
      </c>
      <c r="L2746" s="9">
        <v>-40</v>
      </c>
      <c r="M2746" s="9">
        <v>-40</v>
      </c>
      <c r="N2746"/>
      <c r="O2746"/>
      <c r="P2746"/>
      <c r="Q2746"/>
      <c r="R2746"/>
      <c r="S2746"/>
      <c r="T2746"/>
      <c r="U2746"/>
      <c r="V2746"/>
      <c r="W2746"/>
    </row>
    <row r="2747" spans="2:23" ht="15" x14ac:dyDescent="0.25">
      <c r="B2747" s="2"/>
      <c r="K2747" s="9"/>
      <c r="L2747" s="9"/>
      <c r="M2747" s="9"/>
      <c r="N2747"/>
      <c r="O2747"/>
      <c r="P2747"/>
      <c r="Q2747"/>
      <c r="R2747"/>
      <c r="S2747"/>
      <c r="T2747"/>
      <c r="U2747"/>
      <c r="V2747"/>
      <c r="W2747"/>
    </row>
    <row r="2748" spans="2:23" ht="15" x14ac:dyDescent="0.25">
      <c r="B2748" s="2"/>
      <c r="H2748" s="2" t="s">
        <v>1164</v>
      </c>
      <c r="K2748" s="9"/>
      <c r="L2748" s="9"/>
      <c r="M2748" s="9"/>
      <c r="N2748"/>
      <c r="O2748"/>
      <c r="P2748"/>
      <c r="Q2748"/>
      <c r="R2748"/>
      <c r="S2748"/>
      <c r="T2748"/>
      <c r="U2748"/>
      <c r="V2748"/>
      <c r="W2748"/>
    </row>
    <row r="2749" spans="2:23" ht="15" x14ac:dyDescent="0.25">
      <c r="B2749" s="2"/>
      <c r="I2749" s="2" t="s">
        <v>1106</v>
      </c>
      <c r="J2749" s="2" t="s">
        <v>1066</v>
      </c>
      <c r="K2749" s="9">
        <v>-1</v>
      </c>
      <c r="L2749" s="9">
        <v>0</v>
      </c>
      <c r="M2749" s="9">
        <v>0</v>
      </c>
      <c r="N2749"/>
      <c r="O2749"/>
      <c r="P2749"/>
      <c r="Q2749"/>
      <c r="R2749"/>
      <c r="S2749"/>
      <c r="T2749"/>
      <c r="U2749"/>
      <c r="V2749"/>
      <c r="W2749"/>
    </row>
    <row r="2750" spans="2:23" ht="15" x14ac:dyDescent="0.25">
      <c r="B2750" s="2"/>
      <c r="K2750" s="9"/>
      <c r="L2750" s="9"/>
      <c r="M2750" s="9"/>
      <c r="N2750"/>
      <c r="O2750"/>
      <c r="P2750"/>
      <c r="Q2750"/>
      <c r="R2750"/>
      <c r="S2750"/>
      <c r="T2750"/>
      <c r="U2750"/>
      <c r="V2750"/>
      <c r="W2750"/>
    </row>
    <row r="2751" spans="2:23" ht="15" x14ac:dyDescent="0.25">
      <c r="B2751" s="2"/>
      <c r="D2751" s="2" t="s">
        <v>771</v>
      </c>
      <c r="E2751" s="2" t="s">
        <v>772</v>
      </c>
      <c r="K2751" s="9"/>
      <c r="L2751" s="9"/>
      <c r="M2751" s="9"/>
      <c r="N2751"/>
      <c r="O2751"/>
      <c r="P2751"/>
      <c r="Q2751"/>
      <c r="R2751"/>
      <c r="S2751"/>
      <c r="T2751"/>
      <c r="U2751"/>
      <c r="V2751"/>
      <c r="W2751"/>
    </row>
    <row r="2752" spans="2:23" ht="15" x14ac:dyDescent="0.25">
      <c r="B2752" s="2"/>
      <c r="F2752" s="2" t="s">
        <v>44</v>
      </c>
      <c r="G2752" s="2" t="s">
        <v>772</v>
      </c>
      <c r="K2752" s="9"/>
      <c r="L2752" s="9"/>
      <c r="M2752" s="9"/>
      <c r="N2752"/>
      <c r="O2752"/>
      <c r="P2752"/>
      <c r="Q2752"/>
      <c r="R2752"/>
      <c r="S2752"/>
      <c r="T2752"/>
      <c r="U2752"/>
      <c r="V2752"/>
      <c r="W2752"/>
    </row>
    <row r="2753" spans="2:23" ht="15" x14ac:dyDescent="0.25">
      <c r="B2753" s="2"/>
      <c r="H2753" s="2" t="s">
        <v>1165</v>
      </c>
      <c r="K2753" s="9"/>
      <c r="L2753" s="9"/>
      <c r="M2753" s="9"/>
      <c r="N2753"/>
      <c r="O2753"/>
      <c r="P2753"/>
      <c r="Q2753"/>
      <c r="R2753"/>
      <c r="S2753"/>
      <c r="T2753"/>
      <c r="U2753"/>
      <c r="V2753"/>
      <c r="W2753"/>
    </row>
    <row r="2754" spans="2:23" ht="15" x14ac:dyDescent="0.25">
      <c r="B2754" s="2"/>
      <c r="I2754" s="2" t="s">
        <v>774</v>
      </c>
      <c r="J2754" s="2" t="s">
        <v>1049</v>
      </c>
      <c r="K2754" s="9">
        <v>-1668</v>
      </c>
      <c r="L2754" s="9">
        <v>-1331</v>
      </c>
      <c r="M2754" s="9">
        <v>-1285</v>
      </c>
      <c r="N2754"/>
      <c r="O2754"/>
      <c r="P2754"/>
      <c r="Q2754"/>
      <c r="R2754"/>
      <c r="S2754"/>
      <c r="T2754"/>
      <c r="U2754"/>
      <c r="V2754"/>
      <c r="W2754"/>
    </row>
    <row r="2755" spans="2:23" ht="15" x14ac:dyDescent="0.25">
      <c r="B2755" s="2"/>
      <c r="I2755" s="2" t="s">
        <v>774</v>
      </c>
      <c r="J2755" s="2" t="s">
        <v>1066</v>
      </c>
      <c r="K2755" s="9">
        <v>-1031</v>
      </c>
      <c r="L2755" s="9">
        <v>-613</v>
      </c>
      <c r="M2755" s="9">
        <v>-324</v>
      </c>
      <c r="N2755"/>
      <c r="O2755"/>
      <c r="P2755"/>
      <c r="Q2755"/>
      <c r="R2755"/>
      <c r="S2755"/>
      <c r="T2755"/>
      <c r="U2755"/>
      <c r="V2755"/>
      <c r="W2755"/>
    </row>
    <row r="2756" spans="2:23" ht="15" x14ac:dyDescent="0.25">
      <c r="B2756" s="2"/>
      <c r="K2756" s="9"/>
      <c r="L2756" s="9"/>
      <c r="M2756" s="9"/>
      <c r="N2756"/>
      <c r="O2756"/>
      <c r="P2756"/>
      <c r="Q2756"/>
      <c r="R2756"/>
      <c r="S2756"/>
      <c r="T2756"/>
      <c r="U2756"/>
      <c r="V2756"/>
      <c r="W2756"/>
    </row>
    <row r="2757" spans="2:23" ht="15" x14ac:dyDescent="0.25">
      <c r="B2757" s="2"/>
      <c r="D2757" s="2" t="s">
        <v>1166</v>
      </c>
      <c r="E2757" s="2" t="s">
        <v>1167</v>
      </c>
      <c r="K2757" s="9"/>
      <c r="L2757" s="9"/>
      <c r="M2757" s="9"/>
      <c r="N2757"/>
      <c r="O2757"/>
      <c r="P2757"/>
      <c r="Q2757"/>
      <c r="R2757"/>
      <c r="S2757"/>
      <c r="T2757"/>
      <c r="U2757"/>
      <c r="V2757"/>
      <c r="W2757"/>
    </row>
    <row r="2758" spans="2:23" ht="15" x14ac:dyDescent="0.25">
      <c r="B2758" s="2"/>
      <c r="F2758" s="2" t="s">
        <v>44</v>
      </c>
      <c r="G2758" s="2" t="s">
        <v>1167</v>
      </c>
      <c r="K2758" s="9"/>
      <c r="L2758" s="9"/>
      <c r="M2758" s="9"/>
      <c r="N2758"/>
      <c r="O2758"/>
      <c r="P2758"/>
      <c r="Q2758"/>
      <c r="R2758"/>
      <c r="S2758"/>
      <c r="T2758"/>
      <c r="U2758"/>
      <c r="V2758"/>
      <c r="W2758"/>
    </row>
    <row r="2759" spans="2:23" ht="15" x14ac:dyDescent="0.25">
      <c r="B2759" s="2"/>
      <c r="H2759" s="2" t="s">
        <v>1168</v>
      </c>
      <c r="K2759" s="9"/>
      <c r="L2759" s="9"/>
      <c r="M2759" s="9"/>
      <c r="N2759"/>
      <c r="O2759"/>
      <c r="P2759"/>
      <c r="Q2759"/>
      <c r="R2759"/>
      <c r="S2759"/>
      <c r="T2759"/>
      <c r="U2759"/>
      <c r="V2759"/>
      <c r="W2759"/>
    </row>
    <row r="2760" spans="2:23" ht="15" x14ac:dyDescent="0.25">
      <c r="B2760" s="2"/>
      <c r="I2760" s="2" t="s">
        <v>29</v>
      </c>
      <c r="J2760" s="2" t="s">
        <v>1049</v>
      </c>
      <c r="K2760" s="9">
        <v>-436</v>
      </c>
      <c r="L2760" s="9">
        <v>-2000</v>
      </c>
      <c r="M2760" s="9">
        <v>-2000</v>
      </c>
      <c r="N2760"/>
      <c r="O2760"/>
      <c r="P2760"/>
      <c r="Q2760"/>
      <c r="R2760"/>
      <c r="S2760"/>
      <c r="T2760"/>
      <c r="U2760"/>
      <c r="V2760"/>
      <c r="W2760"/>
    </row>
    <row r="2761" spans="2:23" ht="15" x14ac:dyDescent="0.25">
      <c r="B2761" s="2"/>
      <c r="K2761" s="9"/>
      <c r="L2761" s="9"/>
      <c r="M2761" s="9"/>
      <c r="N2761"/>
      <c r="O2761"/>
      <c r="P2761"/>
      <c r="Q2761"/>
      <c r="R2761"/>
      <c r="S2761"/>
      <c r="T2761"/>
      <c r="U2761"/>
      <c r="V2761"/>
      <c r="W2761"/>
    </row>
    <row r="2762" spans="2:23" ht="15" x14ac:dyDescent="0.25">
      <c r="B2762" s="2"/>
      <c r="D2762" s="2" t="s">
        <v>1169</v>
      </c>
      <c r="E2762" s="2" t="s">
        <v>1170</v>
      </c>
      <c r="K2762" s="9"/>
      <c r="L2762" s="9"/>
      <c r="M2762" s="9"/>
      <c r="N2762"/>
      <c r="O2762"/>
      <c r="P2762"/>
      <c r="Q2762"/>
      <c r="R2762"/>
      <c r="S2762"/>
      <c r="T2762"/>
      <c r="U2762"/>
      <c r="V2762"/>
      <c r="W2762"/>
    </row>
    <row r="2763" spans="2:23" ht="15" x14ac:dyDescent="0.25">
      <c r="B2763" s="2"/>
      <c r="F2763" s="2" t="s">
        <v>44</v>
      </c>
      <c r="G2763" s="2" t="s">
        <v>1170</v>
      </c>
      <c r="K2763" s="9"/>
      <c r="L2763" s="9"/>
      <c r="M2763" s="9"/>
      <c r="N2763"/>
      <c r="O2763"/>
      <c r="P2763"/>
      <c r="Q2763"/>
      <c r="R2763"/>
      <c r="S2763"/>
      <c r="T2763"/>
      <c r="U2763"/>
      <c r="V2763"/>
      <c r="W2763"/>
    </row>
    <row r="2764" spans="2:23" ht="15" x14ac:dyDescent="0.25">
      <c r="B2764" s="2"/>
      <c r="H2764" s="2" t="s">
        <v>1171</v>
      </c>
      <c r="K2764" s="9"/>
      <c r="L2764" s="9"/>
      <c r="M2764" s="9"/>
      <c r="N2764"/>
      <c r="O2764"/>
      <c r="P2764"/>
      <c r="Q2764"/>
      <c r="R2764"/>
      <c r="S2764"/>
      <c r="T2764"/>
      <c r="U2764"/>
      <c r="V2764"/>
      <c r="W2764"/>
    </row>
    <row r="2765" spans="2:23" ht="15" x14ac:dyDescent="0.25">
      <c r="B2765" s="2"/>
      <c r="I2765" s="2" t="s">
        <v>34</v>
      </c>
      <c r="J2765" s="2" t="s">
        <v>1049</v>
      </c>
      <c r="K2765" s="9">
        <v>-306</v>
      </c>
      <c r="L2765" s="9">
        <v>-316</v>
      </c>
      <c r="M2765" s="9">
        <v>-329</v>
      </c>
      <c r="N2765"/>
      <c r="O2765"/>
      <c r="P2765"/>
      <c r="Q2765"/>
      <c r="R2765"/>
      <c r="S2765"/>
      <c r="T2765"/>
      <c r="U2765"/>
      <c r="V2765"/>
      <c r="W2765"/>
    </row>
    <row r="2766" spans="2:23" ht="15" x14ac:dyDescent="0.25">
      <c r="B2766" s="2"/>
      <c r="K2766" s="9"/>
      <c r="L2766" s="9"/>
      <c r="M2766" s="9"/>
      <c r="N2766"/>
      <c r="O2766"/>
      <c r="P2766"/>
      <c r="Q2766"/>
      <c r="R2766"/>
      <c r="S2766"/>
      <c r="T2766"/>
      <c r="U2766"/>
      <c r="V2766"/>
      <c r="W2766"/>
    </row>
    <row r="2767" spans="2:23" ht="15" x14ac:dyDescent="0.25">
      <c r="B2767" s="2"/>
      <c r="D2767" s="2" t="s">
        <v>1172</v>
      </c>
      <c r="E2767" s="2" t="s">
        <v>1173</v>
      </c>
      <c r="K2767" s="9"/>
      <c r="L2767" s="9"/>
      <c r="M2767" s="9"/>
      <c r="N2767"/>
      <c r="O2767"/>
      <c r="P2767"/>
      <c r="Q2767"/>
      <c r="R2767"/>
      <c r="S2767"/>
      <c r="T2767"/>
      <c r="U2767"/>
      <c r="V2767"/>
      <c r="W2767"/>
    </row>
    <row r="2768" spans="2:23" ht="15" x14ac:dyDescent="0.25">
      <c r="B2768" s="2"/>
      <c r="F2768" s="2" t="s">
        <v>165</v>
      </c>
      <c r="G2768" s="2" t="s">
        <v>1173</v>
      </c>
      <c r="K2768" s="9"/>
      <c r="L2768" s="9"/>
      <c r="M2768" s="9"/>
      <c r="N2768"/>
      <c r="O2768"/>
      <c r="P2768"/>
      <c r="Q2768"/>
      <c r="R2768"/>
      <c r="S2768"/>
      <c r="T2768"/>
      <c r="U2768"/>
      <c r="V2768"/>
      <c r="W2768"/>
    </row>
    <row r="2769" spans="1:23" ht="15" x14ac:dyDescent="0.25">
      <c r="B2769" s="2"/>
      <c r="H2769" s="2" t="s">
        <v>1174</v>
      </c>
      <c r="K2769" s="9"/>
      <c r="L2769" s="9"/>
      <c r="M2769" s="9"/>
      <c r="N2769"/>
      <c r="O2769"/>
      <c r="P2769"/>
      <c r="Q2769"/>
      <c r="R2769"/>
      <c r="S2769"/>
      <c r="T2769"/>
      <c r="U2769"/>
      <c r="V2769"/>
      <c r="W2769"/>
    </row>
    <row r="2770" spans="1:23" ht="15" x14ac:dyDescent="0.25">
      <c r="B2770" s="2"/>
      <c r="I2770" s="2" t="s">
        <v>363</v>
      </c>
      <c r="J2770" s="2" t="s">
        <v>1049</v>
      </c>
      <c r="K2770" s="9">
        <v>0</v>
      </c>
      <c r="L2770" s="9">
        <v>0</v>
      </c>
      <c r="M2770" s="9">
        <v>0</v>
      </c>
      <c r="N2770"/>
      <c r="O2770"/>
      <c r="P2770"/>
      <c r="Q2770"/>
      <c r="R2770"/>
      <c r="S2770"/>
      <c r="T2770"/>
      <c r="U2770"/>
      <c r="V2770"/>
      <c r="W2770"/>
    </row>
    <row r="2771" spans="1:23" ht="15" x14ac:dyDescent="0.25">
      <c r="B2771" s="2"/>
      <c r="K2771" s="9"/>
      <c r="L2771" s="9"/>
      <c r="M2771" s="9"/>
      <c r="N2771"/>
      <c r="O2771"/>
      <c r="P2771"/>
      <c r="Q2771"/>
      <c r="R2771"/>
      <c r="S2771"/>
      <c r="T2771"/>
      <c r="U2771"/>
      <c r="V2771"/>
      <c r="W2771"/>
    </row>
    <row r="2772" spans="1:23" ht="15" x14ac:dyDescent="0.25">
      <c r="A2772" s="2" t="s">
        <v>1175</v>
      </c>
      <c r="B2772" s="2"/>
      <c r="K2772" s="9">
        <v>-713383</v>
      </c>
      <c r="L2772" s="9">
        <v>-745640</v>
      </c>
      <c r="M2772" s="9">
        <v>-742545</v>
      </c>
      <c r="N2772"/>
      <c r="O2772"/>
      <c r="P2772"/>
      <c r="Q2772"/>
      <c r="R2772"/>
      <c r="S2772"/>
      <c r="T2772"/>
      <c r="U2772"/>
      <c r="V2772"/>
      <c r="W2772"/>
    </row>
    <row r="2773" spans="1:23" ht="15" x14ac:dyDescent="0.25">
      <c r="B2773" s="2" t="s">
        <v>21</v>
      </c>
      <c r="K2773" s="9">
        <v>-58868</v>
      </c>
      <c r="L2773" s="9">
        <v>-58336</v>
      </c>
      <c r="M2773" s="9">
        <v>-60802</v>
      </c>
      <c r="N2773"/>
      <c r="O2773"/>
      <c r="P2773"/>
      <c r="Q2773"/>
      <c r="R2773"/>
      <c r="S2773"/>
      <c r="T2773"/>
      <c r="U2773"/>
      <c r="V2773"/>
      <c r="W2773"/>
    </row>
    <row r="2774" spans="1:23" ht="15" x14ac:dyDescent="0.25">
      <c r="B2774" s="2"/>
      <c r="C2774" s="2" t="s">
        <v>22</v>
      </c>
      <c r="K2774" s="9">
        <v>-12251</v>
      </c>
      <c r="L2774" s="9">
        <v>-13048</v>
      </c>
      <c r="M2774" s="9">
        <v>-13309</v>
      </c>
      <c r="N2774"/>
      <c r="O2774"/>
      <c r="P2774"/>
      <c r="Q2774"/>
      <c r="R2774"/>
      <c r="S2774"/>
      <c r="T2774"/>
      <c r="U2774"/>
      <c r="V2774"/>
      <c r="W2774"/>
    </row>
    <row r="2775" spans="1:23" ht="15" x14ac:dyDescent="0.25">
      <c r="B2775" s="2"/>
      <c r="D2775" s="2" t="s">
        <v>72</v>
      </c>
      <c r="E2775" s="2" t="s">
        <v>73</v>
      </c>
      <c r="K2775" s="9"/>
      <c r="L2775" s="9"/>
      <c r="M2775" s="9"/>
      <c r="N2775"/>
      <c r="O2775"/>
      <c r="P2775"/>
      <c r="Q2775"/>
      <c r="R2775"/>
      <c r="S2775"/>
      <c r="T2775"/>
      <c r="U2775"/>
      <c r="V2775"/>
      <c r="W2775"/>
    </row>
    <row r="2776" spans="1:23" ht="15" x14ac:dyDescent="0.25">
      <c r="B2776" s="2"/>
      <c r="F2776" s="2" t="s">
        <v>27</v>
      </c>
      <c r="G2776" s="2" t="s">
        <v>73</v>
      </c>
      <c r="K2776" s="9"/>
      <c r="L2776" s="9"/>
      <c r="M2776" s="9"/>
      <c r="N2776"/>
      <c r="O2776"/>
      <c r="P2776"/>
      <c r="Q2776"/>
      <c r="R2776"/>
      <c r="S2776"/>
      <c r="T2776"/>
      <c r="U2776"/>
      <c r="V2776"/>
      <c r="W2776"/>
    </row>
    <row r="2777" spans="1:23" ht="15" x14ac:dyDescent="0.25">
      <c r="B2777" s="2"/>
      <c r="H2777" s="2" t="s">
        <v>1176</v>
      </c>
      <c r="K2777" s="9"/>
      <c r="L2777" s="9"/>
      <c r="M2777" s="9"/>
      <c r="N2777"/>
      <c r="O2777"/>
      <c r="P2777"/>
      <c r="Q2777"/>
      <c r="R2777"/>
      <c r="S2777"/>
      <c r="T2777"/>
      <c r="U2777"/>
      <c r="V2777"/>
      <c r="W2777"/>
    </row>
    <row r="2778" spans="1:23" ht="15" x14ac:dyDescent="0.25">
      <c r="B2778" s="2"/>
      <c r="I2778" s="2" t="s">
        <v>115</v>
      </c>
      <c r="J2778" s="2" t="s">
        <v>1177</v>
      </c>
      <c r="K2778" s="9">
        <v>-45</v>
      </c>
      <c r="L2778" s="9">
        <v>-45</v>
      </c>
      <c r="M2778" s="9">
        <v>-45</v>
      </c>
      <c r="N2778"/>
      <c r="O2778"/>
      <c r="P2778"/>
      <c r="Q2778"/>
      <c r="R2778"/>
      <c r="S2778"/>
      <c r="T2778"/>
      <c r="U2778"/>
      <c r="V2778"/>
      <c r="W2778"/>
    </row>
    <row r="2779" spans="1:23" ht="15" x14ac:dyDescent="0.25">
      <c r="B2779" s="2"/>
      <c r="K2779" s="9"/>
      <c r="L2779" s="9"/>
      <c r="M2779" s="9"/>
      <c r="N2779"/>
      <c r="O2779"/>
      <c r="P2779"/>
      <c r="Q2779"/>
      <c r="R2779"/>
      <c r="S2779"/>
      <c r="T2779"/>
      <c r="U2779"/>
      <c r="V2779"/>
      <c r="W2779"/>
    </row>
    <row r="2780" spans="1:23" ht="15" x14ac:dyDescent="0.25">
      <c r="B2780" s="2"/>
      <c r="H2780" s="2" t="s">
        <v>1178</v>
      </c>
      <c r="K2780" s="9"/>
      <c r="L2780" s="9"/>
      <c r="M2780" s="9"/>
      <c r="N2780"/>
      <c r="O2780"/>
      <c r="P2780"/>
      <c r="Q2780"/>
      <c r="R2780"/>
      <c r="S2780"/>
      <c r="T2780"/>
      <c r="U2780"/>
      <c r="V2780"/>
      <c r="W2780"/>
    </row>
    <row r="2781" spans="1:23" ht="15" x14ac:dyDescent="0.25">
      <c r="B2781" s="2"/>
      <c r="I2781" s="2" t="s">
        <v>29</v>
      </c>
      <c r="J2781" s="2" t="s">
        <v>1177</v>
      </c>
      <c r="K2781" s="9">
        <v>-203</v>
      </c>
      <c r="L2781" s="9">
        <v>-203</v>
      </c>
      <c r="M2781" s="9">
        <v>-203</v>
      </c>
      <c r="N2781"/>
      <c r="O2781"/>
      <c r="P2781"/>
      <c r="Q2781"/>
      <c r="R2781"/>
      <c r="S2781"/>
      <c r="T2781"/>
      <c r="U2781"/>
      <c r="V2781"/>
      <c r="W2781"/>
    </row>
    <row r="2782" spans="1:23" ht="15" x14ac:dyDescent="0.25">
      <c r="B2782" s="2"/>
      <c r="K2782" s="9"/>
      <c r="L2782" s="9"/>
      <c r="M2782" s="9"/>
      <c r="N2782"/>
      <c r="O2782"/>
      <c r="P2782"/>
      <c r="Q2782"/>
      <c r="R2782"/>
      <c r="S2782"/>
      <c r="T2782"/>
      <c r="U2782"/>
      <c r="V2782"/>
      <c r="W2782"/>
    </row>
    <row r="2783" spans="1:23" ht="15" x14ac:dyDescent="0.25">
      <c r="B2783" s="2"/>
      <c r="H2783" s="2" t="s">
        <v>1179</v>
      </c>
      <c r="K2783" s="9"/>
      <c r="L2783" s="9"/>
      <c r="M2783" s="9"/>
      <c r="N2783"/>
      <c r="O2783"/>
      <c r="P2783"/>
      <c r="Q2783"/>
      <c r="R2783"/>
      <c r="S2783"/>
      <c r="T2783"/>
      <c r="U2783"/>
      <c r="V2783"/>
      <c r="W2783"/>
    </row>
    <row r="2784" spans="1:23" ht="15" x14ac:dyDescent="0.25">
      <c r="B2784" s="2"/>
      <c r="I2784" s="2" t="s">
        <v>128</v>
      </c>
      <c r="J2784" s="2" t="s">
        <v>1177</v>
      </c>
      <c r="K2784" s="9">
        <v>-14</v>
      </c>
      <c r="L2784" s="9">
        <v>-14</v>
      </c>
      <c r="M2784" s="9">
        <v>-14</v>
      </c>
      <c r="N2784"/>
      <c r="O2784"/>
      <c r="P2784"/>
      <c r="Q2784"/>
      <c r="R2784"/>
      <c r="S2784"/>
      <c r="T2784"/>
      <c r="U2784"/>
      <c r="V2784"/>
      <c r="W2784"/>
    </row>
    <row r="2785" spans="2:23" ht="15" x14ac:dyDescent="0.25">
      <c r="B2785" s="2"/>
      <c r="K2785" s="9"/>
      <c r="L2785" s="9"/>
      <c r="M2785" s="9"/>
      <c r="N2785"/>
      <c r="O2785"/>
      <c r="P2785"/>
      <c r="Q2785"/>
      <c r="R2785"/>
      <c r="S2785"/>
      <c r="T2785"/>
      <c r="U2785"/>
      <c r="V2785"/>
      <c r="W2785"/>
    </row>
    <row r="2786" spans="2:23" ht="15" x14ac:dyDescent="0.25">
      <c r="B2786" s="2"/>
      <c r="H2786" s="2" t="s">
        <v>1180</v>
      </c>
      <c r="K2786" s="9"/>
      <c r="L2786" s="9"/>
      <c r="M2786" s="9"/>
      <c r="N2786"/>
      <c r="O2786"/>
      <c r="P2786"/>
      <c r="Q2786"/>
      <c r="R2786"/>
      <c r="S2786"/>
      <c r="T2786"/>
      <c r="U2786"/>
      <c r="V2786"/>
      <c r="W2786"/>
    </row>
    <row r="2787" spans="2:23" ht="15" x14ac:dyDescent="0.25">
      <c r="B2787" s="2"/>
      <c r="I2787" s="2" t="s">
        <v>128</v>
      </c>
      <c r="J2787" s="2" t="s">
        <v>1177</v>
      </c>
      <c r="K2787" s="9">
        <v>-62</v>
      </c>
      <c r="L2787" s="9">
        <v>-62</v>
      </c>
      <c r="M2787" s="9">
        <v>-62</v>
      </c>
      <c r="N2787"/>
      <c r="O2787"/>
      <c r="P2787"/>
      <c r="Q2787"/>
      <c r="R2787"/>
      <c r="S2787"/>
      <c r="T2787"/>
      <c r="U2787"/>
      <c r="V2787"/>
      <c r="W2787"/>
    </row>
    <row r="2788" spans="2:23" ht="15" x14ac:dyDescent="0.25">
      <c r="B2788" s="2"/>
      <c r="K2788" s="9"/>
      <c r="L2788" s="9"/>
      <c r="M2788" s="9"/>
      <c r="N2788"/>
      <c r="O2788"/>
      <c r="P2788"/>
      <c r="Q2788"/>
      <c r="R2788"/>
      <c r="S2788"/>
      <c r="T2788"/>
      <c r="U2788"/>
      <c r="V2788"/>
      <c r="W2788"/>
    </row>
    <row r="2789" spans="2:23" ht="15" x14ac:dyDescent="0.25">
      <c r="B2789" s="2"/>
      <c r="H2789" s="2" t="s">
        <v>1181</v>
      </c>
      <c r="K2789" s="9"/>
      <c r="L2789" s="9"/>
      <c r="M2789" s="9"/>
      <c r="N2789"/>
      <c r="O2789"/>
      <c r="P2789"/>
      <c r="Q2789"/>
      <c r="R2789"/>
      <c r="S2789"/>
      <c r="T2789"/>
      <c r="U2789"/>
      <c r="V2789"/>
      <c r="W2789"/>
    </row>
    <row r="2790" spans="2:23" ht="15" x14ac:dyDescent="0.25">
      <c r="B2790" s="2"/>
      <c r="I2790" s="2" t="s">
        <v>406</v>
      </c>
      <c r="J2790" s="2" t="s">
        <v>1177</v>
      </c>
      <c r="K2790" s="9">
        <v>-34</v>
      </c>
      <c r="L2790" s="9">
        <v>-34</v>
      </c>
      <c r="M2790" s="9">
        <v>-34</v>
      </c>
      <c r="N2790"/>
      <c r="O2790"/>
      <c r="P2790"/>
      <c r="Q2790"/>
      <c r="R2790"/>
      <c r="S2790"/>
      <c r="T2790"/>
      <c r="U2790"/>
      <c r="V2790"/>
      <c r="W2790"/>
    </row>
    <row r="2791" spans="2:23" ht="15" x14ac:dyDescent="0.25">
      <c r="B2791" s="2"/>
      <c r="K2791" s="9"/>
      <c r="L2791" s="9"/>
      <c r="M2791" s="9"/>
      <c r="N2791"/>
      <c r="O2791"/>
      <c r="P2791"/>
      <c r="Q2791"/>
      <c r="R2791"/>
      <c r="S2791"/>
      <c r="T2791"/>
      <c r="U2791"/>
      <c r="V2791"/>
      <c r="W2791"/>
    </row>
    <row r="2792" spans="2:23" ht="15" x14ac:dyDescent="0.25">
      <c r="B2792" s="2"/>
      <c r="H2792" s="2" t="s">
        <v>1182</v>
      </c>
      <c r="K2792" s="9"/>
      <c r="L2792" s="9"/>
      <c r="M2792" s="9"/>
      <c r="N2792"/>
      <c r="O2792"/>
      <c r="P2792"/>
      <c r="Q2792"/>
      <c r="R2792"/>
      <c r="S2792"/>
      <c r="T2792"/>
      <c r="U2792"/>
      <c r="V2792"/>
      <c r="W2792"/>
    </row>
    <row r="2793" spans="2:23" ht="15" x14ac:dyDescent="0.25">
      <c r="B2793" s="2"/>
      <c r="I2793" s="2" t="s">
        <v>415</v>
      </c>
      <c r="J2793" s="2" t="s">
        <v>1177</v>
      </c>
      <c r="K2793" s="9">
        <v>-1</v>
      </c>
      <c r="L2793" s="9">
        <v>-1</v>
      </c>
      <c r="M2793" s="9">
        <v>-1</v>
      </c>
      <c r="N2793"/>
      <c r="O2793"/>
      <c r="P2793"/>
      <c r="Q2793"/>
      <c r="R2793"/>
      <c r="S2793"/>
      <c r="T2793"/>
      <c r="U2793"/>
      <c r="V2793"/>
      <c r="W2793"/>
    </row>
    <row r="2794" spans="2:23" ht="15" x14ac:dyDescent="0.25">
      <c r="B2794" s="2"/>
      <c r="K2794" s="9"/>
      <c r="L2794" s="9"/>
      <c r="M2794" s="9"/>
      <c r="N2794"/>
      <c r="O2794"/>
      <c r="P2794"/>
      <c r="Q2794"/>
      <c r="R2794"/>
      <c r="S2794"/>
      <c r="T2794"/>
      <c r="U2794"/>
      <c r="V2794"/>
      <c r="W2794"/>
    </row>
    <row r="2795" spans="2:23" ht="15" x14ac:dyDescent="0.25">
      <c r="B2795" s="2"/>
      <c r="D2795" s="2" t="s">
        <v>150</v>
      </c>
      <c r="E2795" s="2" t="s">
        <v>151</v>
      </c>
      <c r="K2795" s="9"/>
      <c r="L2795" s="9"/>
      <c r="M2795" s="9"/>
      <c r="N2795"/>
      <c r="O2795"/>
      <c r="P2795"/>
      <c r="Q2795"/>
      <c r="R2795"/>
      <c r="S2795"/>
      <c r="T2795"/>
      <c r="U2795"/>
      <c r="V2795"/>
      <c r="W2795"/>
    </row>
    <row r="2796" spans="2:23" ht="15" x14ac:dyDescent="0.25">
      <c r="B2796" s="2"/>
      <c r="F2796" s="2" t="s">
        <v>815</v>
      </c>
      <c r="G2796" s="2" t="s">
        <v>151</v>
      </c>
      <c r="K2796" s="9"/>
      <c r="L2796" s="9"/>
      <c r="M2796" s="9"/>
      <c r="N2796"/>
      <c r="O2796"/>
      <c r="P2796"/>
      <c r="Q2796"/>
      <c r="R2796"/>
      <c r="S2796"/>
      <c r="T2796"/>
      <c r="U2796"/>
      <c r="V2796"/>
      <c r="W2796"/>
    </row>
    <row r="2797" spans="2:23" ht="15" x14ac:dyDescent="0.25">
      <c r="B2797" s="2"/>
      <c r="H2797" s="2" t="s">
        <v>1183</v>
      </c>
      <c r="K2797" s="9"/>
      <c r="L2797" s="9"/>
      <c r="M2797" s="9"/>
      <c r="N2797"/>
      <c r="O2797"/>
      <c r="P2797"/>
      <c r="Q2797"/>
      <c r="R2797"/>
      <c r="S2797"/>
      <c r="T2797"/>
      <c r="U2797"/>
      <c r="V2797"/>
      <c r="W2797"/>
    </row>
    <row r="2798" spans="2:23" ht="15" x14ac:dyDescent="0.25">
      <c r="B2798" s="2"/>
      <c r="I2798" s="2" t="s">
        <v>155</v>
      </c>
      <c r="J2798" s="2" t="s">
        <v>1177</v>
      </c>
      <c r="K2798" s="9">
        <v>-10</v>
      </c>
      <c r="L2798" s="9">
        <v>-12</v>
      </c>
      <c r="M2798" s="9">
        <v>-13</v>
      </c>
      <c r="N2798"/>
      <c r="O2798"/>
      <c r="P2798"/>
      <c r="Q2798"/>
      <c r="R2798"/>
      <c r="S2798"/>
      <c r="T2798"/>
      <c r="U2798"/>
      <c r="V2798"/>
      <c r="W2798"/>
    </row>
    <row r="2799" spans="2:23" ht="15" x14ac:dyDescent="0.25">
      <c r="B2799" s="2"/>
      <c r="K2799" s="9"/>
      <c r="L2799" s="9"/>
      <c r="M2799" s="9"/>
      <c r="N2799"/>
      <c r="O2799"/>
      <c r="P2799"/>
      <c r="Q2799"/>
      <c r="R2799"/>
      <c r="S2799"/>
      <c r="T2799"/>
      <c r="U2799"/>
      <c r="V2799"/>
      <c r="W2799"/>
    </row>
    <row r="2800" spans="2:23" ht="15" x14ac:dyDescent="0.25">
      <c r="B2800" s="2"/>
      <c r="D2800" s="2" t="s">
        <v>25</v>
      </c>
      <c r="E2800" s="2" t="s">
        <v>26</v>
      </c>
      <c r="K2800" s="9"/>
      <c r="L2800" s="9"/>
      <c r="M2800" s="9"/>
      <c r="N2800"/>
      <c r="O2800"/>
      <c r="P2800"/>
      <c r="Q2800"/>
      <c r="R2800"/>
      <c r="S2800"/>
      <c r="T2800"/>
      <c r="U2800"/>
      <c r="V2800"/>
      <c r="W2800"/>
    </row>
    <row r="2801" spans="2:23" ht="15" x14ac:dyDescent="0.25">
      <c r="B2801" s="2"/>
      <c r="F2801" s="2" t="s">
        <v>27</v>
      </c>
      <c r="G2801" s="2" t="s">
        <v>26</v>
      </c>
      <c r="K2801" s="9"/>
      <c r="L2801" s="9"/>
      <c r="M2801" s="9"/>
      <c r="N2801"/>
      <c r="O2801"/>
      <c r="P2801"/>
      <c r="Q2801"/>
      <c r="R2801"/>
      <c r="S2801"/>
      <c r="T2801"/>
      <c r="U2801"/>
      <c r="V2801"/>
      <c r="W2801"/>
    </row>
    <row r="2802" spans="2:23" ht="15" x14ac:dyDescent="0.25">
      <c r="B2802" s="2"/>
      <c r="H2802" s="2" t="s">
        <v>1184</v>
      </c>
      <c r="K2802" s="9"/>
      <c r="L2802" s="9"/>
      <c r="M2802" s="9"/>
      <c r="N2802"/>
      <c r="O2802"/>
      <c r="P2802"/>
      <c r="Q2802"/>
      <c r="R2802"/>
      <c r="S2802"/>
      <c r="T2802"/>
      <c r="U2802"/>
      <c r="V2802"/>
      <c r="W2802"/>
    </row>
    <row r="2803" spans="2:23" ht="15" x14ac:dyDescent="0.25">
      <c r="B2803" s="2"/>
      <c r="I2803" s="2" t="s">
        <v>286</v>
      </c>
      <c r="J2803" s="2" t="s">
        <v>1185</v>
      </c>
      <c r="K2803" s="9">
        <v>-21</v>
      </c>
      <c r="L2803" s="9">
        <v>-9</v>
      </c>
      <c r="M2803" s="9">
        <v>-9</v>
      </c>
      <c r="N2803"/>
      <c r="O2803"/>
      <c r="P2803"/>
      <c r="Q2803"/>
      <c r="R2803"/>
      <c r="S2803"/>
      <c r="T2803"/>
      <c r="U2803"/>
      <c r="V2803"/>
      <c r="W2803"/>
    </row>
    <row r="2804" spans="2:23" ht="15" x14ac:dyDescent="0.25">
      <c r="B2804" s="2"/>
      <c r="K2804" s="9"/>
      <c r="L2804" s="9"/>
      <c r="M2804" s="9"/>
      <c r="N2804"/>
      <c r="O2804"/>
      <c r="P2804"/>
      <c r="Q2804"/>
      <c r="R2804"/>
      <c r="S2804"/>
      <c r="T2804"/>
      <c r="U2804"/>
      <c r="V2804"/>
      <c r="W2804"/>
    </row>
    <row r="2805" spans="2:23" ht="15" x14ac:dyDescent="0.25">
      <c r="B2805" s="2"/>
      <c r="H2805" s="2" t="s">
        <v>1186</v>
      </c>
      <c r="K2805" s="9"/>
      <c r="L2805" s="9"/>
      <c r="M2805" s="9"/>
      <c r="N2805"/>
      <c r="O2805"/>
      <c r="P2805"/>
      <c r="Q2805"/>
      <c r="R2805"/>
      <c r="S2805"/>
      <c r="T2805"/>
      <c r="U2805"/>
      <c r="V2805"/>
      <c r="W2805"/>
    </row>
    <row r="2806" spans="2:23" ht="15" x14ac:dyDescent="0.25">
      <c r="B2806" s="2"/>
      <c r="I2806" s="2" t="s">
        <v>1187</v>
      </c>
      <c r="J2806" s="2" t="s">
        <v>1188</v>
      </c>
      <c r="K2806" s="9">
        <v>0</v>
      </c>
      <c r="L2806" s="9">
        <v>0</v>
      </c>
      <c r="M2806" s="9">
        <v>-100</v>
      </c>
      <c r="N2806"/>
      <c r="O2806"/>
      <c r="P2806"/>
      <c r="Q2806"/>
      <c r="R2806"/>
      <c r="S2806"/>
      <c r="T2806"/>
      <c r="U2806"/>
      <c r="V2806"/>
      <c r="W2806"/>
    </row>
    <row r="2807" spans="2:23" ht="15" x14ac:dyDescent="0.25">
      <c r="B2807" s="2"/>
      <c r="K2807" s="9"/>
      <c r="L2807" s="9"/>
      <c r="M2807" s="9"/>
      <c r="N2807"/>
      <c r="O2807"/>
      <c r="P2807"/>
      <c r="Q2807"/>
      <c r="R2807"/>
      <c r="S2807"/>
      <c r="T2807"/>
      <c r="U2807"/>
      <c r="V2807"/>
      <c r="W2807"/>
    </row>
    <row r="2808" spans="2:23" ht="15" x14ac:dyDescent="0.25">
      <c r="B2808" s="2"/>
      <c r="H2808" s="2" t="s">
        <v>1189</v>
      </c>
      <c r="K2808" s="9"/>
      <c r="L2808" s="9"/>
      <c r="M2808" s="9"/>
      <c r="N2808"/>
      <c r="O2808"/>
      <c r="P2808"/>
      <c r="Q2808"/>
      <c r="R2808"/>
      <c r="S2808"/>
      <c r="T2808"/>
      <c r="U2808"/>
      <c r="V2808"/>
      <c r="W2808"/>
    </row>
    <row r="2809" spans="2:23" ht="15" x14ac:dyDescent="0.25">
      <c r="B2809" s="2"/>
      <c r="I2809" s="2" t="s">
        <v>29</v>
      </c>
      <c r="J2809" s="2" t="s">
        <v>1177</v>
      </c>
      <c r="K2809" s="9">
        <v>-6</v>
      </c>
      <c r="L2809" s="9">
        <v>-61</v>
      </c>
      <c r="M2809" s="9">
        <v>-66</v>
      </c>
      <c r="N2809"/>
      <c r="O2809"/>
      <c r="P2809"/>
      <c r="Q2809"/>
      <c r="R2809"/>
      <c r="S2809"/>
      <c r="T2809"/>
      <c r="U2809"/>
      <c r="V2809"/>
      <c r="W2809"/>
    </row>
    <row r="2810" spans="2:23" ht="15" x14ac:dyDescent="0.25">
      <c r="B2810" s="2"/>
      <c r="K2810" s="9"/>
      <c r="L2810" s="9"/>
      <c r="M2810" s="9"/>
      <c r="N2810"/>
      <c r="O2810"/>
      <c r="P2810"/>
      <c r="Q2810"/>
      <c r="R2810"/>
      <c r="S2810"/>
      <c r="T2810"/>
      <c r="U2810"/>
      <c r="V2810"/>
      <c r="W2810"/>
    </row>
    <row r="2811" spans="2:23" ht="15" x14ac:dyDescent="0.25">
      <c r="B2811" s="2"/>
      <c r="D2811" s="2" t="s">
        <v>353</v>
      </c>
      <c r="E2811" s="2" t="s">
        <v>354</v>
      </c>
      <c r="K2811" s="9"/>
      <c r="L2811" s="9"/>
      <c r="M2811" s="9"/>
      <c r="N2811"/>
      <c r="O2811"/>
      <c r="P2811"/>
      <c r="Q2811"/>
      <c r="R2811"/>
      <c r="S2811"/>
      <c r="T2811"/>
      <c r="U2811"/>
      <c r="V2811"/>
      <c r="W2811"/>
    </row>
    <row r="2812" spans="2:23" ht="15" x14ac:dyDescent="0.25">
      <c r="B2812" s="2"/>
      <c r="F2812" s="2" t="s">
        <v>27</v>
      </c>
      <c r="G2812" s="2" t="s">
        <v>354</v>
      </c>
      <c r="K2812" s="9"/>
      <c r="L2812" s="9"/>
      <c r="M2812" s="9"/>
      <c r="N2812"/>
      <c r="O2812"/>
      <c r="P2812"/>
      <c r="Q2812"/>
      <c r="R2812"/>
      <c r="S2812"/>
      <c r="T2812"/>
      <c r="U2812"/>
      <c r="V2812"/>
      <c r="W2812"/>
    </row>
    <row r="2813" spans="2:23" ht="15" x14ac:dyDescent="0.25">
      <c r="B2813" s="2"/>
      <c r="H2813" s="2" t="s">
        <v>1190</v>
      </c>
      <c r="K2813" s="9"/>
      <c r="L2813" s="9"/>
      <c r="M2813" s="9"/>
      <c r="N2813"/>
      <c r="O2813"/>
      <c r="P2813"/>
      <c r="Q2813"/>
      <c r="R2813"/>
      <c r="S2813"/>
      <c r="T2813"/>
      <c r="U2813"/>
      <c r="V2813"/>
      <c r="W2813"/>
    </row>
    <row r="2814" spans="2:23" ht="15" x14ac:dyDescent="0.25">
      <c r="B2814" s="2"/>
      <c r="I2814" s="2" t="s">
        <v>357</v>
      </c>
      <c r="J2814" s="2" t="s">
        <v>1177</v>
      </c>
      <c r="K2814" s="9">
        <v>-1</v>
      </c>
      <c r="L2814" s="9">
        <v>-1</v>
      </c>
      <c r="M2814" s="9">
        <v>-1</v>
      </c>
      <c r="N2814"/>
      <c r="O2814"/>
      <c r="P2814"/>
      <c r="Q2814"/>
      <c r="R2814"/>
      <c r="S2814"/>
      <c r="T2814"/>
      <c r="U2814"/>
      <c r="V2814"/>
      <c r="W2814"/>
    </row>
    <row r="2815" spans="2:23" ht="15" x14ac:dyDescent="0.25">
      <c r="B2815" s="2"/>
      <c r="K2815" s="9"/>
      <c r="L2815" s="9"/>
      <c r="M2815" s="9"/>
      <c r="N2815"/>
      <c r="O2815"/>
      <c r="P2815"/>
      <c r="Q2815"/>
      <c r="R2815"/>
      <c r="S2815"/>
      <c r="T2815"/>
      <c r="U2815"/>
      <c r="V2815"/>
      <c r="W2815"/>
    </row>
    <row r="2816" spans="2:23" ht="15" x14ac:dyDescent="0.25">
      <c r="B2816" s="2"/>
      <c r="H2816" s="2" t="s">
        <v>1191</v>
      </c>
      <c r="K2816" s="9"/>
      <c r="L2816" s="9"/>
      <c r="M2816" s="9"/>
      <c r="N2816"/>
      <c r="O2816"/>
      <c r="P2816"/>
      <c r="Q2816"/>
      <c r="R2816"/>
      <c r="S2816"/>
      <c r="T2816"/>
      <c r="U2816"/>
      <c r="V2816"/>
      <c r="W2816"/>
    </row>
    <row r="2817" spans="2:23" ht="15" x14ac:dyDescent="0.25">
      <c r="B2817" s="2"/>
      <c r="I2817" s="2" t="s">
        <v>357</v>
      </c>
      <c r="J2817" s="2" t="s">
        <v>1185</v>
      </c>
      <c r="K2817" s="9">
        <v>-369</v>
      </c>
      <c r="L2817" s="9">
        <v>-405</v>
      </c>
      <c r="M2817" s="9">
        <v>-433</v>
      </c>
      <c r="N2817"/>
      <c r="O2817"/>
      <c r="P2817"/>
      <c r="Q2817"/>
      <c r="R2817"/>
      <c r="S2817"/>
      <c r="T2817"/>
      <c r="U2817"/>
      <c r="V2817"/>
      <c r="W2817"/>
    </row>
    <row r="2818" spans="2:23" ht="15" x14ac:dyDescent="0.25">
      <c r="B2818" s="2"/>
      <c r="K2818" s="9"/>
      <c r="L2818" s="9"/>
      <c r="M2818" s="9"/>
      <c r="N2818"/>
      <c r="O2818"/>
      <c r="P2818"/>
      <c r="Q2818"/>
      <c r="R2818"/>
      <c r="S2818"/>
      <c r="T2818"/>
      <c r="U2818"/>
      <c r="V2818"/>
      <c r="W2818"/>
    </row>
    <row r="2819" spans="2:23" ht="15" x14ac:dyDescent="0.25">
      <c r="B2819" s="2"/>
      <c r="H2819" s="2" t="s">
        <v>1192</v>
      </c>
      <c r="K2819" s="9"/>
      <c r="L2819" s="9"/>
      <c r="M2819" s="9"/>
      <c r="N2819"/>
      <c r="O2819"/>
      <c r="P2819"/>
      <c r="Q2819"/>
      <c r="R2819"/>
      <c r="S2819"/>
      <c r="T2819"/>
      <c r="U2819"/>
      <c r="V2819"/>
      <c r="W2819"/>
    </row>
    <row r="2820" spans="2:23" ht="15" x14ac:dyDescent="0.25">
      <c r="B2820" s="2"/>
      <c r="I2820" s="2" t="s">
        <v>378</v>
      </c>
      <c r="J2820" s="2" t="s">
        <v>1193</v>
      </c>
      <c r="K2820" s="9">
        <v>-14</v>
      </c>
      <c r="L2820" s="9">
        <v>-4</v>
      </c>
      <c r="M2820" s="9">
        <v>-4</v>
      </c>
      <c r="N2820"/>
      <c r="O2820"/>
      <c r="P2820"/>
      <c r="Q2820"/>
      <c r="R2820"/>
      <c r="S2820"/>
      <c r="T2820"/>
      <c r="U2820"/>
      <c r="V2820"/>
      <c r="W2820"/>
    </row>
    <row r="2821" spans="2:23" ht="15" x14ac:dyDescent="0.25">
      <c r="B2821" s="2"/>
      <c r="K2821" s="9"/>
      <c r="L2821" s="9"/>
      <c r="M2821" s="9"/>
      <c r="N2821"/>
      <c r="O2821"/>
      <c r="P2821"/>
      <c r="Q2821"/>
      <c r="R2821"/>
      <c r="S2821"/>
      <c r="T2821"/>
      <c r="U2821"/>
      <c r="V2821"/>
      <c r="W2821"/>
    </row>
    <row r="2822" spans="2:23" ht="15" x14ac:dyDescent="0.25">
      <c r="B2822" s="2"/>
      <c r="D2822" s="2" t="s">
        <v>402</v>
      </c>
      <c r="E2822" s="2" t="s">
        <v>403</v>
      </c>
      <c r="K2822" s="9"/>
      <c r="L2822" s="9"/>
      <c r="M2822" s="9"/>
      <c r="N2822"/>
      <c r="O2822"/>
      <c r="P2822"/>
      <c r="Q2822"/>
      <c r="R2822"/>
      <c r="S2822"/>
      <c r="T2822"/>
      <c r="U2822"/>
      <c r="V2822"/>
      <c r="W2822"/>
    </row>
    <row r="2823" spans="2:23" ht="15" x14ac:dyDescent="0.25">
      <c r="B2823" s="2"/>
      <c r="F2823" s="2" t="s">
        <v>296</v>
      </c>
      <c r="G2823" s="2" t="s">
        <v>403</v>
      </c>
      <c r="K2823" s="9"/>
      <c r="L2823" s="9"/>
      <c r="M2823" s="9"/>
      <c r="N2823"/>
      <c r="O2823"/>
      <c r="P2823"/>
      <c r="Q2823"/>
      <c r="R2823"/>
      <c r="S2823"/>
      <c r="T2823"/>
      <c r="U2823"/>
      <c r="V2823"/>
      <c r="W2823"/>
    </row>
    <row r="2824" spans="2:23" ht="15" x14ac:dyDescent="0.25">
      <c r="B2824" s="2"/>
      <c r="H2824" s="2" t="s">
        <v>1194</v>
      </c>
      <c r="K2824" s="9"/>
      <c r="L2824" s="9"/>
      <c r="M2824" s="9"/>
      <c r="N2824"/>
      <c r="O2824"/>
      <c r="P2824"/>
      <c r="Q2824"/>
      <c r="R2824"/>
      <c r="S2824"/>
      <c r="T2824"/>
      <c r="U2824"/>
      <c r="V2824"/>
      <c r="W2824"/>
    </row>
    <row r="2825" spans="2:23" ht="15" x14ac:dyDescent="0.25">
      <c r="B2825" s="2"/>
      <c r="I2825" s="2" t="s">
        <v>406</v>
      </c>
      <c r="J2825" s="2" t="s">
        <v>1177</v>
      </c>
      <c r="K2825" s="9">
        <v>-194</v>
      </c>
      <c r="L2825" s="9">
        <v>-294</v>
      </c>
      <c r="M2825" s="9">
        <v>-441</v>
      </c>
      <c r="N2825"/>
      <c r="O2825"/>
      <c r="P2825"/>
      <c r="Q2825"/>
      <c r="R2825"/>
      <c r="S2825"/>
      <c r="T2825"/>
      <c r="U2825"/>
      <c r="V2825"/>
      <c r="W2825"/>
    </row>
    <row r="2826" spans="2:23" ht="15" x14ac:dyDescent="0.25">
      <c r="B2826" s="2"/>
      <c r="K2826" s="9"/>
      <c r="L2826" s="9"/>
      <c r="M2826" s="9"/>
      <c r="N2826"/>
      <c r="O2826"/>
      <c r="P2826"/>
      <c r="Q2826"/>
      <c r="R2826"/>
      <c r="S2826"/>
      <c r="T2826"/>
      <c r="U2826"/>
      <c r="V2826"/>
      <c r="W2826"/>
    </row>
    <row r="2827" spans="2:23" ht="15" x14ac:dyDescent="0.25">
      <c r="B2827" s="2"/>
      <c r="H2827" s="2" t="s">
        <v>1195</v>
      </c>
      <c r="K2827" s="9"/>
      <c r="L2827" s="9"/>
      <c r="M2827" s="9"/>
      <c r="N2827"/>
      <c r="O2827"/>
      <c r="P2827"/>
      <c r="Q2827"/>
      <c r="R2827"/>
      <c r="S2827"/>
      <c r="T2827"/>
      <c r="U2827"/>
      <c r="V2827"/>
      <c r="W2827"/>
    </row>
    <row r="2828" spans="2:23" ht="15" x14ac:dyDescent="0.25">
      <c r="B2828" s="2"/>
      <c r="I2828" s="2" t="s">
        <v>155</v>
      </c>
      <c r="J2828" s="2" t="s">
        <v>1185</v>
      </c>
      <c r="K2828" s="9">
        <v>-16</v>
      </c>
      <c r="L2828" s="9">
        <v>-14</v>
      </c>
      <c r="M2828" s="9">
        <v>-14</v>
      </c>
      <c r="N2828"/>
      <c r="O2828"/>
      <c r="P2828"/>
      <c r="Q2828"/>
      <c r="R2828"/>
      <c r="S2828"/>
      <c r="T2828"/>
      <c r="U2828"/>
      <c r="V2828"/>
      <c r="W2828"/>
    </row>
    <row r="2829" spans="2:23" ht="15" x14ac:dyDescent="0.25">
      <c r="B2829" s="2"/>
      <c r="K2829" s="9"/>
      <c r="L2829" s="9"/>
      <c r="M2829" s="9"/>
      <c r="N2829"/>
      <c r="O2829"/>
      <c r="P2829"/>
      <c r="Q2829"/>
      <c r="R2829"/>
      <c r="S2829"/>
      <c r="T2829"/>
      <c r="U2829"/>
      <c r="V2829"/>
      <c r="W2829"/>
    </row>
    <row r="2830" spans="2:23" ht="15" x14ac:dyDescent="0.25">
      <c r="B2830" s="2"/>
      <c r="D2830" s="2" t="s">
        <v>416</v>
      </c>
      <c r="E2830" s="2" t="s">
        <v>417</v>
      </c>
      <c r="K2830" s="9"/>
      <c r="L2830" s="9"/>
      <c r="M2830" s="9"/>
      <c r="N2830"/>
      <c r="O2830"/>
      <c r="P2830"/>
      <c r="Q2830"/>
      <c r="R2830"/>
      <c r="S2830"/>
      <c r="T2830"/>
      <c r="U2830"/>
      <c r="V2830"/>
      <c r="W2830"/>
    </row>
    <row r="2831" spans="2:23" ht="15" x14ac:dyDescent="0.25">
      <c r="B2831" s="2"/>
      <c r="F2831" s="2" t="s">
        <v>27</v>
      </c>
      <c r="G2831" s="2" t="s">
        <v>417</v>
      </c>
      <c r="K2831" s="9"/>
      <c r="L2831" s="9"/>
      <c r="M2831" s="9"/>
      <c r="N2831"/>
      <c r="O2831"/>
      <c r="P2831"/>
      <c r="Q2831"/>
      <c r="R2831"/>
      <c r="S2831"/>
      <c r="T2831"/>
      <c r="U2831"/>
      <c r="V2831"/>
      <c r="W2831"/>
    </row>
    <row r="2832" spans="2:23" ht="15" x14ac:dyDescent="0.25">
      <c r="B2832" s="2"/>
      <c r="H2832" s="2" t="s">
        <v>1196</v>
      </c>
      <c r="K2832" s="9"/>
      <c r="L2832" s="9"/>
      <c r="M2832" s="9"/>
      <c r="N2832"/>
      <c r="O2832"/>
      <c r="P2832"/>
      <c r="Q2832"/>
      <c r="R2832"/>
      <c r="S2832"/>
      <c r="T2832"/>
      <c r="U2832"/>
      <c r="V2832"/>
      <c r="W2832"/>
    </row>
    <row r="2833" spans="2:23" ht="15" x14ac:dyDescent="0.25">
      <c r="B2833" s="2"/>
      <c r="I2833" s="2" t="s">
        <v>122</v>
      </c>
      <c r="J2833" s="2" t="s">
        <v>1177</v>
      </c>
      <c r="K2833" s="9">
        <v>-59</v>
      </c>
      <c r="L2833" s="9">
        <v>-40</v>
      </c>
      <c r="M2833" s="9">
        <v>-52</v>
      </c>
      <c r="N2833"/>
      <c r="O2833"/>
      <c r="P2833"/>
      <c r="Q2833"/>
      <c r="R2833"/>
      <c r="S2833"/>
      <c r="T2833"/>
      <c r="U2833"/>
      <c r="V2833"/>
      <c r="W2833"/>
    </row>
    <row r="2834" spans="2:23" ht="15" x14ac:dyDescent="0.25">
      <c r="B2834" s="2"/>
      <c r="K2834" s="9"/>
      <c r="L2834" s="9"/>
      <c r="M2834" s="9"/>
      <c r="N2834"/>
      <c r="O2834"/>
      <c r="P2834"/>
      <c r="Q2834"/>
      <c r="R2834"/>
      <c r="S2834"/>
      <c r="T2834"/>
      <c r="U2834"/>
      <c r="V2834"/>
      <c r="W2834"/>
    </row>
    <row r="2835" spans="2:23" ht="15" x14ac:dyDescent="0.25">
      <c r="B2835" s="2"/>
      <c r="H2835" s="2" t="s">
        <v>1197</v>
      </c>
      <c r="K2835" s="9"/>
      <c r="L2835" s="9"/>
      <c r="M2835" s="9"/>
      <c r="N2835"/>
      <c r="O2835"/>
      <c r="P2835"/>
      <c r="Q2835"/>
      <c r="R2835"/>
      <c r="S2835"/>
      <c r="T2835"/>
      <c r="U2835"/>
      <c r="V2835"/>
      <c r="W2835"/>
    </row>
    <row r="2836" spans="2:23" ht="15" x14ac:dyDescent="0.25">
      <c r="B2836" s="2"/>
      <c r="I2836" s="2" t="s">
        <v>122</v>
      </c>
      <c r="J2836" s="2" t="s">
        <v>1177</v>
      </c>
      <c r="K2836" s="9">
        <v>-65</v>
      </c>
      <c r="L2836" s="9">
        <v>-45</v>
      </c>
      <c r="M2836" s="9">
        <v>-35</v>
      </c>
      <c r="N2836"/>
      <c r="O2836"/>
      <c r="P2836"/>
      <c r="Q2836"/>
      <c r="R2836"/>
      <c r="S2836"/>
      <c r="T2836"/>
      <c r="U2836"/>
      <c r="V2836"/>
      <c r="W2836"/>
    </row>
    <row r="2837" spans="2:23" ht="15" x14ac:dyDescent="0.25">
      <c r="B2837" s="2"/>
      <c r="K2837" s="9"/>
      <c r="L2837" s="9"/>
      <c r="M2837" s="9"/>
      <c r="N2837"/>
      <c r="O2837"/>
      <c r="P2837"/>
      <c r="Q2837"/>
      <c r="R2837"/>
      <c r="S2837"/>
      <c r="T2837"/>
      <c r="U2837"/>
      <c r="V2837"/>
      <c r="W2837"/>
    </row>
    <row r="2838" spans="2:23" ht="15" x14ac:dyDescent="0.25">
      <c r="B2838" s="2"/>
      <c r="H2838" s="2" t="s">
        <v>1198</v>
      </c>
      <c r="K2838" s="9"/>
      <c r="L2838" s="9"/>
      <c r="M2838" s="9"/>
      <c r="N2838"/>
      <c r="O2838"/>
      <c r="P2838"/>
      <c r="Q2838"/>
      <c r="R2838"/>
      <c r="S2838"/>
      <c r="T2838"/>
      <c r="U2838"/>
      <c r="V2838"/>
      <c r="W2838"/>
    </row>
    <row r="2839" spans="2:23" ht="15" x14ac:dyDescent="0.25">
      <c r="B2839" s="2"/>
      <c r="I2839" s="2" t="s">
        <v>124</v>
      </c>
      <c r="J2839" s="2" t="s">
        <v>1177</v>
      </c>
      <c r="K2839" s="9">
        <v>-53</v>
      </c>
      <c r="L2839" s="9">
        <v>-56</v>
      </c>
      <c r="M2839" s="9">
        <v>-65</v>
      </c>
      <c r="N2839"/>
      <c r="O2839"/>
      <c r="P2839"/>
      <c r="Q2839"/>
      <c r="R2839"/>
      <c r="S2839"/>
      <c r="T2839"/>
      <c r="U2839"/>
      <c r="V2839"/>
      <c r="W2839"/>
    </row>
    <row r="2840" spans="2:23" ht="15" x14ac:dyDescent="0.25">
      <c r="B2840" s="2"/>
      <c r="K2840" s="9"/>
      <c r="L2840" s="9"/>
      <c r="M2840" s="9"/>
      <c r="N2840"/>
      <c r="O2840"/>
      <c r="P2840"/>
      <c r="Q2840"/>
      <c r="R2840"/>
      <c r="S2840"/>
      <c r="T2840"/>
      <c r="U2840"/>
      <c r="V2840"/>
      <c r="W2840"/>
    </row>
    <row r="2841" spans="2:23" ht="15" x14ac:dyDescent="0.25">
      <c r="B2841" s="2"/>
      <c r="H2841" s="2" t="s">
        <v>1199</v>
      </c>
      <c r="K2841" s="9"/>
      <c r="L2841" s="9"/>
      <c r="M2841" s="9"/>
      <c r="N2841"/>
      <c r="O2841"/>
      <c r="P2841"/>
      <c r="Q2841"/>
      <c r="R2841"/>
      <c r="S2841"/>
      <c r="T2841"/>
      <c r="U2841"/>
      <c r="V2841"/>
      <c r="W2841"/>
    </row>
    <row r="2842" spans="2:23" ht="15" x14ac:dyDescent="0.25">
      <c r="B2842" s="2"/>
      <c r="I2842" s="2" t="s">
        <v>437</v>
      </c>
      <c r="J2842" s="2" t="s">
        <v>1177</v>
      </c>
      <c r="K2842" s="9">
        <v>-1</v>
      </c>
      <c r="L2842" s="9">
        <v>-2</v>
      </c>
      <c r="M2842" s="9">
        <v>-2</v>
      </c>
      <c r="N2842"/>
      <c r="O2842"/>
      <c r="P2842"/>
      <c r="Q2842"/>
      <c r="R2842"/>
      <c r="S2842"/>
      <c r="T2842"/>
      <c r="U2842"/>
      <c r="V2842"/>
      <c r="W2842"/>
    </row>
    <row r="2843" spans="2:23" ht="15" x14ac:dyDescent="0.25">
      <c r="B2843" s="2"/>
      <c r="K2843" s="9"/>
      <c r="L2843" s="9"/>
      <c r="M2843" s="9"/>
      <c r="N2843"/>
      <c r="O2843"/>
      <c r="P2843"/>
      <c r="Q2843"/>
      <c r="R2843"/>
      <c r="S2843"/>
      <c r="T2843"/>
      <c r="U2843"/>
      <c r="V2843"/>
      <c r="W2843"/>
    </row>
    <row r="2844" spans="2:23" ht="15" x14ac:dyDescent="0.25">
      <c r="B2844" s="2"/>
      <c r="D2844" s="2" t="s">
        <v>461</v>
      </c>
      <c r="E2844" s="2" t="s">
        <v>462</v>
      </c>
      <c r="K2844" s="9"/>
      <c r="L2844" s="9"/>
      <c r="M2844" s="9"/>
      <c r="N2844"/>
      <c r="O2844"/>
      <c r="P2844"/>
      <c r="Q2844"/>
      <c r="R2844"/>
      <c r="S2844"/>
      <c r="T2844"/>
      <c r="U2844"/>
      <c r="V2844"/>
      <c r="W2844"/>
    </row>
    <row r="2845" spans="2:23" ht="15" x14ac:dyDescent="0.25">
      <c r="B2845" s="2"/>
      <c r="F2845" s="2" t="s">
        <v>296</v>
      </c>
      <c r="G2845" s="2" t="s">
        <v>462</v>
      </c>
      <c r="K2845" s="9"/>
      <c r="L2845" s="9"/>
      <c r="M2845" s="9"/>
      <c r="N2845"/>
      <c r="O2845"/>
      <c r="P2845"/>
      <c r="Q2845"/>
      <c r="R2845"/>
      <c r="S2845"/>
      <c r="T2845"/>
      <c r="U2845"/>
      <c r="V2845"/>
      <c r="W2845"/>
    </row>
    <row r="2846" spans="2:23" ht="15" x14ac:dyDescent="0.25">
      <c r="B2846" s="2"/>
      <c r="H2846" s="2" t="s">
        <v>1200</v>
      </c>
      <c r="K2846" s="9"/>
      <c r="L2846" s="9"/>
      <c r="M2846" s="9"/>
      <c r="N2846"/>
      <c r="O2846"/>
      <c r="P2846"/>
      <c r="Q2846"/>
      <c r="R2846"/>
      <c r="S2846"/>
      <c r="T2846"/>
      <c r="U2846"/>
      <c r="V2846"/>
      <c r="W2846"/>
    </row>
    <row r="2847" spans="2:23" ht="15" x14ac:dyDescent="0.25">
      <c r="B2847" s="2"/>
      <c r="I2847" s="2" t="s">
        <v>62</v>
      </c>
      <c r="J2847" s="2" t="s">
        <v>1185</v>
      </c>
      <c r="K2847" s="9">
        <v>-255</v>
      </c>
      <c r="L2847" s="9">
        <v>-270</v>
      </c>
      <c r="M2847" s="9">
        <v>-201</v>
      </c>
      <c r="N2847"/>
      <c r="O2847"/>
      <c r="P2847"/>
      <c r="Q2847"/>
      <c r="R2847"/>
      <c r="S2847"/>
      <c r="T2847"/>
      <c r="U2847"/>
      <c r="V2847"/>
      <c r="W2847"/>
    </row>
    <row r="2848" spans="2:23" ht="15" x14ac:dyDescent="0.25">
      <c r="B2848" s="2"/>
      <c r="K2848" s="9"/>
      <c r="L2848" s="9"/>
      <c r="M2848" s="9"/>
      <c r="N2848"/>
      <c r="O2848"/>
      <c r="P2848"/>
      <c r="Q2848"/>
      <c r="R2848"/>
      <c r="S2848"/>
      <c r="T2848"/>
      <c r="U2848"/>
      <c r="V2848"/>
      <c r="W2848"/>
    </row>
    <row r="2849" spans="2:23" ht="15" x14ac:dyDescent="0.25">
      <c r="B2849" s="2"/>
      <c r="D2849" s="2" t="s">
        <v>515</v>
      </c>
      <c r="E2849" s="2" t="s">
        <v>516</v>
      </c>
      <c r="K2849" s="9"/>
      <c r="L2849" s="9"/>
      <c r="M2849" s="9"/>
      <c r="N2849"/>
      <c r="O2849"/>
      <c r="P2849"/>
      <c r="Q2849"/>
      <c r="R2849"/>
      <c r="S2849"/>
      <c r="T2849"/>
      <c r="U2849"/>
      <c r="V2849"/>
      <c r="W2849"/>
    </row>
    <row r="2850" spans="2:23" ht="15" x14ac:dyDescent="0.25">
      <c r="B2850" s="2"/>
      <c r="F2850" s="2" t="s">
        <v>296</v>
      </c>
      <c r="G2850" s="2" t="s">
        <v>516</v>
      </c>
      <c r="K2850" s="9"/>
      <c r="L2850" s="9"/>
      <c r="M2850" s="9"/>
      <c r="N2850"/>
      <c r="O2850"/>
      <c r="P2850"/>
      <c r="Q2850"/>
      <c r="R2850"/>
      <c r="S2850"/>
      <c r="T2850"/>
      <c r="U2850"/>
      <c r="V2850"/>
      <c r="W2850"/>
    </row>
    <row r="2851" spans="2:23" ht="15" x14ac:dyDescent="0.25">
      <c r="B2851" s="2"/>
      <c r="H2851" s="2" t="s">
        <v>1201</v>
      </c>
      <c r="K2851" s="9"/>
      <c r="L2851" s="9"/>
      <c r="M2851" s="9"/>
      <c r="N2851"/>
      <c r="O2851"/>
      <c r="P2851"/>
      <c r="Q2851"/>
      <c r="R2851"/>
      <c r="S2851"/>
      <c r="T2851"/>
      <c r="U2851"/>
      <c r="V2851"/>
      <c r="W2851"/>
    </row>
    <row r="2852" spans="2:23" ht="15" x14ac:dyDescent="0.25">
      <c r="B2852" s="2"/>
      <c r="I2852" s="2" t="s">
        <v>519</v>
      </c>
      <c r="J2852" s="2" t="s">
        <v>1177</v>
      </c>
      <c r="K2852" s="9">
        <v>-396</v>
      </c>
      <c r="L2852" s="9">
        <v>-347</v>
      </c>
      <c r="M2852" s="9">
        <v>-339</v>
      </c>
      <c r="N2852"/>
      <c r="O2852"/>
      <c r="P2852"/>
      <c r="Q2852"/>
      <c r="R2852"/>
      <c r="S2852"/>
      <c r="T2852"/>
      <c r="U2852"/>
      <c r="V2852"/>
      <c r="W2852"/>
    </row>
    <row r="2853" spans="2:23" ht="15" x14ac:dyDescent="0.25">
      <c r="B2853" s="2"/>
      <c r="K2853" s="9"/>
      <c r="L2853" s="9"/>
      <c r="M2853" s="9"/>
      <c r="N2853"/>
      <c r="O2853"/>
      <c r="P2853"/>
      <c r="Q2853"/>
      <c r="R2853"/>
      <c r="S2853"/>
      <c r="T2853"/>
      <c r="U2853"/>
      <c r="V2853"/>
      <c r="W2853"/>
    </row>
    <row r="2854" spans="2:23" ht="15" x14ac:dyDescent="0.25">
      <c r="B2854" s="2"/>
      <c r="H2854" s="2" t="s">
        <v>1202</v>
      </c>
      <c r="K2854" s="9"/>
      <c r="L2854" s="9"/>
      <c r="M2854" s="9"/>
      <c r="N2854"/>
      <c r="O2854"/>
      <c r="P2854"/>
      <c r="Q2854"/>
      <c r="R2854"/>
      <c r="S2854"/>
      <c r="T2854"/>
      <c r="U2854"/>
      <c r="V2854"/>
      <c r="W2854"/>
    </row>
    <row r="2855" spans="2:23" ht="15" x14ac:dyDescent="0.25">
      <c r="B2855" s="2"/>
      <c r="I2855" s="2" t="s">
        <v>519</v>
      </c>
      <c r="J2855" s="2" t="s">
        <v>1177</v>
      </c>
      <c r="K2855" s="9">
        <v>-1559</v>
      </c>
      <c r="L2855" s="9">
        <v>-1757</v>
      </c>
      <c r="M2855" s="9">
        <v>-1720</v>
      </c>
      <c r="N2855"/>
      <c r="O2855"/>
      <c r="P2855"/>
      <c r="Q2855"/>
      <c r="R2855"/>
      <c r="S2855"/>
      <c r="T2855"/>
      <c r="U2855"/>
      <c r="V2855"/>
      <c r="W2855"/>
    </row>
    <row r="2856" spans="2:23" ht="15" x14ac:dyDescent="0.25">
      <c r="B2856" s="2"/>
      <c r="K2856" s="9"/>
      <c r="L2856" s="9"/>
      <c r="M2856" s="9"/>
      <c r="N2856"/>
      <c r="O2856"/>
      <c r="P2856"/>
      <c r="Q2856"/>
      <c r="R2856"/>
      <c r="S2856"/>
      <c r="T2856"/>
      <c r="U2856"/>
      <c r="V2856"/>
      <c r="W2856"/>
    </row>
    <row r="2857" spans="2:23" ht="15" x14ac:dyDescent="0.25">
      <c r="B2857" s="2"/>
      <c r="H2857" s="2" t="s">
        <v>1203</v>
      </c>
      <c r="K2857" s="9"/>
      <c r="L2857" s="9"/>
      <c r="M2857" s="9"/>
      <c r="N2857"/>
      <c r="O2857"/>
      <c r="P2857"/>
      <c r="Q2857"/>
      <c r="R2857"/>
      <c r="S2857"/>
      <c r="T2857"/>
      <c r="U2857"/>
      <c r="V2857"/>
      <c r="W2857"/>
    </row>
    <row r="2858" spans="2:23" ht="15" x14ac:dyDescent="0.25">
      <c r="B2858" s="2"/>
      <c r="I2858" s="2" t="s">
        <v>519</v>
      </c>
      <c r="J2858" s="2" t="s">
        <v>1177</v>
      </c>
      <c r="K2858" s="9">
        <v>-492</v>
      </c>
      <c r="L2858" s="9">
        <v>-551</v>
      </c>
      <c r="M2858" s="9">
        <v>-538</v>
      </c>
      <c r="N2858"/>
      <c r="O2858"/>
      <c r="P2858"/>
      <c r="Q2858"/>
      <c r="R2858"/>
      <c r="S2858"/>
      <c r="T2858"/>
      <c r="U2858"/>
      <c r="V2858"/>
      <c r="W2858"/>
    </row>
    <row r="2859" spans="2:23" ht="15" x14ac:dyDescent="0.25">
      <c r="B2859" s="2"/>
      <c r="K2859" s="9"/>
      <c r="L2859" s="9"/>
      <c r="M2859" s="9"/>
      <c r="N2859"/>
      <c r="O2859"/>
      <c r="P2859"/>
      <c r="Q2859"/>
      <c r="R2859"/>
      <c r="S2859"/>
      <c r="T2859"/>
      <c r="U2859"/>
      <c r="V2859"/>
      <c r="W2859"/>
    </row>
    <row r="2860" spans="2:23" ht="15" x14ac:dyDescent="0.25">
      <c r="B2860" s="2"/>
      <c r="H2860" s="2" t="s">
        <v>1204</v>
      </c>
      <c r="K2860" s="9"/>
      <c r="L2860" s="9"/>
      <c r="M2860" s="9"/>
      <c r="N2860"/>
      <c r="O2860"/>
      <c r="P2860"/>
      <c r="Q2860"/>
      <c r="R2860"/>
      <c r="S2860"/>
      <c r="T2860"/>
      <c r="U2860"/>
      <c r="V2860"/>
      <c r="W2860"/>
    </row>
    <row r="2861" spans="2:23" ht="15" x14ac:dyDescent="0.25">
      <c r="B2861" s="2"/>
      <c r="I2861" s="2" t="s">
        <v>519</v>
      </c>
      <c r="J2861" s="2" t="s">
        <v>1177</v>
      </c>
      <c r="K2861" s="9">
        <v>-2561</v>
      </c>
      <c r="L2861" s="9">
        <v>-2312</v>
      </c>
      <c r="M2861" s="9">
        <v>-2270</v>
      </c>
      <c r="N2861"/>
      <c r="O2861"/>
      <c r="P2861"/>
      <c r="Q2861"/>
      <c r="R2861"/>
      <c r="S2861"/>
      <c r="T2861"/>
      <c r="U2861"/>
      <c r="V2861"/>
      <c r="W2861"/>
    </row>
    <row r="2862" spans="2:23" ht="15" x14ac:dyDescent="0.25">
      <c r="B2862" s="2"/>
      <c r="K2862" s="9"/>
      <c r="L2862" s="9"/>
      <c r="M2862" s="9"/>
      <c r="N2862"/>
      <c r="O2862"/>
      <c r="P2862"/>
      <c r="Q2862"/>
      <c r="R2862"/>
      <c r="S2862"/>
      <c r="T2862"/>
      <c r="U2862"/>
      <c r="V2862"/>
      <c r="W2862"/>
    </row>
    <row r="2863" spans="2:23" ht="15" x14ac:dyDescent="0.25">
      <c r="B2863" s="2"/>
      <c r="H2863" s="2" t="s">
        <v>1205</v>
      </c>
      <c r="K2863" s="9"/>
      <c r="L2863" s="9"/>
      <c r="M2863" s="9"/>
      <c r="N2863"/>
      <c r="O2863"/>
      <c r="P2863"/>
      <c r="Q2863"/>
      <c r="R2863"/>
      <c r="S2863"/>
      <c r="T2863"/>
      <c r="U2863"/>
      <c r="V2863"/>
      <c r="W2863"/>
    </row>
    <row r="2864" spans="2:23" ht="15" x14ac:dyDescent="0.25">
      <c r="B2864" s="2"/>
      <c r="I2864" s="2" t="s">
        <v>519</v>
      </c>
      <c r="J2864" s="2" t="s">
        <v>1177</v>
      </c>
      <c r="K2864" s="9">
        <v>-54</v>
      </c>
      <c r="L2864" s="9">
        <v>-61</v>
      </c>
      <c r="M2864" s="9">
        <v>-56</v>
      </c>
      <c r="N2864"/>
      <c r="O2864"/>
      <c r="P2864"/>
      <c r="Q2864"/>
      <c r="R2864"/>
      <c r="S2864"/>
      <c r="T2864"/>
      <c r="U2864"/>
      <c r="V2864"/>
      <c r="W2864"/>
    </row>
    <row r="2865" spans="2:23" ht="15" x14ac:dyDescent="0.25">
      <c r="B2865" s="2"/>
      <c r="K2865" s="9"/>
      <c r="L2865" s="9"/>
      <c r="M2865" s="9"/>
      <c r="N2865"/>
      <c r="O2865"/>
      <c r="P2865"/>
      <c r="Q2865"/>
      <c r="R2865"/>
      <c r="S2865"/>
      <c r="T2865"/>
      <c r="U2865"/>
      <c r="V2865"/>
      <c r="W2865"/>
    </row>
    <row r="2866" spans="2:23" ht="15" x14ac:dyDescent="0.25">
      <c r="B2866" s="2"/>
      <c r="H2866" s="2" t="s">
        <v>1206</v>
      </c>
      <c r="K2866" s="9"/>
      <c r="L2866" s="9"/>
      <c r="M2866" s="9"/>
      <c r="N2866"/>
      <c r="O2866"/>
      <c r="P2866"/>
      <c r="Q2866"/>
      <c r="R2866"/>
      <c r="S2866"/>
      <c r="T2866"/>
      <c r="U2866"/>
      <c r="V2866"/>
      <c r="W2866"/>
    </row>
    <row r="2867" spans="2:23" ht="15" x14ac:dyDescent="0.25">
      <c r="B2867" s="2"/>
      <c r="I2867" s="2" t="s">
        <v>519</v>
      </c>
      <c r="J2867" s="2" t="s">
        <v>1177</v>
      </c>
      <c r="K2867" s="9">
        <v>-39</v>
      </c>
      <c r="L2867" s="9">
        <v>-42</v>
      </c>
      <c r="M2867" s="9">
        <v>-42</v>
      </c>
      <c r="N2867"/>
      <c r="O2867"/>
      <c r="P2867"/>
      <c r="Q2867"/>
      <c r="R2867"/>
      <c r="S2867"/>
      <c r="T2867"/>
      <c r="U2867"/>
      <c r="V2867"/>
      <c r="W2867"/>
    </row>
    <row r="2868" spans="2:23" ht="15" x14ac:dyDescent="0.25">
      <c r="B2868" s="2"/>
      <c r="K2868" s="9"/>
      <c r="L2868" s="9"/>
      <c r="M2868" s="9"/>
      <c r="N2868"/>
      <c r="O2868"/>
      <c r="P2868"/>
      <c r="Q2868"/>
      <c r="R2868"/>
      <c r="S2868"/>
      <c r="T2868"/>
      <c r="U2868"/>
      <c r="V2868"/>
      <c r="W2868"/>
    </row>
    <row r="2869" spans="2:23" ht="15" x14ac:dyDescent="0.25">
      <c r="B2869" s="2"/>
      <c r="H2869" s="2" t="s">
        <v>1207</v>
      </c>
      <c r="K2869" s="9"/>
      <c r="L2869" s="9"/>
      <c r="M2869" s="9"/>
      <c r="N2869"/>
      <c r="O2869"/>
      <c r="P2869"/>
      <c r="Q2869"/>
      <c r="R2869"/>
      <c r="S2869"/>
      <c r="T2869"/>
      <c r="U2869"/>
      <c r="V2869"/>
      <c r="W2869"/>
    </row>
    <row r="2870" spans="2:23" ht="15" x14ac:dyDescent="0.25">
      <c r="B2870" s="2"/>
      <c r="I2870" s="2" t="s">
        <v>519</v>
      </c>
      <c r="J2870" s="2" t="s">
        <v>1177</v>
      </c>
      <c r="K2870" s="9">
        <v>-21</v>
      </c>
      <c r="L2870" s="9">
        <v>-17</v>
      </c>
      <c r="M2870" s="9">
        <v>-17</v>
      </c>
      <c r="N2870"/>
      <c r="O2870"/>
      <c r="P2870"/>
      <c r="Q2870"/>
      <c r="R2870"/>
      <c r="S2870"/>
      <c r="T2870"/>
      <c r="U2870"/>
      <c r="V2870"/>
      <c r="W2870"/>
    </row>
    <row r="2871" spans="2:23" ht="15" x14ac:dyDescent="0.25">
      <c r="B2871" s="2"/>
      <c r="K2871" s="9"/>
      <c r="L2871" s="9"/>
      <c r="M2871" s="9"/>
      <c r="N2871"/>
      <c r="O2871"/>
      <c r="P2871"/>
      <c r="Q2871"/>
      <c r="R2871"/>
      <c r="S2871"/>
      <c r="T2871"/>
      <c r="U2871"/>
      <c r="V2871"/>
      <c r="W2871"/>
    </row>
    <row r="2872" spans="2:23" ht="15" x14ac:dyDescent="0.25">
      <c r="B2872" s="2"/>
      <c r="H2872" s="2" t="s">
        <v>1208</v>
      </c>
      <c r="K2872" s="9"/>
      <c r="L2872" s="9"/>
      <c r="M2872" s="9"/>
      <c r="N2872"/>
      <c r="O2872"/>
      <c r="P2872"/>
      <c r="Q2872"/>
      <c r="R2872"/>
      <c r="S2872"/>
      <c r="T2872"/>
      <c r="U2872"/>
      <c r="V2872"/>
      <c r="W2872"/>
    </row>
    <row r="2873" spans="2:23" ht="15" x14ac:dyDescent="0.25">
      <c r="B2873" s="2"/>
      <c r="I2873" s="2" t="s">
        <v>519</v>
      </c>
      <c r="J2873" s="2" t="s">
        <v>1177</v>
      </c>
      <c r="K2873" s="9">
        <v>-470</v>
      </c>
      <c r="L2873" s="9">
        <v>-491</v>
      </c>
      <c r="M2873" s="9">
        <v>-517</v>
      </c>
      <c r="N2873"/>
      <c r="O2873"/>
      <c r="P2873"/>
      <c r="Q2873"/>
      <c r="R2873"/>
      <c r="S2873"/>
      <c r="T2873"/>
      <c r="U2873"/>
      <c r="V2873"/>
      <c r="W2873"/>
    </row>
    <row r="2874" spans="2:23" ht="15" x14ac:dyDescent="0.25">
      <c r="B2874" s="2"/>
      <c r="K2874" s="9"/>
      <c r="L2874" s="9"/>
      <c r="M2874" s="9"/>
      <c r="N2874"/>
      <c r="O2874"/>
      <c r="P2874"/>
      <c r="Q2874"/>
      <c r="R2874"/>
      <c r="S2874"/>
      <c r="T2874"/>
      <c r="U2874"/>
      <c r="V2874"/>
      <c r="W2874"/>
    </row>
    <row r="2875" spans="2:23" ht="15" x14ac:dyDescent="0.25">
      <c r="B2875" s="2"/>
      <c r="D2875" s="2" t="s">
        <v>534</v>
      </c>
      <c r="E2875" s="2" t="s">
        <v>535</v>
      </c>
      <c r="K2875" s="9"/>
      <c r="L2875" s="9"/>
      <c r="M2875" s="9"/>
      <c r="N2875"/>
      <c r="O2875"/>
      <c r="P2875"/>
      <c r="Q2875"/>
      <c r="R2875"/>
      <c r="S2875"/>
      <c r="T2875"/>
      <c r="U2875"/>
      <c r="V2875"/>
      <c r="W2875"/>
    </row>
    <row r="2876" spans="2:23" ht="15" x14ac:dyDescent="0.25">
      <c r="B2876" s="2"/>
      <c r="F2876" s="2" t="s">
        <v>74</v>
      </c>
      <c r="G2876" s="2" t="s">
        <v>535</v>
      </c>
      <c r="K2876" s="9"/>
      <c r="L2876" s="9"/>
      <c r="M2876" s="9"/>
      <c r="N2876"/>
      <c r="O2876"/>
      <c r="P2876"/>
      <c r="Q2876"/>
      <c r="R2876"/>
      <c r="S2876"/>
      <c r="T2876"/>
      <c r="U2876"/>
      <c r="V2876"/>
      <c r="W2876"/>
    </row>
    <row r="2877" spans="2:23" ht="15" x14ac:dyDescent="0.25">
      <c r="B2877" s="2"/>
      <c r="H2877" s="2" t="s">
        <v>1209</v>
      </c>
      <c r="K2877" s="9"/>
      <c r="L2877" s="9"/>
      <c r="M2877" s="9"/>
      <c r="N2877"/>
      <c r="O2877"/>
      <c r="P2877"/>
      <c r="Q2877"/>
      <c r="R2877"/>
      <c r="S2877"/>
      <c r="T2877"/>
      <c r="U2877"/>
      <c r="V2877"/>
      <c r="W2877"/>
    </row>
    <row r="2878" spans="2:23" ht="15" x14ac:dyDescent="0.25">
      <c r="B2878" s="2"/>
      <c r="I2878" s="2" t="s">
        <v>550</v>
      </c>
      <c r="J2878" s="2" t="s">
        <v>1177</v>
      </c>
      <c r="K2878" s="9">
        <v>-21</v>
      </c>
      <c r="L2878" s="9">
        <v>-41</v>
      </c>
      <c r="M2878" s="9">
        <v>-26</v>
      </c>
      <c r="N2878"/>
      <c r="O2878"/>
      <c r="P2878"/>
      <c r="Q2878"/>
      <c r="R2878"/>
      <c r="S2878"/>
      <c r="T2878"/>
      <c r="U2878"/>
      <c r="V2878"/>
      <c r="W2878"/>
    </row>
    <row r="2879" spans="2:23" ht="15" x14ac:dyDescent="0.25">
      <c r="B2879" s="2"/>
      <c r="K2879" s="9"/>
      <c r="L2879" s="9"/>
      <c r="M2879" s="9"/>
      <c r="N2879"/>
      <c r="O2879"/>
      <c r="P2879"/>
      <c r="Q2879"/>
      <c r="R2879"/>
      <c r="S2879"/>
      <c r="T2879"/>
      <c r="U2879"/>
      <c r="V2879"/>
      <c r="W2879"/>
    </row>
    <row r="2880" spans="2:23" ht="15" x14ac:dyDescent="0.25">
      <c r="B2880" s="2"/>
      <c r="H2880" s="2" t="s">
        <v>1210</v>
      </c>
      <c r="K2880" s="9"/>
      <c r="L2880" s="9"/>
      <c r="M2880" s="9"/>
      <c r="N2880"/>
      <c r="O2880"/>
      <c r="P2880"/>
      <c r="Q2880"/>
      <c r="R2880"/>
      <c r="S2880"/>
      <c r="T2880"/>
      <c r="U2880"/>
      <c r="V2880"/>
      <c r="W2880"/>
    </row>
    <row r="2881" spans="2:23" ht="15" x14ac:dyDescent="0.25">
      <c r="B2881" s="2"/>
      <c r="I2881" s="2" t="s">
        <v>537</v>
      </c>
      <c r="J2881" s="2" t="s">
        <v>1185</v>
      </c>
      <c r="K2881" s="9">
        <v>-182</v>
      </c>
      <c r="L2881" s="9">
        <v>-181</v>
      </c>
      <c r="M2881" s="9">
        <v>-181</v>
      </c>
      <c r="N2881"/>
      <c r="O2881"/>
      <c r="P2881"/>
      <c r="Q2881"/>
      <c r="R2881"/>
      <c r="S2881"/>
      <c r="T2881"/>
      <c r="U2881"/>
      <c r="V2881"/>
      <c r="W2881"/>
    </row>
    <row r="2882" spans="2:23" ht="15" x14ac:dyDescent="0.25">
      <c r="B2882" s="2"/>
      <c r="K2882" s="9"/>
      <c r="L2882" s="9"/>
      <c r="M2882" s="9"/>
      <c r="N2882"/>
      <c r="O2882"/>
      <c r="P2882"/>
      <c r="Q2882"/>
      <c r="R2882"/>
      <c r="S2882"/>
      <c r="T2882"/>
      <c r="U2882"/>
      <c r="V2882"/>
      <c r="W2882"/>
    </row>
    <row r="2883" spans="2:23" ht="15" x14ac:dyDescent="0.25">
      <c r="B2883" s="2"/>
      <c r="H2883" s="2" t="s">
        <v>1211</v>
      </c>
      <c r="K2883" s="9"/>
      <c r="L2883" s="9"/>
      <c r="M2883" s="9"/>
      <c r="N2883"/>
      <c r="O2883"/>
      <c r="P2883"/>
      <c r="Q2883"/>
      <c r="R2883"/>
      <c r="S2883"/>
      <c r="T2883"/>
      <c r="U2883"/>
      <c r="V2883"/>
      <c r="W2883"/>
    </row>
    <row r="2884" spans="2:23" ht="15" x14ac:dyDescent="0.25">
      <c r="B2884" s="2"/>
      <c r="I2884" s="2" t="s">
        <v>537</v>
      </c>
      <c r="J2884" s="2" t="s">
        <v>1185</v>
      </c>
      <c r="K2884" s="9">
        <v>-7</v>
      </c>
      <c r="L2884" s="9">
        <v>-7</v>
      </c>
      <c r="M2884" s="9">
        <v>-7</v>
      </c>
      <c r="N2884"/>
      <c r="O2884"/>
      <c r="P2884"/>
      <c r="Q2884"/>
      <c r="R2884"/>
      <c r="S2884"/>
      <c r="T2884"/>
      <c r="U2884"/>
      <c r="V2884"/>
      <c r="W2884"/>
    </row>
    <row r="2885" spans="2:23" ht="15" x14ac:dyDescent="0.25">
      <c r="B2885" s="2"/>
      <c r="K2885" s="9"/>
      <c r="L2885" s="9"/>
      <c r="M2885" s="9"/>
      <c r="N2885"/>
      <c r="O2885"/>
      <c r="P2885"/>
      <c r="Q2885"/>
      <c r="R2885"/>
      <c r="S2885"/>
      <c r="T2885"/>
      <c r="U2885"/>
      <c r="V2885"/>
      <c r="W2885"/>
    </row>
    <row r="2886" spans="2:23" ht="15" x14ac:dyDescent="0.25">
      <c r="B2886" s="2"/>
      <c r="H2886" s="2" t="s">
        <v>1212</v>
      </c>
      <c r="K2886" s="9"/>
      <c r="L2886" s="9"/>
      <c r="M2886" s="9"/>
      <c r="N2886"/>
      <c r="O2886"/>
      <c r="P2886"/>
      <c r="Q2886"/>
      <c r="R2886"/>
      <c r="S2886"/>
      <c r="T2886"/>
      <c r="U2886"/>
      <c r="V2886"/>
      <c r="W2886"/>
    </row>
    <row r="2887" spans="2:23" ht="15" x14ac:dyDescent="0.25">
      <c r="B2887" s="2"/>
      <c r="I2887" s="2" t="s">
        <v>550</v>
      </c>
      <c r="J2887" s="2" t="s">
        <v>1177</v>
      </c>
      <c r="K2887" s="9">
        <v>-9</v>
      </c>
      <c r="L2887" s="9">
        <v>-16</v>
      </c>
      <c r="M2887" s="9">
        <v>-9</v>
      </c>
      <c r="N2887"/>
      <c r="O2887"/>
      <c r="P2887"/>
      <c r="Q2887"/>
      <c r="R2887"/>
      <c r="S2887"/>
      <c r="T2887"/>
      <c r="U2887"/>
      <c r="V2887"/>
      <c r="W2887"/>
    </row>
    <row r="2888" spans="2:23" ht="15" x14ac:dyDescent="0.25">
      <c r="B2888" s="2"/>
      <c r="K2888" s="9"/>
      <c r="L2888" s="9"/>
      <c r="M2888" s="9"/>
      <c r="N2888"/>
      <c r="O2888"/>
      <c r="P2888"/>
      <c r="Q2888"/>
      <c r="R2888"/>
      <c r="S2888"/>
      <c r="T2888"/>
      <c r="U2888"/>
      <c r="V2888"/>
      <c r="W2888"/>
    </row>
    <row r="2889" spans="2:23" ht="15" x14ac:dyDescent="0.25">
      <c r="B2889" s="2"/>
      <c r="D2889" s="2" t="s">
        <v>569</v>
      </c>
      <c r="E2889" s="2" t="s">
        <v>570</v>
      </c>
      <c r="K2889" s="9"/>
      <c r="L2889" s="9"/>
      <c r="M2889" s="9"/>
      <c r="N2889"/>
      <c r="O2889"/>
      <c r="P2889"/>
      <c r="Q2889"/>
      <c r="R2889"/>
      <c r="S2889"/>
      <c r="T2889"/>
      <c r="U2889"/>
      <c r="V2889"/>
      <c r="W2889"/>
    </row>
    <row r="2890" spans="2:23" ht="15" x14ac:dyDescent="0.25">
      <c r="B2890" s="2"/>
      <c r="F2890" s="2" t="s">
        <v>27</v>
      </c>
      <c r="G2890" s="2" t="s">
        <v>570</v>
      </c>
      <c r="K2890" s="9"/>
      <c r="L2890" s="9"/>
      <c r="M2890" s="9"/>
      <c r="N2890"/>
      <c r="O2890"/>
      <c r="P2890"/>
      <c r="Q2890"/>
      <c r="R2890"/>
      <c r="S2890"/>
      <c r="T2890"/>
      <c r="U2890"/>
      <c r="V2890"/>
      <c r="W2890"/>
    </row>
    <row r="2891" spans="2:23" ht="15" x14ac:dyDescent="0.25">
      <c r="B2891" s="2"/>
      <c r="H2891" s="2" t="s">
        <v>1213</v>
      </c>
      <c r="K2891" s="9"/>
      <c r="L2891" s="9"/>
      <c r="M2891" s="9"/>
      <c r="N2891"/>
      <c r="O2891"/>
      <c r="P2891"/>
      <c r="Q2891"/>
      <c r="R2891"/>
      <c r="S2891"/>
      <c r="T2891"/>
      <c r="U2891"/>
      <c r="V2891"/>
      <c r="W2891"/>
    </row>
    <row r="2892" spans="2:23" ht="15" x14ac:dyDescent="0.25">
      <c r="B2892" s="2"/>
      <c r="I2892" s="2" t="s">
        <v>415</v>
      </c>
      <c r="J2892" s="2" t="s">
        <v>1177</v>
      </c>
      <c r="K2892" s="9">
        <v>-7</v>
      </c>
      <c r="L2892" s="9">
        <v>0</v>
      </c>
      <c r="M2892" s="9">
        <v>0</v>
      </c>
      <c r="N2892"/>
      <c r="O2892"/>
      <c r="P2892"/>
      <c r="Q2892"/>
      <c r="R2892"/>
      <c r="S2892"/>
      <c r="T2892"/>
      <c r="U2892"/>
      <c r="V2892"/>
      <c r="W2892"/>
    </row>
    <row r="2893" spans="2:23" ht="15" x14ac:dyDescent="0.25">
      <c r="B2893" s="2"/>
      <c r="K2893" s="9"/>
      <c r="L2893" s="9"/>
      <c r="M2893" s="9"/>
      <c r="N2893"/>
      <c r="O2893"/>
      <c r="P2893"/>
      <c r="Q2893"/>
      <c r="R2893"/>
      <c r="S2893"/>
      <c r="T2893"/>
      <c r="U2893"/>
      <c r="V2893"/>
      <c r="W2893"/>
    </row>
    <row r="2894" spans="2:23" ht="15" x14ac:dyDescent="0.25">
      <c r="B2894" s="2"/>
      <c r="D2894" s="2" t="s">
        <v>31</v>
      </c>
      <c r="E2894" s="2" t="s">
        <v>32</v>
      </c>
      <c r="K2894" s="9"/>
      <c r="L2894" s="9"/>
      <c r="M2894" s="9"/>
      <c r="N2894"/>
      <c r="O2894"/>
      <c r="P2894"/>
      <c r="Q2894"/>
      <c r="R2894"/>
      <c r="S2894"/>
      <c r="T2894"/>
      <c r="U2894"/>
      <c r="V2894"/>
      <c r="W2894"/>
    </row>
    <row r="2895" spans="2:23" ht="15" x14ac:dyDescent="0.25">
      <c r="B2895" s="2"/>
      <c r="F2895" s="2" t="s">
        <v>27</v>
      </c>
      <c r="G2895" s="2" t="s">
        <v>32</v>
      </c>
      <c r="K2895" s="9"/>
      <c r="L2895" s="9"/>
      <c r="M2895" s="9"/>
      <c r="N2895"/>
      <c r="O2895"/>
      <c r="P2895"/>
      <c r="Q2895"/>
      <c r="R2895"/>
      <c r="S2895"/>
      <c r="T2895"/>
      <c r="U2895"/>
      <c r="V2895"/>
      <c r="W2895"/>
    </row>
    <row r="2896" spans="2:23" ht="15" x14ac:dyDescent="0.25">
      <c r="B2896" s="2"/>
      <c r="H2896" s="2" t="s">
        <v>1214</v>
      </c>
      <c r="K2896" s="9"/>
      <c r="L2896" s="9"/>
      <c r="M2896" s="9"/>
      <c r="N2896"/>
      <c r="O2896"/>
      <c r="P2896"/>
      <c r="Q2896"/>
      <c r="R2896"/>
      <c r="S2896"/>
      <c r="T2896"/>
      <c r="U2896"/>
      <c r="V2896"/>
      <c r="W2896"/>
    </row>
    <row r="2897" spans="2:23" ht="15" x14ac:dyDescent="0.25">
      <c r="B2897" s="2"/>
      <c r="I2897" s="2" t="s">
        <v>1215</v>
      </c>
      <c r="J2897" s="2" t="s">
        <v>1177</v>
      </c>
      <c r="K2897" s="9">
        <v>-2</v>
      </c>
      <c r="L2897" s="9">
        <v>0</v>
      </c>
      <c r="M2897" s="9">
        <v>0</v>
      </c>
      <c r="N2897"/>
      <c r="O2897"/>
      <c r="P2897"/>
      <c r="Q2897"/>
      <c r="R2897"/>
      <c r="S2897"/>
      <c r="T2897"/>
      <c r="U2897"/>
      <c r="V2897"/>
      <c r="W2897"/>
    </row>
    <row r="2898" spans="2:23" ht="15" x14ac:dyDescent="0.25">
      <c r="B2898" s="2"/>
      <c r="K2898" s="9"/>
      <c r="L2898" s="9"/>
      <c r="M2898" s="9"/>
      <c r="N2898"/>
      <c r="O2898"/>
      <c r="P2898"/>
      <c r="Q2898"/>
      <c r="R2898"/>
      <c r="S2898"/>
      <c r="T2898"/>
      <c r="U2898"/>
      <c r="V2898"/>
      <c r="W2898"/>
    </row>
    <row r="2899" spans="2:23" ht="15" x14ac:dyDescent="0.25">
      <c r="B2899" s="2"/>
      <c r="H2899" s="2" t="s">
        <v>1216</v>
      </c>
      <c r="K2899" s="9"/>
      <c r="L2899" s="9"/>
      <c r="M2899" s="9"/>
      <c r="N2899"/>
      <c r="O2899"/>
      <c r="P2899"/>
      <c r="Q2899"/>
      <c r="R2899"/>
      <c r="S2899"/>
      <c r="T2899"/>
      <c r="U2899"/>
      <c r="V2899"/>
      <c r="W2899"/>
    </row>
    <row r="2900" spans="2:23" ht="15" x14ac:dyDescent="0.25">
      <c r="B2900" s="2"/>
      <c r="I2900" s="2" t="s">
        <v>34</v>
      </c>
      <c r="J2900" s="2" t="s">
        <v>1177</v>
      </c>
      <c r="K2900" s="9">
        <v>-361</v>
      </c>
      <c r="L2900" s="9">
        <v>-376</v>
      </c>
      <c r="M2900" s="9">
        <v>-413</v>
      </c>
      <c r="N2900"/>
      <c r="O2900"/>
      <c r="P2900"/>
      <c r="Q2900"/>
      <c r="R2900"/>
      <c r="S2900"/>
      <c r="T2900"/>
      <c r="U2900"/>
      <c r="V2900"/>
      <c r="W2900"/>
    </row>
    <row r="2901" spans="2:23" ht="15" x14ac:dyDescent="0.25">
      <c r="B2901" s="2"/>
      <c r="K2901" s="9"/>
      <c r="L2901" s="9"/>
      <c r="M2901" s="9"/>
      <c r="N2901"/>
      <c r="O2901"/>
      <c r="P2901"/>
      <c r="Q2901"/>
      <c r="R2901"/>
      <c r="S2901"/>
      <c r="T2901"/>
      <c r="U2901"/>
      <c r="V2901"/>
      <c r="W2901"/>
    </row>
    <row r="2902" spans="2:23" ht="15" x14ac:dyDescent="0.25">
      <c r="B2902" s="2"/>
      <c r="H2902" s="2" t="s">
        <v>1217</v>
      </c>
      <c r="K2902" s="9"/>
      <c r="L2902" s="9"/>
      <c r="M2902" s="9"/>
      <c r="N2902"/>
      <c r="O2902"/>
      <c r="P2902"/>
      <c r="Q2902"/>
      <c r="R2902"/>
      <c r="S2902"/>
      <c r="T2902"/>
      <c r="U2902"/>
      <c r="V2902"/>
      <c r="W2902"/>
    </row>
    <row r="2903" spans="2:23" ht="15" x14ac:dyDescent="0.25">
      <c r="B2903" s="2"/>
      <c r="I2903" s="2" t="s">
        <v>34</v>
      </c>
      <c r="J2903" s="2" t="s">
        <v>1177</v>
      </c>
      <c r="K2903" s="9">
        <v>-148</v>
      </c>
      <c r="L2903" s="9">
        <v>-184</v>
      </c>
      <c r="M2903" s="9">
        <v>-221</v>
      </c>
      <c r="N2903"/>
      <c r="O2903"/>
      <c r="P2903"/>
      <c r="Q2903"/>
      <c r="R2903"/>
      <c r="S2903"/>
      <c r="T2903"/>
      <c r="U2903"/>
      <c r="V2903"/>
      <c r="W2903"/>
    </row>
    <row r="2904" spans="2:23" ht="15" x14ac:dyDescent="0.25">
      <c r="B2904" s="2"/>
      <c r="K2904" s="9"/>
      <c r="L2904" s="9"/>
      <c r="M2904" s="9"/>
      <c r="N2904"/>
      <c r="O2904"/>
      <c r="P2904"/>
      <c r="Q2904"/>
      <c r="R2904"/>
      <c r="S2904"/>
      <c r="T2904"/>
      <c r="U2904"/>
      <c r="V2904"/>
      <c r="W2904"/>
    </row>
    <row r="2905" spans="2:23" ht="15" x14ac:dyDescent="0.25">
      <c r="B2905" s="2"/>
      <c r="H2905" s="2" t="s">
        <v>1218</v>
      </c>
      <c r="K2905" s="9"/>
      <c r="L2905" s="9"/>
      <c r="M2905" s="9"/>
      <c r="N2905"/>
      <c r="O2905"/>
      <c r="P2905"/>
      <c r="Q2905"/>
      <c r="R2905"/>
      <c r="S2905"/>
      <c r="T2905"/>
      <c r="U2905"/>
      <c r="V2905"/>
      <c r="W2905"/>
    </row>
    <row r="2906" spans="2:23" ht="15" x14ac:dyDescent="0.25">
      <c r="B2906" s="2"/>
      <c r="I2906" s="2" t="s">
        <v>34</v>
      </c>
      <c r="J2906" s="2" t="s">
        <v>1177</v>
      </c>
      <c r="K2906" s="9">
        <v>-1</v>
      </c>
      <c r="L2906" s="9">
        <v>-1</v>
      </c>
      <c r="M2906" s="9">
        <v>-1</v>
      </c>
      <c r="N2906"/>
      <c r="O2906"/>
      <c r="P2906"/>
      <c r="Q2906"/>
      <c r="R2906"/>
      <c r="S2906"/>
      <c r="T2906"/>
      <c r="U2906"/>
      <c r="V2906"/>
      <c r="W2906"/>
    </row>
    <row r="2907" spans="2:23" ht="15" x14ac:dyDescent="0.25">
      <c r="B2907" s="2"/>
      <c r="K2907" s="9"/>
      <c r="L2907" s="9"/>
      <c r="M2907" s="9"/>
      <c r="N2907"/>
      <c r="O2907"/>
      <c r="P2907"/>
      <c r="Q2907"/>
      <c r="R2907"/>
      <c r="S2907"/>
      <c r="T2907"/>
      <c r="U2907"/>
      <c r="V2907"/>
      <c r="W2907"/>
    </row>
    <row r="2908" spans="2:23" ht="15" x14ac:dyDescent="0.25">
      <c r="B2908" s="2"/>
      <c r="H2908" s="2" t="s">
        <v>1219</v>
      </c>
      <c r="K2908" s="9"/>
      <c r="L2908" s="9"/>
      <c r="M2908" s="9"/>
      <c r="N2908"/>
      <c r="O2908"/>
      <c r="P2908"/>
      <c r="Q2908"/>
      <c r="R2908"/>
      <c r="S2908"/>
      <c r="T2908"/>
      <c r="U2908"/>
      <c r="V2908"/>
      <c r="W2908"/>
    </row>
    <row r="2909" spans="2:23" ht="15" x14ac:dyDescent="0.25">
      <c r="B2909" s="2"/>
      <c r="I2909" s="2" t="s">
        <v>34</v>
      </c>
      <c r="J2909" s="2" t="s">
        <v>1177</v>
      </c>
      <c r="K2909" s="9">
        <v>-605</v>
      </c>
      <c r="L2909" s="9">
        <v>-868</v>
      </c>
      <c r="M2909" s="9">
        <v>-883</v>
      </c>
      <c r="N2909"/>
      <c r="O2909"/>
      <c r="P2909"/>
      <c r="Q2909"/>
      <c r="R2909"/>
      <c r="S2909"/>
      <c r="T2909"/>
      <c r="U2909"/>
      <c r="V2909"/>
      <c r="W2909"/>
    </row>
    <row r="2910" spans="2:23" ht="15" x14ac:dyDescent="0.25">
      <c r="B2910" s="2"/>
      <c r="K2910" s="9"/>
      <c r="L2910" s="9"/>
      <c r="M2910" s="9"/>
      <c r="N2910"/>
      <c r="O2910"/>
      <c r="P2910"/>
      <c r="Q2910"/>
      <c r="R2910"/>
      <c r="S2910"/>
      <c r="T2910"/>
      <c r="U2910"/>
      <c r="V2910"/>
      <c r="W2910"/>
    </row>
    <row r="2911" spans="2:23" ht="15" x14ac:dyDescent="0.25">
      <c r="B2911" s="2"/>
      <c r="H2911" s="2" t="s">
        <v>1220</v>
      </c>
      <c r="K2911" s="9"/>
      <c r="L2911" s="9"/>
      <c r="M2911" s="9"/>
      <c r="N2911"/>
      <c r="O2911"/>
      <c r="P2911"/>
      <c r="Q2911"/>
      <c r="R2911"/>
      <c r="S2911"/>
      <c r="T2911"/>
      <c r="U2911"/>
      <c r="V2911"/>
      <c r="W2911"/>
    </row>
    <row r="2912" spans="2:23" ht="15" x14ac:dyDescent="0.25">
      <c r="B2912" s="2"/>
      <c r="I2912" s="2" t="s">
        <v>34</v>
      </c>
      <c r="J2912" s="2" t="s">
        <v>1177</v>
      </c>
      <c r="K2912" s="9">
        <v>-135</v>
      </c>
      <c r="L2912" s="9">
        <v>-118</v>
      </c>
      <c r="M2912" s="9">
        <v>-114</v>
      </c>
      <c r="N2912"/>
      <c r="O2912"/>
      <c r="P2912"/>
      <c r="Q2912"/>
      <c r="R2912"/>
      <c r="S2912"/>
      <c r="T2912"/>
      <c r="U2912"/>
      <c r="V2912"/>
      <c r="W2912"/>
    </row>
    <row r="2913" spans="2:23" ht="15" x14ac:dyDescent="0.25">
      <c r="B2913" s="2"/>
      <c r="K2913" s="9"/>
      <c r="L2913" s="9"/>
      <c r="M2913" s="9"/>
      <c r="N2913"/>
      <c r="O2913"/>
      <c r="P2913"/>
      <c r="Q2913"/>
      <c r="R2913"/>
      <c r="S2913"/>
      <c r="T2913"/>
      <c r="U2913"/>
      <c r="V2913"/>
      <c r="W2913"/>
    </row>
    <row r="2914" spans="2:23" ht="15" x14ac:dyDescent="0.25">
      <c r="B2914" s="2"/>
      <c r="H2914" s="2" t="s">
        <v>1221</v>
      </c>
      <c r="K2914" s="9"/>
      <c r="L2914" s="9"/>
      <c r="M2914" s="9"/>
      <c r="N2914"/>
      <c r="O2914"/>
      <c r="P2914"/>
      <c r="Q2914"/>
      <c r="R2914"/>
      <c r="S2914"/>
      <c r="T2914"/>
      <c r="U2914"/>
      <c r="V2914"/>
      <c r="W2914"/>
    </row>
    <row r="2915" spans="2:23" ht="15" x14ac:dyDescent="0.25">
      <c r="B2915" s="2"/>
      <c r="I2915" s="2" t="s">
        <v>34</v>
      </c>
      <c r="J2915" s="2" t="s">
        <v>1177</v>
      </c>
      <c r="K2915" s="9">
        <v>-2690</v>
      </c>
      <c r="L2915" s="9">
        <v>-2776</v>
      </c>
      <c r="M2915" s="9">
        <v>-2884</v>
      </c>
      <c r="N2915"/>
      <c r="O2915"/>
      <c r="P2915"/>
      <c r="Q2915"/>
      <c r="R2915"/>
      <c r="S2915"/>
      <c r="T2915"/>
      <c r="U2915"/>
      <c r="V2915"/>
      <c r="W2915"/>
    </row>
    <row r="2916" spans="2:23" ht="15" x14ac:dyDescent="0.25">
      <c r="B2916" s="2"/>
      <c r="K2916" s="9"/>
      <c r="L2916" s="9"/>
      <c r="M2916" s="9"/>
      <c r="N2916"/>
      <c r="O2916"/>
      <c r="P2916"/>
      <c r="Q2916"/>
      <c r="R2916"/>
      <c r="S2916"/>
      <c r="T2916"/>
      <c r="U2916"/>
      <c r="V2916"/>
      <c r="W2916"/>
    </row>
    <row r="2917" spans="2:23" ht="15" x14ac:dyDescent="0.25">
      <c r="B2917" s="2"/>
      <c r="H2917" s="2" t="s">
        <v>1222</v>
      </c>
      <c r="K2917" s="9"/>
      <c r="L2917" s="9"/>
      <c r="M2917" s="9"/>
      <c r="N2917"/>
      <c r="O2917"/>
      <c r="P2917"/>
      <c r="Q2917"/>
      <c r="R2917"/>
      <c r="S2917"/>
      <c r="T2917"/>
      <c r="U2917"/>
      <c r="V2917"/>
      <c r="W2917"/>
    </row>
    <row r="2918" spans="2:23" ht="15" x14ac:dyDescent="0.25">
      <c r="B2918" s="2"/>
      <c r="I2918" s="2" t="s">
        <v>34</v>
      </c>
      <c r="J2918" s="2" t="s">
        <v>1177</v>
      </c>
      <c r="K2918" s="9">
        <v>-4</v>
      </c>
      <c r="L2918" s="9">
        <v>-3</v>
      </c>
      <c r="M2918" s="9">
        <v>-3</v>
      </c>
      <c r="N2918"/>
      <c r="O2918"/>
      <c r="P2918"/>
      <c r="Q2918"/>
      <c r="R2918"/>
      <c r="S2918"/>
      <c r="T2918"/>
      <c r="U2918"/>
      <c r="V2918"/>
      <c r="W2918"/>
    </row>
    <row r="2919" spans="2:23" ht="15" x14ac:dyDescent="0.25">
      <c r="B2919" s="2"/>
      <c r="K2919" s="9"/>
      <c r="L2919" s="9"/>
      <c r="M2919" s="9"/>
      <c r="N2919"/>
      <c r="O2919"/>
      <c r="P2919"/>
      <c r="Q2919"/>
      <c r="R2919"/>
      <c r="S2919"/>
      <c r="T2919"/>
      <c r="U2919"/>
      <c r="V2919"/>
      <c r="W2919"/>
    </row>
    <row r="2920" spans="2:23" ht="15" x14ac:dyDescent="0.25">
      <c r="B2920" s="2"/>
      <c r="H2920" s="2" t="s">
        <v>1223</v>
      </c>
      <c r="K2920" s="9"/>
      <c r="L2920" s="9"/>
      <c r="M2920" s="9"/>
      <c r="N2920"/>
      <c r="O2920"/>
      <c r="P2920"/>
      <c r="Q2920"/>
      <c r="R2920"/>
      <c r="S2920"/>
      <c r="T2920"/>
      <c r="U2920"/>
      <c r="V2920"/>
      <c r="W2920"/>
    </row>
    <row r="2921" spans="2:23" ht="15" x14ac:dyDescent="0.25">
      <c r="B2921" s="2"/>
      <c r="I2921" s="2" t="s">
        <v>34</v>
      </c>
      <c r="J2921" s="2" t="s">
        <v>1177</v>
      </c>
      <c r="K2921" s="9">
        <v>-46</v>
      </c>
      <c r="L2921" s="9">
        <v>-25</v>
      </c>
      <c r="M2921" s="9">
        <v>-25</v>
      </c>
      <c r="N2921"/>
      <c r="O2921"/>
      <c r="P2921"/>
      <c r="Q2921"/>
      <c r="R2921"/>
      <c r="S2921"/>
      <c r="T2921"/>
      <c r="U2921"/>
      <c r="V2921"/>
      <c r="W2921"/>
    </row>
    <row r="2922" spans="2:23" ht="15" x14ac:dyDescent="0.25">
      <c r="B2922" s="2"/>
      <c r="K2922" s="9"/>
      <c r="L2922" s="9"/>
      <c r="M2922" s="9"/>
      <c r="N2922"/>
      <c r="O2922"/>
      <c r="P2922"/>
      <c r="Q2922"/>
      <c r="R2922"/>
      <c r="S2922"/>
      <c r="T2922"/>
      <c r="U2922"/>
      <c r="V2922"/>
      <c r="W2922"/>
    </row>
    <row r="2923" spans="2:23" ht="15" x14ac:dyDescent="0.25">
      <c r="B2923" s="2"/>
      <c r="H2923" s="2" t="s">
        <v>1224</v>
      </c>
      <c r="K2923" s="9"/>
      <c r="L2923" s="9"/>
      <c r="M2923" s="9"/>
      <c r="N2923"/>
      <c r="O2923"/>
      <c r="P2923"/>
      <c r="Q2923"/>
      <c r="R2923"/>
      <c r="S2923"/>
      <c r="T2923"/>
      <c r="U2923"/>
      <c r="V2923"/>
      <c r="W2923"/>
    </row>
    <row r="2924" spans="2:23" ht="15" x14ac:dyDescent="0.25">
      <c r="B2924" s="2"/>
      <c r="I2924" s="2" t="s">
        <v>34</v>
      </c>
      <c r="J2924" s="2" t="s">
        <v>1177</v>
      </c>
      <c r="K2924" s="9">
        <v>-2</v>
      </c>
      <c r="L2924" s="9">
        <v>-2</v>
      </c>
      <c r="M2924" s="9">
        <v>-2</v>
      </c>
      <c r="N2924"/>
      <c r="O2924"/>
      <c r="P2924"/>
      <c r="Q2924"/>
      <c r="R2924"/>
      <c r="S2924"/>
      <c r="T2924"/>
      <c r="U2924"/>
      <c r="V2924"/>
      <c r="W2924"/>
    </row>
    <row r="2925" spans="2:23" ht="15" x14ac:dyDescent="0.25">
      <c r="B2925" s="2"/>
      <c r="K2925" s="9"/>
      <c r="L2925" s="9"/>
      <c r="M2925" s="9"/>
      <c r="N2925"/>
      <c r="O2925"/>
      <c r="P2925"/>
      <c r="Q2925"/>
      <c r="R2925"/>
      <c r="S2925"/>
      <c r="T2925"/>
      <c r="U2925"/>
      <c r="V2925"/>
      <c r="W2925"/>
    </row>
    <row r="2926" spans="2:23" ht="15" x14ac:dyDescent="0.25">
      <c r="B2926" s="2"/>
      <c r="H2926" s="2" t="s">
        <v>1225</v>
      </c>
      <c r="K2926" s="9"/>
      <c r="L2926" s="9"/>
      <c r="M2926" s="9"/>
      <c r="N2926"/>
      <c r="O2926"/>
      <c r="P2926"/>
      <c r="Q2926"/>
      <c r="R2926"/>
      <c r="S2926"/>
      <c r="T2926"/>
      <c r="U2926"/>
      <c r="V2926"/>
      <c r="W2926"/>
    </row>
    <row r="2927" spans="2:23" ht="15" x14ac:dyDescent="0.25">
      <c r="B2927" s="2"/>
      <c r="I2927" s="2" t="s">
        <v>34</v>
      </c>
      <c r="J2927" s="2" t="s">
        <v>1177</v>
      </c>
      <c r="K2927" s="9">
        <v>-15</v>
      </c>
      <c r="L2927" s="9">
        <v>-34</v>
      </c>
      <c r="M2927" s="9">
        <v>-32</v>
      </c>
      <c r="N2927"/>
      <c r="O2927"/>
      <c r="P2927"/>
      <c r="Q2927"/>
      <c r="R2927"/>
      <c r="S2927"/>
      <c r="T2927"/>
      <c r="U2927"/>
      <c r="V2927"/>
      <c r="W2927"/>
    </row>
    <row r="2928" spans="2:23" ht="15" x14ac:dyDescent="0.25">
      <c r="B2928" s="2"/>
      <c r="K2928" s="9"/>
      <c r="L2928" s="9"/>
      <c r="M2928" s="9"/>
      <c r="N2928"/>
      <c r="O2928"/>
      <c r="P2928"/>
      <c r="Q2928"/>
      <c r="R2928"/>
      <c r="S2928"/>
      <c r="T2928"/>
      <c r="U2928"/>
      <c r="V2928"/>
      <c r="W2928"/>
    </row>
    <row r="2929" spans="2:23" ht="15" x14ac:dyDescent="0.25">
      <c r="B2929" s="2"/>
      <c r="D2929" s="2" t="s">
        <v>42</v>
      </c>
      <c r="E2929" s="2" t="s">
        <v>43</v>
      </c>
      <c r="K2929" s="9"/>
      <c r="L2929" s="9"/>
      <c r="M2929" s="9"/>
      <c r="N2929"/>
      <c r="O2929"/>
      <c r="P2929"/>
      <c r="Q2929"/>
      <c r="R2929"/>
      <c r="S2929"/>
      <c r="T2929"/>
      <c r="U2929"/>
      <c r="V2929"/>
      <c r="W2929"/>
    </row>
    <row r="2930" spans="2:23" ht="15" x14ac:dyDescent="0.25">
      <c r="B2930" s="2"/>
      <c r="F2930" s="2" t="s">
        <v>44</v>
      </c>
      <c r="G2930" s="2" t="s">
        <v>43</v>
      </c>
      <c r="K2930" s="9"/>
      <c r="L2930" s="9"/>
      <c r="M2930" s="9"/>
      <c r="N2930"/>
      <c r="O2930"/>
      <c r="P2930"/>
      <c r="Q2930"/>
      <c r="R2930"/>
      <c r="S2930"/>
      <c r="T2930"/>
      <c r="U2930"/>
      <c r="V2930"/>
      <c r="W2930"/>
    </row>
    <row r="2931" spans="2:23" ht="15" x14ac:dyDescent="0.25">
      <c r="B2931" s="2"/>
      <c r="H2931" s="2" t="s">
        <v>1226</v>
      </c>
      <c r="K2931" s="9"/>
      <c r="L2931" s="9"/>
      <c r="M2931" s="9"/>
      <c r="N2931"/>
      <c r="O2931"/>
      <c r="P2931"/>
      <c r="Q2931"/>
      <c r="R2931"/>
      <c r="S2931"/>
      <c r="T2931"/>
      <c r="U2931"/>
      <c r="V2931"/>
      <c r="W2931"/>
    </row>
    <row r="2932" spans="2:23" ht="15" x14ac:dyDescent="0.25">
      <c r="B2932" s="2"/>
      <c r="I2932" s="2" t="s">
        <v>46</v>
      </c>
      <c r="J2932" s="2" t="s">
        <v>1177</v>
      </c>
      <c r="K2932" s="9">
        <v>-18</v>
      </c>
      <c r="L2932" s="9">
        <v>-20</v>
      </c>
      <c r="M2932" s="9">
        <v>-17</v>
      </c>
      <c r="N2932"/>
      <c r="O2932"/>
      <c r="P2932"/>
      <c r="Q2932"/>
      <c r="R2932"/>
      <c r="S2932"/>
      <c r="T2932"/>
      <c r="U2932"/>
      <c r="V2932"/>
      <c r="W2932"/>
    </row>
    <row r="2933" spans="2:23" ht="15" x14ac:dyDescent="0.25">
      <c r="B2933" s="2"/>
      <c r="K2933" s="9"/>
      <c r="L2933" s="9"/>
      <c r="M2933" s="9"/>
      <c r="N2933"/>
      <c r="O2933"/>
      <c r="P2933"/>
      <c r="Q2933"/>
      <c r="R2933"/>
      <c r="S2933"/>
      <c r="T2933"/>
      <c r="U2933"/>
      <c r="V2933"/>
      <c r="W2933"/>
    </row>
    <row r="2934" spans="2:23" ht="15" x14ac:dyDescent="0.25">
      <c r="B2934" s="2"/>
      <c r="H2934" s="2" t="s">
        <v>1227</v>
      </c>
      <c r="K2934" s="9"/>
      <c r="L2934" s="9"/>
      <c r="M2934" s="9"/>
      <c r="N2934"/>
      <c r="O2934"/>
      <c r="P2934"/>
      <c r="Q2934"/>
      <c r="R2934"/>
      <c r="S2934"/>
      <c r="T2934"/>
      <c r="U2934"/>
      <c r="V2934"/>
      <c r="W2934"/>
    </row>
    <row r="2935" spans="2:23" ht="15" x14ac:dyDescent="0.25">
      <c r="B2935" s="2"/>
      <c r="I2935" s="2" t="s">
        <v>46</v>
      </c>
      <c r="J2935" s="2" t="s">
        <v>1177</v>
      </c>
      <c r="K2935" s="9">
        <v>-4</v>
      </c>
      <c r="L2935" s="9">
        <v>-5</v>
      </c>
      <c r="M2935" s="9">
        <v>-11</v>
      </c>
      <c r="N2935"/>
      <c r="O2935"/>
      <c r="P2935"/>
      <c r="Q2935"/>
      <c r="R2935"/>
      <c r="S2935"/>
      <c r="T2935"/>
      <c r="U2935"/>
      <c r="V2935"/>
      <c r="W2935"/>
    </row>
    <row r="2936" spans="2:23" ht="15" x14ac:dyDescent="0.25">
      <c r="B2936" s="2"/>
      <c r="K2936" s="9"/>
      <c r="L2936" s="9"/>
      <c r="M2936" s="9"/>
      <c r="N2936"/>
      <c r="O2936"/>
      <c r="P2936"/>
      <c r="Q2936"/>
      <c r="R2936"/>
      <c r="S2936"/>
      <c r="T2936"/>
      <c r="U2936"/>
      <c r="V2936"/>
      <c r="W2936"/>
    </row>
    <row r="2937" spans="2:23" ht="15" x14ac:dyDescent="0.25">
      <c r="B2937" s="2"/>
      <c r="D2937" s="2" t="s">
        <v>711</v>
      </c>
      <c r="E2937" s="2" t="s">
        <v>712</v>
      </c>
      <c r="K2937" s="9"/>
      <c r="L2937" s="9"/>
      <c r="M2937" s="9"/>
      <c r="N2937"/>
      <c r="O2937"/>
      <c r="P2937"/>
      <c r="Q2937"/>
      <c r="R2937"/>
      <c r="S2937"/>
      <c r="T2937"/>
      <c r="U2937"/>
      <c r="V2937"/>
      <c r="W2937"/>
    </row>
    <row r="2938" spans="2:23" ht="15" x14ac:dyDescent="0.25">
      <c r="B2938" s="2"/>
      <c r="F2938" s="2" t="s">
        <v>44</v>
      </c>
      <c r="G2938" s="2" t="s">
        <v>712</v>
      </c>
      <c r="K2938" s="9"/>
      <c r="L2938" s="9"/>
      <c r="M2938" s="9"/>
      <c r="N2938"/>
      <c r="O2938"/>
      <c r="P2938"/>
      <c r="Q2938"/>
      <c r="R2938"/>
      <c r="S2938"/>
      <c r="T2938"/>
      <c r="U2938"/>
      <c r="V2938"/>
      <c r="W2938"/>
    </row>
    <row r="2939" spans="2:23" ht="15" x14ac:dyDescent="0.25">
      <c r="B2939" s="2"/>
      <c r="H2939" s="2" t="s">
        <v>1228</v>
      </c>
      <c r="K2939" s="9"/>
      <c r="L2939" s="9"/>
      <c r="M2939" s="9"/>
      <c r="N2939"/>
      <c r="O2939"/>
      <c r="P2939"/>
      <c r="Q2939"/>
      <c r="R2939"/>
      <c r="S2939"/>
      <c r="T2939"/>
      <c r="U2939"/>
      <c r="V2939"/>
      <c r="W2939"/>
    </row>
    <row r="2940" spans="2:23" ht="15" x14ac:dyDescent="0.25">
      <c r="B2940" s="2"/>
      <c r="I2940" s="2" t="s">
        <v>155</v>
      </c>
      <c r="J2940" s="2" t="s">
        <v>1177</v>
      </c>
      <c r="K2940" s="9">
        <v>0</v>
      </c>
      <c r="L2940" s="9">
        <v>-183</v>
      </c>
      <c r="M2940" s="9">
        <v>0</v>
      </c>
      <c r="N2940"/>
      <c r="O2940"/>
      <c r="P2940"/>
      <c r="Q2940"/>
      <c r="R2940"/>
      <c r="S2940"/>
      <c r="T2940"/>
      <c r="U2940"/>
      <c r="V2940"/>
      <c r="W2940"/>
    </row>
    <row r="2941" spans="2:23" ht="15" x14ac:dyDescent="0.25">
      <c r="B2941" s="2"/>
      <c r="K2941" s="9"/>
      <c r="L2941" s="9"/>
      <c r="M2941" s="9"/>
      <c r="N2941"/>
      <c r="O2941"/>
      <c r="P2941"/>
      <c r="Q2941"/>
      <c r="R2941"/>
      <c r="S2941"/>
      <c r="T2941"/>
      <c r="U2941"/>
      <c r="V2941"/>
      <c r="W2941"/>
    </row>
    <row r="2942" spans="2:23" ht="15" x14ac:dyDescent="0.25">
      <c r="B2942" s="2"/>
      <c r="D2942" s="2" t="s">
        <v>714</v>
      </c>
      <c r="E2942" s="2" t="s">
        <v>715</v>
      </c>
      <c r="K2942" s="9"/>
      <c r="L2942" s="9"/>
      <c r="M2942" s="9"/>
      <c r="N2942"/>
      <c r="O2942"/>
      <c r="P2942"/>
      <c r="Q2942"/>
      <c r="R2942"/>
      <c r="S2942"/>
      <c r="T2942"/>
      <c r="U2942"/>
      <c r="V2942"/>
      <c r="W2942"/>
    </row>
    <row r="2943" spans="2:23" ht="15" x14ac:dyDescent="0.25">
      <c r="B2943" s="2"/>
      <c r="F2943" s="2" t="s">
        <v>44</v>
      </c>
      <c r="G2943" s="2" t="s">
        <v>715</v>
      </c>
      <c r="K2943" s="9"/>
      <c r="L2943" s="9"/>
      <c r="M2943" s="9"/>
      <c r="N2943"/>
      <c r="O2943"/>
      <c r="P2943"/>
      <c r="Q2943"/>
      <c r="R2943"/>
      <c r="S2943"/>
      <c r="T2943"/>
      <c r="U2943"/>
      <c r="V2943"/>
      <c r="W2943"/>
    </row>
    <row r="2944" spans="2:23" ht="15" x14ac:dyDescent="0.25">
      <c r="B2944" s="2"/>
      <c r="H2944" s="2" t="s">
        <v>1229</v>
      </c>
      <c r="K2944" s="9"/>
      <c r="L2944" s="9"/>
      <c r="M2944" s="9"/>
      <c r="N2944"/>
      <c r="O2944"/>
      <c r="P2944"/>
      <c r="Q2944"/>
      <c r="R2944"/>
      <c r="S2944"/>
      <c r="T2944"/>
      <c r="U2944"/>
      <c r="V2944"/>
      <c r="W2944"/>
    </row>
    <row r="2945" spans="2:23" ht="15" x14ac:dyDescent="0.25">
      <c r="B2945" s="2"/>
      <c r="I2945" s="2" t="s">
        <v>1072</v>
      </c>
      <c r="J2945" s="2" t="s">
        <v>1177</v>
      </c>
      <c r="K2945" s="9">
        <v>-144</v>
      </c>
      <c r="L2945" s="9">
        <v>-164</v>
      </c>
      <c r="M2945" s="9">
        <v>-170</v>
      </c>
      <c r="N2945"/>
      <c r="O2945"/>
      <c r="P2945"/>
      <c r="Q2945"/>
      <c r="R2945"/>
      <c r="S2945"/>
      <c r="T2945"/>
      <c r="U2945"/>
      <c r="V2945"/>
      <c r="W2945"/>
    </row>
    <row r="2946" spans="2:23" ht="15" x14ac:dyDescent="0.25">
      <c r="B2946" s="2"/>
      <c r="K2946" s="9"/>
      <c r="L2946" s="9"/>
      <c r="M2946" s="9"/>
      <c r="N2946"/>
      <c r="O2946"/>
      <c r="P2946"/>
      <c r="Q2946"/>
      <c r="R2946"/>
      <c r="S2946"/>
      <c r="T2946"/>
      <c r="U2946"/>
      <c r="V2946"/>
      <c r="W2946"/>
    </row>
    <row r="2947" spans="2:23" ht="15" x14ac:dyDescent="0.25">
      <c r="B2947" s="2"/>
      <c r="D2947" s="2" t="s">
        <v>1230</v>
      </c>
      <c r="E2947" s="2" t="s">
        <v>1231</v>
      </c>
      <c r="K2947" s="9"/>
      <c r="L2947" s="9"/>
      <c r="M2947" s="9"/>
      <c r="N2947"/>
      <c r="O2947"/>
      <c r="P2947"/>
      <c r="Q2947"/>
      <c r="R2947"/>
      <c r="S2947"/>
      <c r="T2947"/>
      <c r="U2947"/>
      <c r="V2947"/>
      <c r="W2947"/>
    </row>
    <row r="2948" spans="2:23" ht="15" x14ac:dyDescent="0.25">
      <c r="B2948" s="2"/>
      <c r="F2948" s="2" t="s">
        <v>44</v>
      </c>
      <c r="G2948" s="2" t="s">
        <v>1231</v>
      </c>
      <c r="K2948" s="9"/>
      <c r="L2948" s="9"/>
      <c r="M2948" s="9"/>
      <c r="N2948"/>
      <c r="O2948"/>
      <c r="P2948"/>
      <c r="Q2948"/>
      <c r="R2948"/>
      <c r="S2948"/>
      <c r="T2948"/>
      <c r="U2948"/>
      <c r="V2948"/>
      <c r="W2948"/>
    </row>
    <row r="2949" spans="2:23" ht="15" x14ac:dyDescent="0.25">
      <c r="B2949" s="2"/>
      <c r="H2949" s="2" t="s">
        <v>1232</v>
      </c>
      <c r="K2949" s="9"/>
      <c r="L2949" s="9"/>
      <c r="M2949" s="9"/>
      <c r="N2949"/>
      <c r="O2949"/>
      <c r="P2949"/>
      <c r="Q2949"/>
      <c r="R2949"/>
      <c r="S2949"/>
      <c r="T2949"/>
      <c r="U2949"/>
      <c r="V2949"/>
      <c r="W2949"/>
    </row>
    <row r="2950" spans="2:23" ht="15" x14ac:dyDescent="0.25">
      <c r="B2950" s="2"/>
      <c r="I2950" s="2" t="s">
        <v>690</v>
      </c>
      <c r="J2950" s="2" t="s">
        <v>1177</v>
      </c>
      <c r="K2950" s="9">
        <v>0</v>
      </c>
      <c r="L2950" s="9">
        <v>-75</v>
      </c>
      <c r="M2950" s="9">
        <v>-184</v>
      </c>
      <c r="N2950"/>
      <c r="O2950"/>
      <c r="P2950"/>
      <c r="Q2950"/>
      <c r="R2950"/>
      <c r="S2950"/>
      <c r="T2950"/>
      <c r="U2950"/>
      <c r="V2950"/>
      <c r="W2950"/>
    </row>
    <row r="2951" spans="2:23" ht="15" x14ac:dyDescent="0.25">
      <c r="B2951" s="2"/>
      <c r="K2951" s="9"/>
      <c r="L2951" s="9"/>
      <c r="M2951" s="9"/>
      <c r="N2951"/>
      <c r="O2951"/>
      <c r="P2951"/>
      <c r="Q2951"/>
      <c r="R2951"/>
      <c r="S2951"/>
      <c r="T2951"/>
      <c r="U2951"/>
      <c r="V2951"/>
      <c r="W2951"/>
    </row>
    <row r="2952" spans="2:23" ht="15" x14ac:dyDescent="0.25">
      <c r="B2952" s="2"/>
      <c r="D2952" s="2" t="s">
        <v>768</v>
      </c>
      <c r="E2952" s="2" t="s">
        <v>769</v>
      </c>
      <c r="K2952" s="9"/>
      <c r="L2952" s="9"/>
      <c r="M2952" s="9"/>
      <c r="N2952"/>
      <c r="O2952"/>
      <c r="P2952"/>
      <c r="Q2952"/>
      <c r="R2952"/>
      <c r="S2952"/>
      <c r="T2952"/>
      <c r="U2952"/>
      <c r="V2952"/>
      <c r="W2952"/>
    </row>
    <row r="2953" spans="2:23" ht="15" x14ac:dyDescent="0.25">
      <c r="B2953" s="2"/>
      <c r="F2953" s="2" t="s">
        <v>44</v>
      </c>
      <c r="G2953" s="2" t="s">
        <v>769</v>
      </c>
      <c r="K2953" s="9"/>
      <c r="L2953" s="9"/>
      <c r="M2953" s="9"/>
      <c r="N2953"/>
      <c r="O2953"/>
      <c r="P2953"/>
      <c r="Q2953"/>
      <c r="R2953"/>
      <c r="S2953"/>
      <c r="T2953"/>
      <c r="U2953"/>
      <c r="V2953"/>
      <c r="W2953"/>
    </row>
    <row r="2954" spans="2:23" ht="15" x14ac:dyDescent="0.25">
      <c r="B2954" s="2"/>
      <c r="H2954" s="2" t="s">
        <v>1233</v>
      </c>
      <c r="K2954" s="9"/>
      <c r="L2954" s="9"/>
      <c r="M2954" s="9"/>
      <c r="N2954"/>
      <c r="O2954"/>
      <c r="P2954"/>
      <c r="Q2954"/>
      <c r="R2954"/>
      <c r="S2954"/>
      <c r="T2954"/>
      <c r="U2954"/>
      <c r="V2954"/>
      <c r="W2954"/>
    </row>
    <row r="2955" spans="2:23" ht="15" x14ac:dyDescent="0.25">
      <c r="B2955" s="2"/>
      <c r="I2955" s="2" t="s">
        <v>286</v>
      </c>
      <c r="J2955" s="2" t="s">
        <v>1185</v>
      </c>
      <c r="K2955" s="9">
        <v>-801</v>
      </c>
      <c r="L2955" s="9">
        <v>-807</v>
      </c>
      <c r="M2955" s="9">
        <v>-820</v>
      </c>
      <c r="N2955"/>
      <c r="O2955"/>
      <c r="P2955"/>
      <c r="Q2955"/>
      <c r="R2955"/>
      <c r="S2955"/>
      <c r="T2955"/>
      <c r="U2955"/>
      <c r="V2955"/>
      <c r="W2955"/>
    </row>
    <row r="2956" spans="2:23" ht="15" x14ac:dyDescent="0.25">
      <c r="B2956" s="2"/>
      <c r="K2956" s="9"/>
      <c r="L2956" s="9"/>
      <c r="M2956" s="9"/>
      <c r="N2956"/>
      <c r="O2956"/>
      <c r="P2956"/>
      <c r="Q2956"/>
      <c r="R2956"/>
      <c r="S2956"/>
      <c r="T2956"/>
      <c r="U2956"/>
      <c r="V2956"/>
      <c r="W2956"/>
    </row>
    <row r="2957" spans="2:23" ht="15" x14ac:dyDescent="0.25">
      <c r="B2957" s="2"/>
      <c r="D2957" s="2" t="s">
        <v>1234</v>
      </c>
      <c r="E2957" s="2" t="s">
        <v>1235</v>
      </c>
      <c r="K2957" s="9"/>
      <c r="L2957" s="9"/>
      <c r="M2957" s="9"/>
      <c r="N2957"/>
      <c r="O2957"/>
      <c r="P2957"/>
      <c r="Q2957"/>
      <c r="R2957"/>
      <c r="S2957"/>
      <c r="T2957"/>
      <c r="U2957"/>
      <c r="V2957"/>
      <c r="W2957"/>
    </row>
    <row r="2958" spans="2:23" ht="15" x14ac:dyDescent="0.25">
      <c r="B2958" s="2"/>
      <c r="F2958" s="2" t="s">
        <v>44</v>
      </c>
      <c r="G2958" s="2" t="s">
        <v>1235</v>
      </c>
      <c r="K2958" s="9"/>
      <c r="L2958" s="9"/>
      <c r="M2958" s="9"/>
      <c r="N2958"/>
      <c r="O2958"/>
      <c r="P2958"/>
      <c r="Q2958"/>
      <c r="R2958"/>
      <c r="S2958"/>
      <c r="T2958"/>
      <c r="U2958"/>
      <c r="V2958"/>
      <c r="W2958"/>
    </row>
    <row r="2959" spans="2:23" ht="15" x14ac:dyDescent="0.25">
      <c r="B2959" s="2"/>
      <c r="H2959" s="2" t="s">
        <v>1236</v>
      </c>
      <c r="K2959" s="9"/>
      <c r="L2959" s="9"/>
      <c r="M2959" s="9"/>
      <c r="N2959"/>
      <c r="O2959"/>
      <c r="P2959"/>
      <c r="Q2959"/>
      <c r="R2959"/>
      <c r="S2959"/>
      <c r="T2959"/>
      <c r="U2959"/>
      <c r="V2959"/>
      <c r="W2959"/>
    </row>
    <row r="2960" spans="2:23" ht="15" x14ac:dyDescent="0.25">
      <c r="B2960" s="2"/>
      <c r="I2960" s="2" t="s">
        <v>155</v>
      </c>
      <c r="J2960" s="2" t="s">
        <v>1185</v>
      </c>
      <c r="K2960" s="9">
        <v>-34</v>
      </c>
      <c r="L2960" s="9">
        <v>-12</v>
      </c>
      <c r="M2960" s="9">
        <v>-12</v>
      </c>
      <c r="N2960"/>
      <c r="O2960"/>
      <c r="P2960"/>
      <c r="Q2960"/>
      <c r="R2960"/>
      <c r="S2960"/>
      <c r="T2960"/>
      <c r="U2960"/>
      <c r="V2960"/>
      <c r="W2960"/>
    </row>
    <row r="2961" spans="2:23" ht="15" x14ac:dyDescent="0.25">
      <c r="B2961" s="2"/>
      <c r="K2961" s="9"/>
      <c r="L2961" s="9"/>
      <c r="M2961" s="9"/>
      <c r="N2961"/>
      <c r="O2961"/>
      <c r="P2961"/>
      <c r="Q2961"/>
      <c r="R2961"/>
      <c r="S2961"/>
      <c r="T2961"/>
      <c r="U2961"/>
      <c r="V2961"/>
      <c r="W2961"/>
    </row>
    <row r="2962" spans="2:23" ht="15" x14ac:dyDescent="0.25">
      <c r="B2962" s="2"/>
      <c r="C2962" s="2" t="s">
        <v>56</v>
      </c>
      <c r="K2962" s="9">
        <v>-46617</v>
      </c>
      <c r="L2962" s="9">
        <v>-45288</v>
      </c>
      <c r="M2962" s="9">
        <v>-47493</v>
      </c>
      <c r="N2962"/>
      <c r="O2962"/>
      <c r="P2962"/>
      <c r="Q2962"/>
      <c r="R2962"/>
      <c r="S2962"/>
      <c r="T2962"/>
      <c r="U2962"/>
      <c r="V2962"/>
      <c r="W2962"/>
    </row>
    <row r="2963" spans="2:23" ht="15" x14ac:dyDescent="0.25">
      <c r="B2963" s="2"/>
      <c r="D2963" s="2" t="s">
        <v>23</v>
      </c>
      <c r="E2963" s="2" t="s">
        <v>24</v>
      </c>
      <c r="K2963" s="9">
        <v>-80</v>
      </c>
      <c r="L2963" s="9">
        <v>-66</v>
      </c>
      <c r="M2963" s="9">
        <v>-59</v>
      </c>
      <c r="N2963"/>
      <c r="O2963"/>
      <c r="P2963"/>
      <c r="Q2963"/>
      <c r="R2963"/>
      <c r="S2963"/>
      <c r="T2963"/>
      <c r="U2963"/>
      <c r="V2963"/>
      <c r="W2963"/>
    </row>
    <row r="2964" spans="2:23" ht="15" x14ac:dyDescent="0.25">
      <c r="B2964" s="2"/>
      <c r="K2964" s="9"/>
      <c r="L2964" s="9"/>
      <c r="M2964" s="9"/>
      <c r="N2964"/>
      <c r="O2964"/>
      <c r="P2964"/>
      <c r="Q2964"/>
      <c r="R2964"/>
      <c r="S2964"/>
      <c r="T2964"/>
      <c r="U2964"/>
      <c r="V2964"/>
      <c r="W2964"/>
    </row>
    <row r="2965" spans="2:23" ht="15" x14ac:dyDescent="0.25">
      <c r="B2965" s="2"/>
      <c r="D2965" s="2" t="s">
        <v>57</v>
      </c>
      <c r="E2965" s="2" t="s">
        <v>58</v>
      </c>
      <c r="K2965" s="9"/>
      <c r="L2965" s="9"/>
      <c r="M2965" s="9"/>
      <c r="N2965"/>
      <c r="O2965"/>
      <c r="P2965"/>
      <c r="Q2965"/>
      <c r="R2965"/>
      <c r="S2965"/>
      <c r="T2965"/>
      <c r="U2965"/>
      <c r="V2965"/>
      <c r="W2965"/>
    </row>
    <row r="2966" spans="2:23" ht="15" x14ac:dyDescent="0.25">
      <c r="B2966" s="2"/>
      <c r="F2966" s="2" t="s">
        <v>59</v>
      </c>
      <c r="G2966" s="2" t="s">
        <v>60</v>
      </c>
      <c r="K2966" s="9"/>
      <c r="L2966" s="9"/>
      <c r="M2966" s="9"/>
      <c r="N2966"/>
      <c r="O2966"/>
      <c r="P2966"/>
      <c r="Q2966"/>
      <c r="R2966"/>
      <c r="S2966"/>
      <c r="T2966"/>
      <c r="U2966"/>
      <c r="V2966"/>
      <c r="W2966"/>
    </row>
    <row r="2967" spans="2:23" ht="15" x14ac:dyDescent="0.25">
      <c r="B2967" s="2"/>
      <c r="H2967" s="2" t="s">
        <v>64</v>
      </c>
      <c r="K2967" s="9"/>
      <c r="L2967" s="9"/>
      <c r="M2967" s="9"/>
      <c r="N2967"/>
      <c r="O2967"/>
      <c r="P2967"/>
      <c r="Q2967"/>
      <c r="R2967"/>
      <c r="S2967"/>
      <c r="T2967"/>
      <c r="U2967"/>
      <c r="V2967"/>
      <c r="W2967"/>
    </row>
    <row r="2968" spans="2:23" ht="15" x14ac:dyDescent="0.25">
      <c r="B2968" s="2"/>
      <c r="I2968" s="2" t="s">
        <v>62</v>
      </c>
      <c r="J2968" s="2" t="s">
        <v>1237</v>
      </c>
      <c r="K2968" s="9">
        <v>-2</v>
      </c>
      <c r="L2968" s="9">
        <v>-5</v>
      </c>
      <c r="M2968" s="9">
        <v>-5</v>
      </c>
      <c r="N2968"/>
      <c r="O2968"/>
      <c r="P2968"/>
      <c r="Q2968"/>
      <c r="R2968"/>
      <c r="S2968"/>
      <c r="T2968"/>
      <c r="U2968"/>
      <c r="V2968"/>
      <c r="W2968"/>
    </row>
    <row r="2969" spans="2:23" ht="15" x14ac:dyDescent="0.25">
      <c r="B2969" s="2"/>
      <c r="K2969" s="9"/>
      <c r="L2969" s="9"/>
      <c r="M2969" s="9"/>
      <c r="N2969"/>
      <c r="O2969"/>
      <c r="P2969"/>
      <c r="Q2969"/>
      <c r="R2969"/>
      <c r="S2969"/>
      <c r="T2969"/>
      <c r="U2969"/>
      <c r="V2969"/>
      <c r="W2969"/>
    </row>
    <row r="2970" spans="2:23" ht="15" x14ac:dyDescent="0.25">
      <c r="B2970" s="2"/>
      <c r="H2970" s="2" t="s">
        <v>1238</v>
      </c>
      <c r="K2970" s="9"/>
      <c r="L2970" s="9"/>
      <c r="M2970" s="9"/>
      <c r="N2970"/>
      <c r="O2970"/>
      <c r="P2970"/>
      <c r="Q2970"/>
      <c r="R2970"/>
      <c r="S2970"/>
      <c r="T2970"/>
      <c r="U2970"/>
      <c r="V2970"/>
      <c r="W2970"/>
    </row>
    <row r="2971" spans="2:23" ht="15" x14ac:dyDescent="0.25">
      <c r="B2971" s="2"/>
      <c r="I2971" s="2" t="s">
        <v>62</v>
      </c>
      <c r="J2971" s="2" t="s">
        <v>1237</v>
      </c>
      <c r="K2971" s="9">
        <v>-1</v>
      </c>
      <c r="L2971" s="9">
        <v>-1</v>
      </c>
      <c r="M2971" s="9">
        <v>-1</v>
      </c>
      <c r="N2971"/>
      <c r="O2971"/>
      <c r="P2971"/>
      <c r="Q2971"/>
      <c r="R2971"/>
      <c r="S2971"/>
      <c r="T2971"/>
      <c r="U2971"/>
      <c r="V2971"/>
      <c r="W2971"/>
    </row>
    <row r="2972" spans="2:23" ht="15" x14ac:dyDescent="0.25">
      <c r="B2972" s="2"/>
      <c r="K2972" s="9"/>
      <c r="L2972" s="9"/>
      <c r="M2972" s="9"/>
      <c r="N2972"/>
      <c r="O2972"/>
      <c r="P2972"/>
      <c r="Q2972"/>
      <c r="R2972"/>
      <c r="S2972"/>
      <c r="T2972"/>
      <c r="U2972"/>
      <c r="V2972"/>
      <c r="W2972"/>
    </row>
    <row r="2973" spans="2:23" ht="15" x14ac:dyDescent="0.25">
      <c r="B2973" s="2"/>
      <c r="D2973" s="2" t="s">
        <v>72</v>
      </c>
      <c r="E2973" s="2" t="s">
        <v>73</v>
      </c>
      <c r="K2973" s="9"/>
      <c r="L2973" s="9"/>
      <c r="M2973" s="9"/>
      <c r="N2973"/>
      <c r="O2973"/>
      <c r="P2973"/>
      <c r="Q2973"/>
      <c r="R2973"/>
      <c r="S2973"/>
      <c r="T2973"/>
      <c r="U2973"/>
      <c r="V2973"/>
      <c r="W2973"/>
    </row>
    <row r="2974" spans="2:23" ht="15" x14ac:dyDescent="0.25">
      <c r="B2974" s="2"/>
      <c r="F2974" s="2" t="s">
        <v>74</v>
      </c>
      <c r="G2974" s="2" t="s">
        <v>75</v>
      </c>
      <c r="K2974" s="9"/>
      <c r="L2974" s="9"/>
      <c r="M2974" s="9"/>
      <c r="N2974"/>
      <c r="O2974"/>
      <c r="P2974"/>
      <c r="Q2974"/>
      <c r="R2974"/>
      <c r="S2974"/>
      <c r="T2974"/>
      <c r="U2974"/>
      <c r="V2974"/>
      <c r="W2974"/>
    </row>
    <row r="2975" spans="2:23" ht="15" x14ac:dyDescent="0.25">
      <c r="B2975" s="2"/>
      <c r="H2975" s="2" t="s">
        <v>76</v>
      </c>
      <c r="K2975" s="9"/>
      <c r="L2975" s="9"/>
      <c r="M2975" s="9"/>
      <c r="N2975"/>
      <c r="O2975"/>
      <c r="P2975"/>
      <c r="Q2975"/>
      <c r="R2975"/>
      <c r="S2975"/>
      <c r="T2975"/>
      <c r="U2975"/>
      <c r="V2975"/>
      <c r="W2975"/>
    </row>
    <row r="2976" spans="2:23" ht="15" x14ac:dyDescent="0.25">
      <c r="B2976" s="2"/>
      <c r="I2976" s="2" t="s">
        <v>77</v>
      </c>
      <c r="J2976" s="2" t="s">
        <v>1237</v>
      </c>
      <c r="K2976" s="9">
        <v>-16</v>
      </c>
      <c r="L2976" s="9">
        <v>0</v>
      </c>
      <c r="M2976" s="9">
        <v>0</v>
      </c>
      <c r="N2976"/>
      <c r="O2976"/>
      <c r="P2976"/>
      <c r="Q2976"/>
      <c r="R2976"/>
      <c r="S2976"/>
      <c r="T2976"/>
      <c r="U2976"/>
      <c r="V2976"/>
      <c r="W2976"/>
    </row>
    <row r="2977" spans="2:23" ht="15" x14ac:dyDescent="0.25">
      <c r="B2977" s="2"/>
      <c r="K2977" s="9"/>
      <c r="L2977" s="9"/>
      <c r="M2977" s="9"/>
      <c r="N2977"/>
      <c r="O2977"/>
      <c r="P2977"/>
      <c r="Q2977"/>
      <c r="R2977"/>
      <c r="S2977"/>
      <c r="T2977"/>
      <c r="U2977"/>
      <c r="V2977"/>
      <c r="W2977"/>
    </row>
    <row r="2978" spans="2:23" ht="15" x14ac:dyDescent="0.25">
      <c r="B2978" s="2"/>
      <c r="F2978" s="2" t="s">
        <v>78</v>
      </c>
      <c r="G2978" s="2" t="s">
        <v>79</v>
      </c>
      <c r="K2978" s="9"/>
      <c r="L2978" s="9"/>
      <c r="M2978" s="9"/>
      <c r="N2978"/>
      <c r="O2978"/>
      <c r="P2978"/>
      <c r="Q2978"/>
      <c r="R2978"/>
      <c r="S2978"/>
      <c r="T2978"/>
      <c r="U2978"/>
      <c r="V2978"/>
      <c r="W2978"/>
    </row>
    <row r="2979" spans="2:23" ht="15" x14ac:dyDescent="0.25">
      <c r="B2979" s="2"/>
      <c r="H2979" s="2" t="s">
        <v>80</v>
      </c>
      <c r="K2979" s="9"/>
      <c r="L2979" s="9"/>
      <c r="M2979" s="9"/>
      <c r="N2979"/>
      <c r="O2979"/>
      <c r="P2979"/>
      <c r="Q2979"/>
      <c r="R2979"/>
      <c r="S2979"/>
      <c r="T2979"/>
      <c r="U2979"/>
      <c r="V2979"/>
      <c r="W2979"/>
    </row>
    <row r="2980" spans="2:23" ht="15" x14ac:dyDescent="0.25">
      <c r="B2980" s="2"/>
      <c r="I2980" s="2" t="s">
        <v>77</v>
      </c>
      <c r="J2980" s="2" t="s">
        <v>1237</v>
      </c>
      <c r="K2980" s="9">
        <v>-18</v>
      </c>
      <c r="L2980" s="9">
        <v>0</v>
      </c>
      <c r="M2980" s="9">
        <v>-11</v>
      </c>
      <c r="N2980"/>
      <c r="O2980"/>
      <c r="P2980"/>
      <c r="Q2980"/>
      <c r="R2980"/>
      <c r="S2980"/>
      <c r="T2980"/>
      <c r="U2980"/>
      <c r="V2980"/>
      <c r="W2980"/>
    </row>
    <row r="2981" spans="2:23" ht="15" x14ac:dyDescent="0.25">
      <c r="B2981" s="2"/>
      <c r="K2981" s="9"/>
      <c r="L2981" s="9"/>
      <c r="M2981" s="9"/>
      <c r="N2981"/>
      <c r="O2981"/>
      <c r="P2981"/>
      <c r="Q2981"/>
      <c r="R2981"/>
      <c r="S2981"/>
      <c r="T2981"/>
      <c r="U2981"/>
      <c r="V2981"/>
      <c r="W2981"/>
    </row>
    <row r="2982" spans="2:23" ht="15" x14ac:dyDescent="0.25">
      <c r="B2982" s="2"/>
      <c r="F2982" s="2" t="s">
        <v>91</v>
      </c>
      <c r="G2982" s="2" t="s">
        <v>92</v>
      </c>
      <c r="K2982" s="9"/>
      <c r="L2982" s="9"/>
      <c r="M2982" s="9"/>
      <c r="N2982"/>
      <c r="O2982"/>
      <c r="P2982"/>
      <c r="Q2982"/>
      <c r="R2982"/>
      <c r="S2982"/>
      <c r="T2982"/>
      <c r="U2982"/>
      <c r="V2982"/>
      <c r="W2982"/>
    </row>
    <row r="2983" spans="2:23" ht="15" x14ac:dyDescent="0.25">
      <c r="B2983" s="2"/>
      <c r="H2983" s="2" t="s">
        <v>93</v>
      </c>
      <c r="K2983" s="9"/>
      <c r="L2983" s="9"/>
      <c r="M2983" s="9"/>
      <c r="N2983"/>
      <c r="O2983"/>
      <c r="P2983"/>
      <c r="Q2983"/>
      <c r="R2983"/>
      <c r="S2983"/>
      <c r="T2983"/>
      <c r="U2983"/>
      <c r="V2983"/>
      <c r="W2983"/>
    </row>
    <row r="2984" spans="2:23" ht="15" x14ac:dyDescent="0.25">
      <c r="B2984" s="2"/>
      <c r="I2984" s="2" t="s">
        <v>77</v>
      </c>
      <c r="J2984" s="2" t="s">
        <v>1237</v>
      </c>
      <c r="K2984" s="9">
        <v>-3</v>
      </c>
      <c r="L2984" s="9">
        <v>-2</v>
      </c>
      <c r="M2984" s="9">
        <v>-2</v>
      </c>
      <c r="N2984"/>
      <c r="O2984"/>
      <c r="P2984"/>
      <c r="Q2984"/>
      <c r="R2984"/>
      <c r="S2984"/>
      <c r="T2984"/>
      <c r="U2984"/>
      <c r="V2984"/>
      <c r="W2984"/>
    </row>
    <row r="2985" spans="2:23" ht="15" x14ac:dyDescent="0.25">
      <c r="B2985" s="2"/>
      <c r="K2985" s="9"/>
      <c r="L2985" s="9"/>
      <c r="M2985" s="9"/>
      <c r="N2985"/>
      <c r="O2985"/>
      <c r="P2985"/>
      <c r="Q2985"/>
      <c r="R2985"/>
      <c r="S2985"/>
      <c r="T2985"/>
      <c r="U2985"/>
      <c r="V2985"/>
      <c r="W2985"/>
    </row>
    <row r="2986" spans="2:23" ht="15" x14ac:dyDescent="0.25">
      <c r="B2986" s="2"/>
      <c r="F2986" s="2" t="s">
        <v>94</v>
      </c>
      <c r="G2986" s="2" t="s">
        <v>95</v>
      </c>
      <c r="K2986" s="9"/>
      <c r="L2986" s="9"/>
      <c r="M2986" s="9"/>
      <c r="N2986"/>
      <c r="O2986"/>
      <c r="P2986"/>
      <c r="Q2986"/>
      <c r="R2986"/>
      <c r="S2986"/>
      <c r="T2986"/>
      <c r="U2986"/>
      <c r="V2986"/>
      <c r="W2986"/>
    </row>
    <row r="2987" spans="2:23" ht="15" x14ac:dyDescent="0.25">
      <c r="B2987" s="2"/>
      <c r="H2987" s="2" t="s">
        <v>96</v>
      </c>
      <c r="K2987" s="9"/>
      <c r="L2987" s="9"/>
      <c r="M2987" s="9"/>
      <c r="N2987"/>
      <c r="O2987"/>
      <c r="P2987"/>
      <c r="Q2987"/>
      <c r="R2987"/>
      <c r="S2987"/>
      <c r="T2987"/>
      <c r="U2987"/>
      <c r="V2987"/>
      <c r="W2987"/>
    </row>
    <row r="2988" spans="2:23" ht="15" x14ac:dyDescent="0.25">
      <c r="B2988" s="2"/>
      <c r="I2988" s="2" t="s">
        <v>77</v>
      </c>
      <c r="J2988" s="2" t="s">
        <v>1237</v>
      </c>
      <c r="K2988" s="9">
        <v>-44</v>
      </c>
      <c r="L2988" s="9">
        <v>-66</v>
      </c>
      <c r="M2988" s="9">
        <v>-68</v>
      </c>
      <c r="N2988"/>
      <c r="O2988"/>
      <c r="P2988"/>
      <c r="Q2988"/>
      <c r="R2988"/>
      <c r="S2988"/>
      <c r="T2988"/>
      <c r="U2988"/>
      <c r="V2988"/>
      <c r="W2988"/>
    </row>
    <row r="2989" spans="2:23" ht="15" x14ac:dyDescent="0.25">
      <c r="B2989" s="2"/>
      <c r="K2989" s="9"/>
      <c r="L2989" s="9"/>
      <c r="M2989" s="9"/>
      <c r="N2989"/>
      <c r="O2989"/>
      <c r="P2989"/>
      <c r="Q2989"/>
      <c r="R2989"/>
      <c r="S2989"/>
      <c r="T2989"/>
      <c r="U2989"/>
      <c r="V2989"/>
      <c r="W2989"/>
    </row>
    <row r="2990" spans="2:23" ht="15" x14ac:dyDescent="0.25">
      <c r="B2990" s="2"/>
      <c r="F2990" s="2" t="s">
        <v>37</v>
      </c>
      <c r="G2990" s="2" t="s">
        <v>102</v>
      </c>
      <c r="K2990" s="9"/>
      <c r="L2990" s="9"/>
      <c r="M2990" s="9"/>
      <c r="N2990"/>
      <c r="O2990"/>
      <c r="P2990"/>
      <c r="Q2990"/>
      <c r="R2990"/>
      <c r="S2990"/>
      <c r="T2990"/>
      <c r="U2990"/>
      <c r="V2990"/>
      <c r="W2990"/>
    </row>
    <row r="2991" spans="2:23" ht="15" x14ac:dyDescent="0.25">
      <c r="B2991" s="2"/>
      <c r="H2991" s="2" t="s">
        <v>103</v>
      </c>
      <c r="K2991" s="9"/>
      <c r="L2991" s="9"/>
      <c r="M2991" s="9"/>
      <c r="N2991"/>
      <c r="O2991"/>
      <c r="P2991"/>
      <c r="Q2991"/>
      <c r="R2991"/>
      <c r="S2991"/>
      <c r="T2991"/>
      <c r="U2991"/>
      <c r="V2991"/>
      <c r="W2991"/>
    </row>
    <row r="2992" spans="2:23" ht="15" x14ac:dyDescent="0.25">
      <c r="B2992" s="2"/>
      <c r="I2992" s="2" t="s">
        <v>77</v>
      </c>
      <c r="J2992" s="2" t="s">
        <v>1237</v>
      </c>
      <c r="K2992" s="9">
        <v>-188</v>
      </c>
      <c r="L2992" s="9">
        <v>-158</v>
      </c>
      <c r="M2992" s="9">
        <v>-158</v>
      </c>
      <c r="N2992"/>
      <c r="O2992"/>
      <c r="P2992"/>
      <c r="Q2992"/>
      <c r="R2992"/>
      <c r="S2992"/>
      <c r="T2992"/>
      <c r="U2992"/>
      <c r="V2992"/>
      <c r="W2992"/>
    </row>
    <row r="2993" spans="2:23" ht="15" x14ac:dyDescent="0.25">
      <c r="B2993" s="2"/>
      <c r="K2993" s="9"/>
      <c r="L2993" s="9"/>
      <c r="M2993" s="9"/>
      <c r="N2993"/>
      <c r="O2993"/>
      <c r="P2993"/>
      <c r="Q2993"/>
      <c r="R2993"/>
      <c r="S2993"/>
      <c r="T2993"/>
      <c r="U2993"/>
      <c r="V2993"/>
      <c r="W2993"/>
    </row>
    <row r="2994" spans="2:23" ht="15" x14ac:dyDescent="0.25">
      <c r="B2994" s="2"/>
      <c r="F2994" s="2" t="s">
        <v>104</v>
      </c>
      <c r="G2994" s="2" t="s">
        <v>105</v>
      </c>
      <c r="K2994" s="9"/>
      <c r="L2994" s="9"/>
      <c r="M2994" s="9"/>
      <c r="N2994"/>
      <c r="O2994"/>
      <c r="P2994"/>
      <c r="Q2994"/>
      <c r="R2994"/>
      <c r="S2994"/>
      <c r="T2994"/>
      <c r="U2994"/>
      <c r="V2994"/>
      <c r="W2994"/>
    </row>
    <row r="2995" spans="2:23" ht="15" x14ac:dyDescent="0.25">
      <c r="B2995" s="2"/>
      <c r="H2995" s="2" t="s">
        <v>106</v>
      </c>
      <c r="K2995" s="9"/>
      <c r="L2995" s="9"/>
      <c r="M2995" s="9"/>
      <c r="N2995"/>
      <c r="O2995"/>
      <c r="P2995"/>
      <c r="Q2995"/>
      <c r="R2995"/>
      <c r="S2995"/>
      <c r="T2995"/>
      <c r="U2995"/>
      <c r="V2995"/>
      <c r="W2995"/>
    </row>
    <row r="2996" spans="2:23" ht="15" x14ac:dyDescent="0.25">
      <c r="B2996" s="2"/>
      <c r="I2996" s="2" t="s">
        <v>107</v>
      </c>
      <c r="J2996" s="2" t="s">
        <v>1237</v>
      </c>
      <c r="K2996" s="9">
        <v>-227</v>
      </c>
      <c r="L2996" s="9">
        <v>-230</v>
      </c>
      <c r="M2996" s="9">
        <v>-230</v>
      </c>
      <c r="N2996"/>
      <c r="O2996"/>
      <c r="P2996"/>
      <c r="Q2996"/>
      <c r="R2996"/>
      <c r="S2996"/>
      <c r="T2996"/>
      <c r="U2996"/>
      <c r="V2996"/>
      <c r="W2996"/>
    </row>
    <row r="2997" spans="2:23" ht="15" x14ac:dyDescent="0.25">
      <c r="B2997" s="2"/>
      <c r="K2997" s="9"/>
      <c r="L2997" s="9"/>
      <c r="M2997" s="9"/>
      <c r="N2997"/>
      <c r="O2997"/>
      <c r="P2997"/>
      <c r="Q2997"/>
      <c r="R2997"/>
      <c r="S2997"/>
      <c r="T2997"/>
      <c r="U2997"/>
      <c r="V2997"/>
      <c r="W2997"/>
    </row>
    <row r="2998" spans="2:23" ht="15" x14ac:dyDescent="0.25">
      <c r="B2998" s="2"/>
      <c r="F2998" s="2" t="s">
        <v>108</v>
      </c>
      <c r="G2998" s="2" t="s">
        <v>109</v>
      </c>
      <c r="K2998" s="9"/>
      <c r="L2998" s="9"/>
      <c r="M2998" s="9"/>
      <c r="N2998"/>
      <c r="O2998"/>
      <c r="P2998"/>
      <c r="Q2998"/>
      <c r="R2998"/>
      <c r="S2998"/>
      <c r="T2998"/>
      <c r="U2998"/>
      <c r="V2998"/>
      <c r="W2998"/>
    </row>
    <row r="2999" spans="2:23" ht="15" x14ac:dyDescent="0.25">
      <c r="B2999" s="2"/>
      <c r="H2999" s="2" t="s">
        <v>110</v>
      </c>
      <c r="K2999" s="9"/>
      <c r="L2999" s="9"/>
      <c r="M2999" s="9"/>
      <c r="N2999"/>
      <c r="O2999"/>
      <c r="P2999"/>
      <c r="Q2999"/>
      <c r="R2999"/>
      <c r="S2999"/>
      <c r="T2999"/>
      <c r="U2999"/>
      <c r="V2999"/>
      <c r="W2999"/>
    </row>
    <row r="3000" spans="2:23" ht="15" x14ac:dyDescent="0.25">
      <c r="B3000" s="2"/>
      <c r="I3000" s="2" t="s">
        <v>77</v>
      </c>
      <c r="J3000" s="2" t="s">
        <v>1237</v>
      </c>
      <c r="K3000" s="9">
        <v>-46</v>
      </c>
      <c r="L3000" s="9">
        <v>-44</v>
      </c>
      <c r="M3000" s="9">
        <v>-44</v>
      </c>
      <c r="N3000"/>
      <c r="O3000"/>
      <c r="P3000"/>
      <c r="Q3000"/>
      <c r="R3000"/>
      <c r="S3000"/>
      <c r="T3000"/>
      <c r="U3000"/>
      <c r="V3000"/>
      <c r="W3000"/>
    </row>
    <row r="3001" spans="2:23" ht="15" x14ac:dyDescent="0.25">
      <c r="B3001" s="2"/>
      <c r="K3001" s="9"/>
      <c r="L3001" s="9"/>
      <c r="M3001" s="9"/>
      <c r="N3001"/>
      <c r="O3001"/>
      <c r="P3001"/>
      <c r="Q3001"/>
      <c r="R3001"/>
      <c r="S3001"/>
      <c r="T3001"/>
      <c r="U3001"/>
      <c r="V3001"/>
      <c r="W3001"/>
    </row>
    <row r="3002" spans="2:23" ht="15" x14ac:dyDescent="0.25">
      <c r="B3002" s="2"/>
      <c r="F3002" s="2" t="s">
        <v>112</v>
      </c>
      <c r="G3002" s="2" t="s">
        <v>113</v>
      </c>
      <c r="K3002" s="9"/>
      <c r="L3002" s="9"/>
      <c r="M3002" s="9"/>
      <c r="N3002"/>
      <c r="O3002"/>
      <c r="P3002"/>
      <c r="Q3002"/>
      <c r="R3002"/>
      <c r="S3002"/>
      <c r="T3002"/>
      <c r="U3002"/>
      <c r="V3002"/>
      <c r="W3002"/>
    </row>
    <row r="3003" spans="2:23" ht="15" x14ac:dyDescent="0.25">
      <c r="B3003" s="2"/>
      <c r="H3003" s="2" t="s">
        <v>114</v>
      </c>
      <c r="K3003" s="9"/>
      <c r="L3003" s="9"/>
      <c r="M3003" s="9"/>
      <c r="N3003"/>
      <c r="O3003"/>
      <c r="P3003"/>
      <c r="Q3003"/>
      <c r="R3003"/>
      <c r="S3003"/>
      <c r="T3003"/>
      <c r="U3003"/>
      <c r="V3003"/>
      <c r="W3003"/>
    </row>
    <row r="3004" spans="2:23" ht="15" x14ac:dyDescent="0.25">
      <c r="B3004" s="2"/>
      <c r="I3004" s="2" t="s">
        <v>115</v>
      </c>
      <c r="J3004" s="2" t="s">
        <v>1237</v>
      </c>
      <c r="K3004" s="9">
        <v>-2</v>
      </c>
      <c r="L3004" s="9">
        <v>0</v>
      </c>
      <c r="M3004" s="9">
        <v>0</v>
      </c>
      <c r="N3004"/>
      <c r="O3004"/>
      <c r="P3004"/>
      <c r="Q3004"/>
      <c r="R3004"/>
      <c r="S3004"/>
      <c r="T3004"/>
      <c r="U3004"/>
      <c r="V3004"/>
      <c r="W3004"/>
    </row>
    <row r="3005" spans="2:23" ht="15" x14ac:dyDescent="0.25">
      <c r="B3005" s="2"/>
      <c r="K3005" s="9"/>
      <c r="L3005" s="9"/>
      <c r="M3005" s="9"/>
      <c r="N3005"/>
      <c r="O3005"/>
      <c r="P3005"/>
      <c r="Q3005"/>
      <c r="R3005"/>
      <c r="S3005"/>
      <c r="T3005"/>
      <c r="U3005"/>
      <c r="V3005"/>
      <c r="W3005"/>
    </row>
    <row r="3006" spans="2:23" ht="15" x14ac:dyDescent="0.25">
      <c r="B3006" s="2"/>
      <c r="F3006" s="2" t="s">
        <v>116</v>
      </c>
      <c r="G3006" s="2" t="s">
        <v>117</v>
      </c>
      <c r="K3006" s="9"/>
      <c r="L3006" s="9"/>
      <c r="M3006" s="9"/>
      <c r="N3006"/>
      <c r="O3006"/>
      <c r="P3006"/>
      <c r="Q3006"/>
      <c r="R3006"/>
      <c r="S3006"/>
      <c r="T3006"/>
      <c r="U3006"/>
      <c r="V3006"/>
      <c r="W3006"/>
    </row>
    <row r="3007" spans="2:23" ht="15" x14ac:dyDescent="0.25">
      <c r="B3007" s="2"/>
      <c r="H3007" s="2" t="s">
        <v>118</v>
      </c>
      <c r="K3007" s="9"/>
      <c r="L3007" s="9"/>
      <c r="M3007" s="9"/>
      <c r="N3007"/>
      <c r="O3007"/>
      <c r="P3007"/>
      <c r="Q3007"/>
      <c r="R3007"/>
      <c r="S3007"/>
      <c r="T3007"/>
      <c r="U3007"/>
      <c r="V3007"/>
      <c r="W3007"/>
    </row>
    <row r="3008" spans="2:23" ht="15" x14ac:dyDescent="0.25">
      <c r="B3008" s="2"/>
      <c r="I3008" s="2" t="s">
        <v>115</v>
      </c>
      <c r="J3008" s="2" t="s">
        <v>1237</v>
      </c>
      <c r="K3008" s="9">
        <v>-2</v>
      </c>
      <c r="L3008" s="9">
        <v>0</v>
      </c>
      <c r="M3008" s="9">
        <v>0</v>
      </c>
      <c r="N3008"/>
      <c r="O3008"/>
      <c r="P3008"/>
      <c r="Q3008"/>
      <c r="R3008"/>
      <c r="S3008"/>
      <c r="T3008"/>
      <c r="U3008"/>
      <c r="V3008"/>
      <c r="W3008"/>
    </row>
    <row r="3009" spans="2:23" ht="15" x14ac:dyDescent="0.25">
      <c r="B3009" s="2"/>
      <c r="K3009" s="9"/>
      <c r="L3009" s="9"/>
      <c r="M3009" s="9"/>
      <c r="N3009"/>
      <c r="O3009"/>
      <c r="P3009"/>
      <c r="Q3009"/>
      <c r="R3009"/>
      <c r="S3009"/>
      <c r="T3009"/>
      <c r="U3009"/>
      <c r="V3009"/>
      <c r="W3009"/>
    </row>
    <row r="3010" spans="2:23" ht="15" x14ac:dyDescent="0.25">
      <c r="B3010" s="2"/>
      <c r="H3010" s="2" t="s">
        <v>1239</v>
      </c>
      <c r="K3010" s="9"/>
      <c r="L3010" s="9"/>
      <c r="M3010" s="9"/>
      <c r="N3010"/>
      <c r="O3010"/>
      <c r="P3010"/>
      <c r="Q3010"/>
      <c r="R3010"/>
      <c r="S3010"/>
      <c r="T3010"/>
      <c r="U3010"/>
      <c r="V3010"/>
      <c r="W3010"/>
    </row>
    <row r="3011" spans="2:23" ht="15" x14ac:dyDescent="0.25">
      <c r="B3011" s="2"/>
      <c r="I3011" s="2" t="s">
        <v>388</v>
      </c>
      <c r="J3011" s="2" t="s">
        <v>1237</v>
      </c>
      <c r="K3011" s="9">
        <v>-1</v>
      </c>
      <c r="L3011" s="9">
        <v>0</v>
      </c>
      <c r="M3011" s="9">
        <v>0</v>
      </c>
      <c r="N3011"/>
      <c r="O3011"/>
      <c r="P3011"/>
      <c r="Q3011"/>
      <c r="R3011"/>
      <c r="S3011"/>
      <c r="T3011"/>
      <c r="U3011"/>
      <c r="V3011"/>
      <c r="W3011"/>
    </row>
    <row r="3012" spans="2:23" ht="15" x14ac:dyDescent="0.25">
      <c r="B3012" s="2"/>
      <c r="K3012" s="9"/>
      <c r="L3012" s="9"/>
      <c r="M3012" s="9"/>
      <c r="N3012"/>
      <c r="O3012"/>
      <c r="P3012"/>
      <c r="Q3012"/>
      <c r="R3012"/>
      <c r="S3012"/>
      <c r="T3012"/>
      <c r="U3012"/>
      <c r="V3012"/>
      <c r="W3012"/>
    </row>
    <row r="3013" spans="2:23" ht="15" x14ac:dyDescent="0.25">
      <c r="B3013" s="2"/>
      <c r="F3013" s="2" t="s">
        <v>119</v>
      </c>
      <c r="G3013" s="2" t="s">
        <v>120</v>
      </c>
      <c r="K3013" s="9"/>
      <c r="L3013" s="9"/>
      <c r="M3013" s="9"/>
      <c r="N3013"/>
      <c r="O3013"/>
      <c r="P3013"/>
      <c r="Q3013"/>
      <c r="R3013"/>
      <c r="S3013"/>
      <c r="T3013"/>
      <c r="U3013"/>
      <c r="V3013"/>
      <c r="W3013"/>
    </row>
    <row r="3014" spans="2:23" ht="15" x14ac:dyDescent="0.25">
      <c r="B3014" s="2"/>
      <c r="H3014" s="2" t="s">
        <v>121</v>
      </c>
      <c r="K3014" s="9"/>
      <c r="L3014" s="9"/>
      <c r="M3014" s="9"/>
      <c r="N3014"/>
      <c r="O3014"/>
      <c r="P3014"/>
      <c r="Q3014"/>
      <c r="R3014"/>
      <c r="S3014"/>
      <c r="T3014"/>
      <c r="U3014"/>
      <c r="V3014"/>
      <c r="W3014"/>
    </row>
    <row r="3015" spans="2:23" ht="15" x14ac:dyDescent="0.25">
      <c r="B3015" s="2"/>
      <c r="I3015" s="2" t="s">
        <v>122</v>
      </c>
      <c r="J3015" s="2" t="s">
        <v>1237</v>
      </c>
      <c r="K3015" s="9">
        <v>-6</v>
      </c>
      <c r="L3015" s="9">
        <v>0</v>
      </c>
      <c r="M3015" s="9">
        <v>0</v>
      </c>
      <c r="N3015"/>
      <c r="O3015"/>
      <c r="P3015"/>
      <c r="Q3015"/>
      <c r="R3015"/>
      <c r="S3015"/>
      <c r="T3015"/>
      <c r="U3015"/>
      <c r="V3015"/>
      <c r="W3015"/>
    </row>
    <row r="3016" spans="2:23" ht="15" x14ac:dyDescent="0.25">
      <c r="B3016" s="2"/>
      <c r="K3016" s="9"/>
      <c r="L3016" s="9"/>
      <c r="M3016" s="9"/>
      <c r="N3016"/>
      <c r="O3016"/>
      <c r="P3016"/>
      <c r="Q3016"/>
      <c r="R3016"/>
      <c r="S3016"/>
      <c r="T3016"/>
      <c r="U3016"/>
      <c r="V3016"/>
      <c r="W3016"/>
    </row>
    <row r="3017" spans="2:23" ht="15" x14ac:dyDescent="0.25">
      <c r="B3017" s="2"/>
      <c r="H3017" s="2" t="s">
        <v>1240</v>
      </c>
      <c r="K3017" s="9"/>
      <c r="L3017" s="9"/>
      <c r="M3017" s="9"/>
      <c r="N3017"/>
      <c r="O3017"/>
      <c r="P3017"/>
      <c r="Q3017"/>
      <c r="R3017"/>
      <c r="S3017"/>
      <c r="T3017"/>
      <c r="U3017"/>
      <c r="V3017"/>
      <c r="W3017"/>
    </row>
    <row r="3018" spans="2:23" ht="15" x14ac:dyDescent="0.25">
      <c r="B3018" s="2"/>
      <c r="I3018" s="2" t="s">
        <v>124</v>
      </c>
      <c r="J3018" s="2" t="s">
        <v>1237</v>
      </c>
      <c r="K3018" s="9">
        <v>-1</v>
      </c>
      <c r="L3018" s="9">
        <v>0</v>
      </c>
      <c r="M3018" s="9">
        <v>0</v>
      </c>
      <c r="N3018"/>
      <c r="O3018"/>
      <c r="P3018"/>
      <c r="Q3018"/>
      <c r="R3018"/>
      <c r="S3018"/>
      <c r="T3018"/>
      <c r="U3018"/>
      <c r="V3018"/>
      <c r="W3018"/>
    </row>
    <row r="3019" spans="2:23" ht="15" x14ac:dyDescent="0.25">
      <c r="B3019" s="2"/>
      <c r="K3019" s="9"/>
      <c r="L3019" s="9"/>
      <c r="M3019" s="9"/>
      <c r="N3019"/>
      <c r="O3019"/>
      <c r="P3019"/>
      <c r="Q3019"/>
      <c r="R3019"/>
      <c r="S3019"/>
      <c r="T3019"/>
      <c r="U3019"/>
      <c r="V3019"/>
      <c r="W3019"/>
    </row>
    <row r="3020" spans="2:23" ht="15" x14ac:dyDescent="0.25">
      <c r="B3020" s="2"/>
      <c r="H3020" s="2" t="s">
        <v>123</v>
      </c>
      <c r="K3020" s="9"/>
      <c r="L3020" s="9"/>
      <c r="M3020" s="9"/>
      <c r="N3020"/>
      <c r="O3020"/>
      <c r="P3020"/>
      <c r="Q3020"/>
      <c r="R3020"/>
      <c r="S3020"/>
      <c r="T3020"/>
      <c r="U3020"/>
      <c r="V3020"/>
      <c r="W3020"/>
    </row>
    <row r="3021" spans="2:23" ht="15" x14ac:dyDescent="0.25">
      <c r="B3021" s="2"/>
      <c r="I3021" s="2" t="s">
        <v>124</v>
      </c>
      <c r="J3021" s="2" t="s">
        <v>1237</v>
      </c>
      <c r="K3021" s="9">
        <v>-6</v>
      </c>
      <c r="L3021" s="9">
        <v>0</v>
      </c>
      <c r="M3021" s="9">
        <v>0</v>
      </c>
      <c r="N3021"/>
      <c r="O3021"/>
      <c r="P3021"/>
      <c r="Q3021"/>
      <c r="R3021"/>
      <c r="S3021"/>
      <c r="T3021"/>
      <c r="U3021"/>
      <c r="V3021"/>
      <c r="W3021"/>
    </row>
    <row r="3022" spans="2:23" ht="15" x14ac:dyDescent="0.25">
      <c r="B3022" s="2"/>
      <c r="K3022" s="9"/>
      <c r="L3022" s="9"/>
      <c r="M3022" s="9"/>
      <c r="N3022"/>
      <c r="O3022"/>
      <c r="P3022"/>
      <c r="Q3022"/>
      <c r="R3022"/>
      <c r="S3022"/>
      <c r="T3022"/>
      <c r="U3022"/>
      <c r="V3022"/>
      <c r="W3022"/>
    </row>
    <row r="3023" spans="2:23" ht="15" x14ac:dyDescent="0.25">
      <c r="B3023" s="2"/>
      <c r="F3023" s="2" t="s">
        <v>125</v>
      </c>
      <c r="G3023" s="2" t="s">
        <v>126</v>
      </c>
      <c r="K3023" s="9"/>
      <c r="L3023" s="9"/>
      <c r="M3023" s="9"/>
      <c r="N3023"/>
      <c r="O3023"/>
      <c r="P3023"/>
      <c r="Q3023"/>
      <c r="R3023"/>
      <c r="S3023"/>
      <c r="T3023"/>
      <c r="U3023"/>
      <c r="V3023"/>
      <c r="W3023"/>
    </row>
    <row r="3024" spans="2:23" ht="15" x14ac:dyDescent="0.25">
      <c r="B3024" s="2"/>
      <c r="H3024" s="2" t="s">
        <v>127</v>
      </c>
      <c r="K3024" s="9"/>
      <c r="L3024" s="9"/>
      <c r="M3024" s="9"/>
      <c r="N3024"/>
      <c r="O3024"/>
      <c r="P3024"/>
      <c r="Q3024"/>
      <c r="R3024"/>
      <c r="S3024"/>
      <c r="T3024"/>
      <c r="U3024"/>
      <c r="V3024"/>
      <c r="W3024"/>
    </row>
    <row r="3025" spans="2:23" ht="15" x14ac:dyDescent="0.25">
      <c r="B3025" s="2"/>
      <c r="I3025" s="2" t="s">
        <v>128</v>
      </c>
      <c r="J3025" s="2" t="s">
        <v>1237</v>
      </c>
      <c r="K3025" s="9">
        <v>-2</v>
      </c>
      <c r="L3025" s="9">
        <v>0</v>
      </c>
      <c r="M3025" s="9">
        <v>0</v>
      </c>
      <c r="N3025"/>
      <c r="O3025"/>
      <c r="P3025"/>
      <c r="Q3025"/>
      <c r="R3025"/>
      <c r="S3025"/>
      <c r="T3025"/>
      <c r="U3025"/>
      <c r="V3025"/>
      <c r="W3025"/>
    </row>
    <row r="3026" spans="2:23" ht="15" x14ac:dyDescent="0.25">
      <c r="B3026" s="2"/>
      <c r="K3026" s="9"/>
      <c r="L3026" s="9"/>
      <c r="M3026" s="9"/>
      <c r="N3026"/>
      <c r="O3026"/>
      <c r="P3026"/>
      <c r="Q3026"/>
      <c r="R3026"/>
      <c r="S3026"/>
      <c r="T3026"/>
      <c r="U3026"/>
      <c r="V3026"/>
      <c r="W3026"/>
    </row>
    <row r="3027" spans="2:23" ht="15" x14ac:dyDescent="0.25">
      <c r="B3027" s="2"/>
      <c r="F3027" s="2" t="s">
        <v>132</v>
      </c>
      <c r="G3027" s="2" t="s">
        <v>133</v>
      </c>
      <c r="K3027" s="9"/>
      <c r="L3027" s="9"/>
      <c r="M3027" s="9"/>
      <c r="N3027"/>
      <c r="O3027"/>
      <c r="P3027"/>
      <c r="Q3027"/>
      <c r="R3027"/>
      <c r="S3027"/>
      <c r="T3027"/>
      <c r="U3027"/>
      <c r="V3027"/>
      <c r="W3027"/>
    </row>
    <row r="3028" spans="2:23" ht="15" x14ac:dyDescent="0.25">
      <c r="B3028" s="2"/>
      <c r="H3028" s="2" t="s">
        <v>134</v>
      </c>
      <c r="K3028" s="9"/>
      <c r="L3028" s="9"/>
      <c r="M3028" s="9"/>
      <c r="N3028"/>
      <c r="O3028"/>
      <c r="P3028"/>
      <c r="Q3028"/>
      <c r="R3028"/>
      <c r="S3028"/>
      <c r="T3028"/>
      <c r="U3028"/>
      <c r="V3028"/>
      <c r="W3028"/>
    </row>
    <row r="3029" spans="2:23" ht="15" x14ac:dyDescent="0.25">
      <c r="B3029" s="2"/>
      <c r="I3029" s="2" t="s">
        <v>135</v>
      </c>
      <c r="J3029" s="2" t="s">
        <v>1237</v>
      </c>
      <c r="K3029" s="9">
        <v>-2</v>
      </c>
      <c r="L3029" s="9">
        <v>0</v>
      </c>
      <c r="M3029" s="9">
        <v>0</v>
      </c>
      <c r="N3029"/>
      <c r="O3029"/>
      <c r="P3029"/>
      <c r="Q3029"/>
      <c r="R3029"/>
      <c r="S3029"/>
      <c r="T3029"/>
      <c r="U3029"/>
      <c r="V3029"/>
      <c r="W3029"/>
    </row>
    <row r="3030" spans="2:23" ht="15" x14ac:dyDescent="0.25">
      <c r="B3030" s="2"/>
      <c r="K3030" s="9"/>
      <c r="L3030" s="9"/>
      <c r="M3030" s="9"/>
      <c r="N3030"/>
      <c r="O3030"/>
      <c r="P3030"/>
      <c r="Q3030"/>
      <c r="R3030"/>
      <c r="S3030"/>
      <c r="T3030"/>
      <c r="U3030"/>
      <c r="V3030"/>
      <c r="W3030"/>
    </row>
    <row r="3031" spans="2:23" ht="15" x14ac:dyDescent="0.25">
      <c r="B3031" s="2"/>
      <c r="F3031" s="2" t="s">
        <v>137</v>
      </c>
      <c r="G3031" s="2" t="s">
        <v>138</v>
      </c>
      <c r="K3031" s="9"/>
      <c r="L3031" s="9"/>
      <c r="M3031" s="9"/>
      <c r="N3031"/>
      <c r="O3031"/>
      <c r="P3031"/>
      <c r="Q3031"/>
      <c r="R3031"/>
      <c r="S3031"/>
      <c r="T3031"/>
      <c r="U3031"/>
      <c r="V3031"/>
      <c r="W3031"/>
    </row>
    <row r="3032" spans="2:23" ht="15" x14ac:dyDescent="0.25">
      <c r="B3032" s="2"/>
      <c r="H3032" s="2" t="s">
        <v>1241</v>
      </c>
      <c r="K3032" s="9"/>
      <c r="L3032" s="9"/>
      <c r="M3032" s="9"/>
      <c r="N3032"/>
      <c r="O3032"/>
      <c r="P3032"/>
      <c r="Q3032"/>
      <c r="R3032"/>
      <c r="S3032"/>
      <c r="T3032"/>
      <c r="U3032"/>
      <c r="V3032"/>
      <c r="W3032"/>
    </row>
    <row r="3033" spans="2:23" ht="15" x14ac:dyDescent="0.25">
      <c r="B3033" s="2"/>
      <c r="I3033" s="2" t="s">
        <v>140</v>
      </c>
      <c r="J3033" s="2" t="s">
        <v>1237</v>
      </c>
      <c r="K3033" s="9">
        <v>-1</v>
      </c>
      <c r="L3033" s="9">
        <v>0</v>
      </c>
      <c r="M3033" s="9">
        <v>0</v>
      </c>
      <c r="N3033"/>
      <c r="O3033"/>
      <c r="P3033"/>
      <c r="Q3033"/>
      <c r="R3033"/>
      <c r="S3033"/>
      <c r="T3033"/>
      <c r="U3033"/>
      <c r="V3033"/>
      <c r="W3033"/>
    </row>
    <row r="3034" spans="2:23" ht="15" x14ac:dyDescent="0.25">
      <c r="B3034" s="2"/>
      <c r="K3034" s="9"/>
      <c r="L3034" s="9"/>
      <c r="M3034" s="9"/>
      <c r="N3034"/>
      <c r="O3034"/>
      <c r="P3034"/>
      <c r="Q3034"/>
      <c r="R3034"/>
      <c r="S3034"/>
      <c r="T3034"/>
      <c r="U3034"/>
      <c r="V3034"/>
      <c r="W3034"/>
    </row>
    <row r="3035" spans="2:23" ht="15" x14ac:dyDescent="0.25">
      <c r="B3035" s="2"/>
      <c r="H3035" s="2" t="s">
        <v>1242</v>
      </c>
      <c r="K3035" s="9"/>
      <c r="L3035" s="9"/>
      <c r="M3035" s="9"/>
      <c r="N3035"/>
      <c r="O3035"/>
      <c r="P3035"/>
      <c r="Q3035"/>
      <c r="R3035"/>
      <c r="S3035"/>
      <c r="T3035"/>
      <c r="U3035"/>
      <c r="V3035"/>
      <c r="W3035"/>
    </row>
    <row r="3036" spans="2:23" ht="15" x14ac:dyDescent="0.25">
      <c r="B3036" s="2"/>
      <c r="I3036" s="2" t="s">
        <v>140</v>
      </c>
      <c r="J3036" s="2" t="s">
        <v>1237</v>
      </c>
      <c r="K3036" s="9">
        <v>-8</v>
      </c>
      <c r="L3036" s="9">
        <v>0</v>
      </c>
      <c r="M3036" s="9">
        <v>0</v>
      </c>
      <c r="N3036"/>
      <c r="O3036"/>
      <c r="P3036"/>
      <c r="Q3036"/>
      <c r="R3036"/>
      <c r="S3036"/>
      <c r="T3036"/>
      <c r="U3036"/>
      <c r="V3036"/>
      <c r="W3036"/>
    </row>
    <row r="3037" spans="2:23" ht="15" x14ac:dyDescent="0.25">
      <c r="B3037" s="2"/>
      <c r="K3037" s="9"/>
      <c r="L3037" s="9"/>
      <c r="M3037" s="9"/>
      <c r="N3037"/>
      <c r="O3037"/>
      <c r="P3037"/>
      <c r="Q3037"/>
      <c r="R3037"/>
      <c r="S3037"/>
      <c r="T3037"/>
      <c r="U3037"/>
      <c r="V3037"/>
      <c r="W3037"/>
    </row>
    <row r="3038" spans="2:23" ht="15" x14ac:dyDescent="0.25">
      <c r="B3038" s="2"/>
      <c r="F3038" s="2" t="s">
        <v>141</v>
      </c>
      <c r="G3038" s="2" t="s">
        <v>142</v>
      </c>
      <c r="K3038" s="9"/>
      <c r="L3038" s="9"/>
      <c r="M3038" s="9"/>
      <c r="N3038"/>
      <c r="O3038"/>
      <c r="P3038"/>
      <c r="Q3038"/>
      <c r="R3038"/>
      <c r="S3038"/>
      <c r="T3038"/>
      <c r="U3038"/>
      <c r="V3038"/>
      <c r="W3038"/>
    </row>
    <row r="3039" spans="2:23" ht="15" x14ac:dyDescent="0.25">
      <c r="B3039" s="2"/>
      <c r="H3039" s="2" t="s">
        <v>143</v>
      </c>
      <c r="K3039" s="9"/>
      <c r="L3039" s="9"/>
      <c r="M3039" s="9"/>
      <c r="N3039"/>
      <c r="O3039"/>
      <c r="P3039"/>
      <c r="Q3039"/>
      <c r="R3039"/>
      <c r="S3039"/>
      <c r="T3039"/>
      <c r="U3039"/>
      <c r="V3039"/>
      <c r="W3039"/>
    </row>
    <row r="3040" spans="2:23" ht="15" x14ac:dyDescent="0.25">
      <c r="B3040" s="2"/>
      <c r="I3040" s="2" t="s">
        <v>122</v>
      </c>
      <c r="J3040" s="2" t="s">
        <v>1237</v>
      </c>
      <c r="K3040" s="9">
        <v>-18</v>
      </c>
      <c r="L3040" s="9">
        <v>-19</v>
      </c>
      <c r="M3040" s="9">
        <v>0</v>
      </c>
      <c r="N3040"/>
      <c r="O3040"/>
      <c r="P3040"/>
      <c r="Q3040"/>
      <c r="R3040"/>
      <c r="S3040"/>
      <c r="T3040"/>
      <c r="U3040"/>
      <c r="V3040"/>
      <c r="W3040"/>
    </row>
    <row r="3041" spans="2:23" ht="15" x14ac:dyDescent="0.25">
      <c r="B3041" s="2"/>
      <c r="K3041" s="9"/>
      <c r="L3041" s="9"/>
      <c r="M3041" s="9"/>
      <c r="N3041"/>
      <c r="O3041"/>
      <c r="P3041"/>
      <c r="Q3041"/>
      <c r="R3041"/>
      <c r="S3041"/>
      <c r="T3041"/>
      <c r="U3041"/>
      <c r="V3041"/>
      <c r="W3041"/>
    </row>
    <row r="3042" spans="2:23" ht="15" x14ac:dyDescent="0.25">
      <c r="B3042" s="2"/>
      <c r="H3042" s="2" t="s">
        <v>144</v>
      </c>
      <c r="K3042" s="9"/>
      <c r="L3042" s="9"/>
      <c r="M3042" s="9"/>
      <c r="N3042"/>
      <c r="O3042"/>
      <c r="P3042"/>
      <c r="Q3042"/>
      <c r="R3042"/>
      <c r="S3042"/>
      <c r="T3042"/>
      <c r="U3042"/>
      <c r="V3042"/>
      <c r="W3042"/>
    </row>
    <row r="3043" spans="2:23" ht="15" x14ac:dyDescent="0.25">
      <c r="B3043" s="2"/>
      <c r="I3043" s="2" t="s">
        <v>122</v>
      </c>
      <c r="J3043" s="2" t="s">
        <v>1237</v>
      </c>
      <c r="K3043" s="9">
        <v>-8</v>
      </c>
      <c r="L3043" s="9">
        <v>-5</v>
      </c>
      <c r="M3043" s="9">
        <v>0</v>
      </c>
      <c r="N3043"/>
      <c r="O3043"/>
      <c r="P3043"/>
      <c r="Q3043"/>
      <c r="R3043"/>
      <c r="S3043"/>
      <c r="T3043"/>
      <c r="U3043"/>
      <c r="V3043"/>
      <c r="W3043"/>
    </row>
    <row r="3044" spans="2:23" ht="15" x14ac:dyDescent="0.25">
      <c r="B3044" s="2"/>
      <c r="K3044" s="9"/>
      <c r="L3044" s="9"/>
      <c r="M3044" s="9"/>
      <c r="N3044"/>
      <c r="O3044"/>
      <c r="P3044"/>
      <c r="Q3044"/>
      <c r="R3044"/>
      <c r="S3044"/>
      <c r="T3044"/>
      <c r="U3044"/>
      <c r="V3044"/>
      <c r="W3044"/>
    </row>
    <row r="3045" spans="2:23" ht="15" x14ac:dyDescent="0.25">
      <c r="B3045" s="2"/>
      <c r="H3045" s="2" t="s">
        <v>145</v>
      </c>
      <c r="K3045" s="9"/>
      <c r="L3045" s="9"/>
      <c r="M3045" s="9"/>
      <c r="N3045"/>
      <c r="O3045"/>
      <c r="P3045"/>
      <c r="Q3045"/>
      <c r="R3045"/>
      <c r="S3045"/>
      <c r="T3045"/>
      <c r="U3045"/>
      <c r="V3045"/>
      <c r="W3045"/>
    </row>
    <row r="3046" spans="2:23" ht="15" x14ac:dyDescent="0.25">
      <c r="B3046" s="2"/>
      <c r="I3046" s="2" t="s">
        <v>122</v>
      </c>
      <c r="J3046" s="2" t="s">
        <v>1237</v>
      </c>
      <c r="K3046" s="9">
        <v>-33</v>
      </c>
      <c r="L3046" s="9">
        <v>0</v>
      </c>
      <c r="M3046" s="9">
        <v>0</v>
      </c>
      <c r="N3046"/>
      <c r="O3046"/>
      <c r="P3046"/>
      <c r="Q3046"/>
      <c r="R3046"/>
      <c r="S3046"/>
      <c r="T3046"/>
      <c r="U3046"/>
      <c r="V3046"/>
      <c r="W3046"/>
    </row>
    <row r="3047" spans="2:23" ht="15" x14ac:dyDescent="0.25">
      <c r="B3047" s="2"/>
      <c r="K3047" s="9"/>
      <c r="L3047" s="9"/>
      <c r="M3047" s="9"/>
      <c r="N3047"/>
      <c r="O3047"/>
      <c r="P3047"/>
      <c r="Q3047"/>
      <c r="R3047"/>
      <c r="S3047"/>
      <c r="T3047"/>
      <c r="U3047"/>
      <c r="V3047"/>
      <c r="W3047"/>
    </row>
    <row r="3048" spans="2:23" ht="15" x14ac:dyDescent="0.25">
      <c r="B3048" s="2"/>
      <c r="H3048" s="2" t="s">
        <v>146</v>
      </c>
      <c r="K3048" s="9"/>
      <c r="L3048" s="9"/>
      <c r="M3048" s="9"/>
      <c r="N3048"/>
      <c r="O3048"/>
      <c r="P3048"/>
      <c r="Q3048"/>
      <c r="R3048"/>
      <c r="S3048"/>
      <c r="T3048"/>
      <c r="U3048"/>
      <c r="V3048"/>
      <c r="W3048"/>
    </row>
    <row r="3049" spans="2:23" ht="15" x14ac:dyDescent="0.25">
      <c r="B3049" s="2"/>
      <c r="I3049" s="2" t="s">
        <v>122</v>
      </c>
      <c r="J3049" s="2" t="s">
        <v>1237</v>
      </c>
      <c r="K3049" s="9">
        <v>-48</v>
      </c>
      <c r="L3049" s="9">
        <v>0</v>
      </c>
      <c r="M3049" s="9">
        <v>0</v>
      </c>
      <c r="N3049"/>
      <c r="O3049"/>
      <c r="P3049"/>
      <c r="Q3049"/>
      <c r="R3049"/>
      <c r="S3049"/>
      <c r="T3049"/>
      <c r="U3049"/>
      <c r="V3049"/>
      <c r="W3049"/>
    </row>
    <row r="3050" spans="2:23" ht="15" x14ac:dyDescent="0.25">
      <c r="B3050" s="2"/>
      <c r="I3050" s="2" t="s">
        <v>122</v>
      </c>
      <c r="J3050" s="2" t="s">
        <v>1243</v>
      </c>
      <c r="K3050" s="9">
        <v>-41</v>
      </c>
      <c r="L3050" s="9">
        <v>0</v>
      </c>
      <c r="M3050" s="9">
        <v>0</v>
      </c>
      <c r="N3050"/>
      <c r="O3050"/>
      <c r="P3050"/>
      <c r="Q3050"/>
      <c r="R3050"/>
      <c r="S3050"/>
      <c r="T3050"/>
      <c r="U3050"/>
      <c r="V3050"/>
      <c r="W3050"/>
    </row>
    <row r="3051" spans="2:23" ht="15" x14ac:dyDescent="0.25">
      <c r="B3051" s="2"/>
      <c r="K3051" s="9"/>
      <c r="L3051" s="9"/>
      <c r="M3051" s="9"/>
      <c r="N3051"/>
      <c r="O3051"/>
      <c r="P3051"/>
      <c r="Q3051"/>
      <c r="R3051"/>
      <c r="S3051"/>
      <c r="T3051"/>
      <c r="U3051"/>
      <c r="V3051"/>
      <c r="W3051"/>
    </row>
    <row r="3052" spans="2:23" ht="15" x14ac:dyDescent="0.25">
      <c r="B3052" s="2"/>
      <c r="H3052" s="2" t="s">
        <v>147</v>
      </c>
      <c r="K3052" s="9"/>
      <c r="L3052" s="9"/>
      <c r="M3052" s="9"/>
      <c r="N3052"/>
      <c r="O3052"/>
      <c r="P3052"/>
      <c r="Q3052"/>
      <c r="R3052"/>
      <c r="S3052"/>
      <c r="T3052"/>
      <c r="U3052"/>
      <c r="V3052"/>
      <c r="W3052"/>
    </row>
    <row r="3053" spans="2:23" ht="15" x14ac:dyDescent="0.25">
      <c r="B3053" s="2"/>
      <c r="I3053" s="2" t="s">
        <v>122</v>
      </c>
      <c r="J3053" s="2" t="s">
        <v>1237</v>
      </c>
      <c r="K3053" s="9">
        <v>-314</v>
      </c>
      <c r="L3053" s="9">
        <v>-385</v>
      </c>
      <c r="M3053" s="9">
        <v>-385</v>
      </c>
      <c r="N3053"/>
      <c r="O3053"/>
      <c r="P3053"/>
      <c r="Q3053"/>
      <c r="R3053"/>
      <c r="S3053"/>
      <c r="T3053"/>
      <c r="U3053"/>
      <c r="V3053"/>
      <c r="W3053"/>
    </row>
    <row r="3054" spans="2:23" ht="15" x14ac:dyDescent="0.25">
      <c r="B3054" s="2"/>
      <c r="K3054" s="9"/>
      <c r="L3054" s="9"/>
      <c r="M3054" s="9"/>
      <c r="N3054"/>
      <c r="O3054"/>
      <c r="P3054"/>
      <c r="Q3054"/>
      <c r="R3054"/>
      <c r="S3054"/>
      <c r="T3054"/>
      <c r="U3054"/>
      <c r="V3054"/>
      <c r="W3054"/>
    </row>
    <row r="3055" spans="2:23" ht="15" x14ac:dyDescent="0.25">
      <c r="B3055" s="2"/>
      <c r="H3055" s="2" t="s">
        <v>149</v>
      </c>
      <c r="K3055" s="9"/>
      <c r="L3055" s="9"/>
      <c r="M3055" s="9"/>
      <c r="N3055"/>
      <c r="O3055"/>
      <c r="P3055"/>
      <c r="Q3055"/>
      <c r="R3055"/>
      <c r="S3055"/>
      <c r="T3055"/>
      <c r="U3055"/>
      <c r="V3055"/>
      <c r="W3055"/>
    </row>
    <row r="3056" spans="2:23" ht="15" x14ac:dyDescent="0.25">
      <c r="B3056" s="2"/>
      <c r="I3056" s="2" t="s">
        <v>122</v>
      </c>
      <c r="J3056" s="2" t="s">
        <v>1237</v>
      </c>
      <c r="K3056" s="9">
        <v>-5</v>
      </c>
      <c r="L3056" s="9">
        <v>-121</v>
      </c>
      <c r="M3056" s="9">
        <v>0</v>
      </c>
      <c r="N3056"/>
      <c r="O3056"/>
      <c r="P3056"/>
      <c r="Q3056"/>
      <c r="R3056"/>
      <c r="S3056"/>
      <c r="T3056"/>
      <c r="U3056"/>
      <c r="V3056"/>
      <c r="W3056"/>
    </row>
    <row r="3057" spans="2:23" ht="15" x14ac:dyDescent="0.25">
      <c r="B3057" s="2"/>
      <c r="K3057" s="9"/>
      <c r="L3057" s="9"/>
      <c r="M3057" s="9"/>
      <c r="N3057"/>
      <c r="O3057"/>
      <c r="P3057"/>
      <c r="Q3057"/>
      <c r="R3057"/>
      <c r="S3057"/>
      <c r="T3057"/>
      <c r="U3057"/>
      <c r="V3057"/>
      <c r="W3057"/>
    </row>
    <row r="3058" spans="2:23" ht="15" x14ac:dyDescent="0.25">
      <c r="B3058" s="2"/>
      <c r="D3058" s="2" t="s">
        <v>150</v>
      </c>
      <c r="E3058" s="2" t="s">
        <v>151</v>
      </c>
      <c r="K3058" s="9"/>
      <c r="L3058" s="9"/>
      <c r="M3058" s="9"/>
      <c r="N3058"/>
      <c r="O3058"/>
      <c r="P3058"/>
      <c r="Q3058"/>
      <c r="R3058"/>
      <c r="S3058"/>
      <c r="T3058"/>
      <c r="U3058"/>
      <c r="V3058"/>
      <c r="W3058"/>
    </row>
    <row r="3059" spans="2:23" ht="15" x14ac:dyDescent="0.25">
      <c r="B3059" s="2"/>
      <c r="F3059" s="2" t="s">
        <v>78</v>
      </c>
      <c r="G3059" s="2" t="s">
        <v>161</v>
      </c>
      <c r="K3059" s="9"/>
      <c r="L3059" s="9"/>
      <c r="M3059" s="9"/>
      <c r="N3059"/>
      <c r="O3059"/>
      <c r="P3059"/>
      <c r="Q3059"/>
      <c r="R3059"/>
      <c r="S3059"/>
      <c r="T3059"/>
      <c r="U3059"/>
      <c r="V3059"/>
      <c r="W3059"/>
    </row>
    <row r="3060" spans="2:23" ht="15" x14ac:dyDescent="0.25">
      <c r="B3060" s="2"/>
      <c r="H3060" s="2" t="s">
        <v>162</v>
      </c>
      <c r="K3060" s="9"/>
      <c r="L3060" s="9"/>
      <c r="M3060" s="9"/>
      <c r="N3060"/>
      <c r="O3060"/>
      <c r="P3060"/>
      <c r="Q3060"/>
      <c r="R3060"/>
      <c r="S3060"/>
      <c r="T3060"/>
      <c r="U3060"/>
      <c r="V3060"/>
      <c r="W3060"/>
    </row>
    <row r="3061" spans="2:23" ht="15" x14ac:dyDescent="0.25">
      <c r="B3061" s="2"/>
      <c r="I3061" s="2" t="s">
        <v>155</v>
      </c>
      <c r="J3061" s="2" t="s">
        <v>1237</v>
      </c>
      <c r="K3061" s="9">
        <v>-2</v>
      </c>
      <c r="L3061" s="9">
        <v>0</v>
      </c>
      <c r="M3061" s="9">
        <v>0</v>
      </c>
      <c r="N3061"/>
      <c r="O3061"/>
      <c r="P3061"/>
      <c r="Q3061"/>
      <c r="R3061"/>
      <c r="S3061"/>
      <c r="T3061"/>
      <c r="U3061"/>
      <c r="V3061"/>
      <c r="W3061"/>
    </row>
    <row r="3062" spans="2:23" ht="15" x14ac:dyDescent="0.25">
      <c r="B3062" s="2"/>
      <c r="K3062" s="9"/>
      <c r="L3062" s="9"/>
      <c r="M3062" s="9"/>
      <c r="N3062"/>
      <c r="O3062"/>
      <c r="P3062"/>
      <c r="Q3062"/>
      <c r="R3062"/>
      <c r="S3062"/>
      <c r="T3062"/>
      <c r="U3062"/>
      <c r="V3062"/>
      <c r="W3062"/>
    </row>
    <row r="3063" spans="2:23" ht="15" x14ac:dyDescent="0.25">
      <c r="B3063" s="2"/>
      <c r="H3063" s="2" t="s">
        <v>163</v>
      </c>
      <c r="K3063" s="9"/>
      <c r="L3063" s="9"/>
      <c r="M3063" s="9"/>
      <c r="N3063"/>
      <c r="O3063"/>
      <c r="P3063"/>
      <c r="Q3063"/>
      <c r="R3063"/>
      <c r="S3063"/>
      <c r="T3063"/>
      <c r="U3063"/>
      <c r="V3063"/>
      <c r="W3063"/>
    </row>
    <row r="3064" spans="2:23" ht="15" x14ac:dyDescent="0.25">
      <c r="B3064" s="2"/>
      <c r="I3064" s="2" t="s">
        <v>155</v>
      </c>
      <c r="J3064" s="2" t="s">
        <v>1237</v>
      </c>
      <c r="K3064" s="9">
        <v>-26</v>
      </c>
      <c r="L3064" s="9">
        <v>-20</v>
      </c>
      <c r="M3064" s="9">
        <v>-14</v>
      </c>
      <c r="N3064"/>
      <c r="O3064"/>
      <c r="P3064"/>
      <c r="Q3064"/>
      <c r="R3064"/>
      <c r="S3064"/>
      <c r="T3064"/>
      <c r="U3064"/>
      <c r="V3064"/>
      <c r="W3064"/>
    </row>
    <row r="3065" spans="2:23" ht="15" x14ac:dyDescent="0.25">
      <c r="B3065" s="2"/>
      <c r="K3065" s="9"/>
      <c r="L3065" s="9"/>
      <c r="M3065" s="9"/>
      <c r="N3065"/>
      <c r="O3065"/>
      <c r="P3065"/>
      <c r="Q3065"/>
      <c r="R3065"/>
      <c r="S3065"/>
      <c r="T3065"/>
      <c r="U3065"/>
      <c r="V3065"/>
      <c r="W3065"/>
    </row>
    <row r="3066" spans="2:23" ht="15" x14ac:dyDescent="0.25">
      <c r="B3066" s="2"/>
      <c r="F3066" s="2" t="s">
        <v>165</v>
      </c>
      <c r="G3066" s="2" t="s">
        <v>166</v>
      </c>
      <c r="K3066" s="9"/>
      <c r="L3066" s="9"/>
      <c r="M3066" s="9"/>
      <c r="N3066"/>
      <c r="O3066"/>
      <c r="P3066"/>
      <c r="Q3066"/>
      <c r="R3066"/>
      <c r="S3066"/>
      <c r="T3066"/>
      <c r="U3066"/>
      <c r="V3066"/>
      <c r="W3066"/>
    </row>
    <row r="3067" spans="2:23" ht="15" x14ac:dyDescent="0.25">
      <c r="B3067" s="2"/>
      <c r="H3067" s="2" t="s">
        <v>167</v>
      </c>
      <c r="K3067" s="9"/>
      <c r="L3067" s="9"/>
      <c r="M3067" s="9"/>
      <c r="N3067"/>
      <c r="O3067"/>
      <c r="P3067"/>
      <c r="Q3067"/>
      <c r="R3067"/>
      <c r="S3067"/>
      <c r="T3067"/>
      <c r="U3067"/>
      <c r="V3067"/>
      <c r="W3067"/>
    </row>
    <row r="3068" spans="2:23" ht="15" x14ac:dyDescent="0.25">
      <c r="B3068" s="2"/>
      <c r="I3068" s="2" t="s">
        <v>155</v>
      </c>
      <c r="J3068" s="2" t="s">
        <v>1237</v>
      </c>
      <c r="K3068" s="9">
        <v>-1</v>
      </c>
      <c r="L3068" s="9">
        <v>0</v>
      </c>
      <c r="M3068" s="9">
        <v>0</v>
      </c>
      <c r="N3068"/>
      <c r="O3068"/>
      <c r="P3068"/>
      <c r="Q3068"/>
      <c r="R3068"/>
      <c r="S3068"/>
      <c r="T3068"/>
      <c r="U3068"/>
      <c r="V3068"/>
      <c r="W3068"/>
    </row>
    <row r="3069" spans="2:23" ht="15" x14ac:dyDescent="0.25">
      <c r="B3069" s="2"/>
      <c r="K3069" s="9"/>
      <c r="L3069" s="9"/>
      <c r="M3069" s="9"/>
      <c r="N3069"/>
      <c r="O3069"/>
      <c r="P3069"/>
      <c r="Q3069"/>
      <c r="R3069"/>
      <c r="S3069"/>
      <c r="T3069"/>
      <c r="U3069"/>
      <c r="V3069"/>
      <c r="W3069"/>
    </row>
    <row r="3070" spans="2:23" ht="15" x14ac:dyDescent="0.25">
      <c r="B3070" s="2"/>
      <c r="F3070" s="2" t="s">
        <v>171</v>
      </c>
      <c r="G3070" s="2" t="s">
        <v>172</v>
      </c>
      <c r="K3070" s="9"/>
      <c r="L3070" s="9"/>
      <c r="M3070" s="9"/>
      <c r="N3070"/>
      <c r="O3070"/>
      <c r="P3070"/>
      <c r="Q3070"/>
      <c r="R3070"/>
      <c r="S3070"/>
      <c r="T3070"/>
      <c r="U3070"/>
      <c r="V3070"/>
      <c r="W3070"/>
    </row>
    <row r="3071" spans="2:23" ht="15" x14ac:dyDescent="0.25">
      <c r="B3071" s="2"/>
      <c r="H3071" s="2" t="s">
        <v>173</v>
      </c>
      <c r="K3071" s="9"/>
      <c r="L3071" s="9"/>
      <c r="M3071" s="9"/>
      <c r="N3071"/>
      <c r="O3071"/>
      <c r="P3071"/>
      <c r="Q3071"/>
      <c r="R3071"/>
      <c r="S3071"/>
      <c r="T3071"/>
      <c r="U3071"/>
      <c r="V3071"/>
      <c r="W3071"/>
    </row>
    <row r="3072" spans="2:23" ht="15" x14ac:dyDescent="0.25">
      <c r="B3072" s="2"/>
      <c r="I3072" s="2" t="s">
        <v>155</v>
      </c>
      <c r="J3072" s="2" t="s">
        <v>1237</v>
      </c>
      <c r="K3072" s="9">
        <v>-12</v>
      </c>
      <c r="L3072" s="9">
        <v>-11</v>
      </c>
      <c r="M3072" s="9">
        <v>-20</v>
      </c>
      <c r="N3072"/>
      <c r="O3072"/>
      <c r="P3072"/>
      <c r="Q3072"/>
      <c r="R3072"/>
      <c r="S3072"/>
      <c r="T3072"/>
      <c r="U3072"/>
      <c r="V3072"/>
      <c r="W3072"/>
    </row>
    <row r="3073" spans="2:23" ht="15" x14ac:dyDescent="0.25">
      <c r="B3073" s="2"/>
      <c r="K3073" s="9"/>
      <c r="L3073" s="9"/>
      <c r="M3073" s="9"/>
      <c r="N3073"/>
      <c r="O3073"/>
      <c r="P3073"/>
      <c r="Q3073"/>
      <c r="R3073"/>
      <c r="S3073"/>
      <c r="T3073"/>
      <c r="U3073"/>
      <c r="V3073"/>
      <c r="W3073"/>
    </row>
    <row r="3074" spans="2:23" ht="15" x14ac:dyDescent="0.25">
      <c r="B3074" s="2"/>
      <c r="F3074" s="2" t="s">
        <v>174</v>
      </c>
      <c r="G3074" s="2" t="s">
        <v>175</v>
      </c>
      <c r="K3074" s="9"/>
      <c r="L3074" s="9"/>
      <c r="M3074" s="9"/>
      <c r="N3074"/>
      <c r="O3074"/>
      <c r="P3074"/>
      <c r="Q3074"/>
      <c r="R3074"/>
      <c r="S3074"/>
      <c r="T3074"/>
      <c r="U3074"/>
      <c r="V3074"/>
      <c r="W3074"/>
    </row>
    <row r="3075" spans="2:23" ht="15" x14ac:dyDescent="0.25">
      <c r="B3075" s="2"/>
      <c r="H3075" s="2" t="s">
        <v>176</v>
      </c>
      <c r="K3075" s="9"/>
      <c r="L3075" s="9"/>
      <c r="M3075" s="9"/>
      <c r="N3075"/>
      <c r="O3075"/>
      <c r="P3075"/>
      <c r="Q3075"/>
      <c r="R3075"/>
      <c r="S3075"/>
      <c r="T3075"/>
      <c r="U3075"/>
      <c r="V3075"/>
      <c r="W3075"/>
    </row>
    <row r="3076" spans="2:23" ht="15" x14ac:dyDescent="0.25">
      <c r="B3076" s="2"/>
      <c r="I3076" s="2" t="s">
        <v>155</v>
      </c>
      <c r="J3076" s="2" t="s">
        <v>1237</v>
      </c>
      <c r="K3076" s="9">
        <v>0</v>
      </c>
      <c r="L3076" s="9">
        <v>-1</v>
      </c>
      <c r="M3076" s="9">
        <v>-1</v>
      </c>
      <c r="N3076"/>
      <c r="O3076"/>
      <c r="P3076"/>
      <c r="Q3076"/>
      <c r="R3076"/>
      <c r="S3076"/>
      <c r="T3076"/>
      <c r="U3076"/>
      <c r="V3076"/>
      <c r="W3076"/>
    </row>
    <row r="3077" spans="2:23" ht="15" x14ac:dyDescent="0.25">
      <c r="B3077" s="2"/>
      <c r="K3077" s="9"/>
      <c r="L3077" s="9"/>
      <c r="M3077" s="9"/>
      <c r="N3077"/>
      <c r="O3077"/>
      <c r="P3077"/>
      <c r="Q3077"/>
      <c r="R3077"/>
      <c r="S3077"/>
      <c r="T3077"/>
      <c r="U3077"/>
      <c r="V3077"/>
      <c r="W3077"/>
    </row>
    <row r="3078" spans="2:23" ht="15" x14ac:dyDescent="0.25">
      <c r="B3078" s="2"/>
      <c r="F3078" s="2" t="s">
        <v>177</v>
      </c>
      <c r="G3078" s="2" t="s">
        <v>178</v>
      </c>
      <c r="K3078" s="9"/>
      <c r="L3078" s="9"/>
      <c r="M3078" s="9"/>
      <c r="N3078"/>
      <c r="O3078"/>
      <c r="P3078"/>
      <c r="Q3078"/>
      <c r="R3078"/>
      <c r="S3078"/>
      <c r="T3078"/>
      <c r="U3078"/>
      <c r="V3078"/>
      <c r="W3078"/>
    </row>
    <row r="3079" spans="2:23" ht="15" x14ac:dyDescent="0.25">
      <c r="B3079" s="2"/>
      <c r="H3079" s="2" t="s">
        <v>179</v>
      </c>
      <c r="K3079" s="9"/>
      <c r="L3079" s="9"/>
      <c r="M3079" s="9"/>
      <c r="N3079"/>
      <c r="O3079"/>
      <c r="P3079"/>
      <c r="Q3079"/>
      <c r="R3079"/>
      <c r="S3079"/>
      <c r="T3079"/>
      <c r="U3079"/>
      <c r="V3079"/>
      <c r="W3079"/>
    </row>
    <row r="3080" spans="2:23" ht="15" x14ac:dyDescent="0.25">
      <c r="B3080" s="2"/>
      <c r="I3080" s="2" t="s">
        <v>180</v>
      </c>
      <c r="J3080" s="2" t="s">
        <v>1237</v>
      </c>
      <c r="K3080" s="9">
        <v>-10</v>
      </c>
      <c r="L3080" s="9">
        <v>-47</v>
      </c>
      <c r="M3080" s="9">
        <v>-24</v>
      </c>
      <c r="N3080"/>
      <c r="O3080"/>
      <c r="P3080"/>
      <c r="Q3080"/>
      <c r="R3080"/>
      <c r="S3080"/>
      <c r="T3080"/>
      <c r="U3080"/>
      <c r="V3080"/>
      <c r="W3080"/>
    </row>
    <row r="3081" spans="2:23" ht="15" x14ac:dyDescent="0.25">
      <c r="B3081" s="2"/>
      <c r="K3081" s="9"/>
      <c r="L3081" s="9"/>
      <c r="M3081" s="9"/>
      <c r="N3081"/>
      <c r="O3081"/>
      <c r="P3081"/>
      <c r="Q3081"/>
      <c r="R3081"/>
      <c r="S3081"/>
      <c r="T3081"/>
      <c r="U3081"/>
      <c r="V3081"/>
      <c r="W3081"/>
    </row>
    <row r="3082" spans="2:23" ht="15" x14ac:dyDescent="0.25">
      <c r="B3082" s="2"/>
      <c r="F3082" s="2" t="s">
        <v>181</v>
      </c>
      <c r="G3082" s="2" t="s">
        <v>182</v>
      </c>
      <c r="K3082" s="9"/>
      <c r="L3082" s="9"/>
      <c r="M3082" s="9"/>
      <c r="N3082"/>
      <c r="O3082"/>
      <c r="P3082"/>
      <c r="Q3082"/>
      <c r="R3082"/>
      <c r="S3082"/>
      <c r="T3082"/>
      <c r="U3082"/>
      <c r="V3082"/>
      <c r="W3082"/>
    </row>
    <row r="3083" spans="2:23" ht="15" x14ac:dyDescent="0.25">
      <c r="B3083" s="2"/>
      <c r="H3083" s="2" t="s">
        <v>183</v>
      </c>
      <c r="K3083" s="9"/>
      <c r="L3083" s="9"/>
      <c r="M3083" s="9"/>
      <c r="N3083"/>
      <c r="O3083"/>
      <c r="P3083"/>
      <c r="Q3083"/>
      <c r="R3083"/>
      <c r="S3083"/>
      <c r="T3083"/>
      <c r="U3083"/>
      <c r="V3083"/>
      <c r="W3083"/>
    </row>
    <row r="3084" spans="2:23" ht="15" x14ac:dyDescent="0.25">
      <c r="B3084" s="2"/>
      <c r="I3084" s="2" t="s">
        <v>155</v>
      </c>
      <c r="J3084" s="2" t="s">
        <v>1237</v>
      </c>
      <c r="K3084" s="9">
        <v>-4120</v>
      </c>
      <c r="L3084" s="9">
        <v>-4561</v>
      </c>
      <c r="M3084" s="9">
        <v>-4992</v>
      </c>
      <c r="N3084"/>
      <c r="O3084"/>
      <c r="P3084"/>
      <c r="Q3084"/>
      <c r="R3084"/>
      <c r="S3084"/>
      <c r="T3084"/>
      <c r="U3084"/>
      <c r="V3084"/>
      <c r="W3084"/>
    </row>
    <row r="3085" spans="2:23" ht="15" x14ac:dyDescent="0.25">
      <c r="B3085" s="2"/>
      <c r="K3085" s="9"/>
      <c r="L3085" s="9"/>
      <c r="M3085" s="9"/>
      <c r="N3085"/>
      <c r="O3085"/>
      <c r="P3085"/>
      <c r="Q3085"/>
      <c r="R3085"/>
      <c r="S3085"/>
      <c r="T3085"/>
      <c r="U3085"/>
      <c r="V3085"/>
      <c r="W3085"/>
    </row>
    <row r="3086" spans="2:23" ht="15" x14ac:dyDescent="0.25">
      <c r="B3086" s="2"/>
      <c r="F3086" s="2" t="s">
        <v>184</v>
      </c>
      <c r="G3086" s="2" t="s">
        <v>185</v>
      </c>
      <c r="K3086" s="9"/>
      <c r="L3086" s="9"/>
      <c r="M3086" s="9"/>
      <c r="N3086"/>
      <c r="O3086"/>
      <c r="P3086"/>
      <c r="Q3086"/>
      <c r="R3086"/>
      <c r="S3086"/>
      <c r="T3086"/>
      <c r="U3086"/>
      <c r="V3086"/>
      <c r="W3086"/>
    </row>
    <row r="3087" spans="2:23" ht="15" x14ac:dyDescent="0.25">
      <c r="B3087" s="2"/>
      <c r="H3087" s="2" t="s">
        <v>186</v>
      </c>
      <c r="K3087" s="9"/>
      <c r="L3087" s="9"/>
      <c r="M3087" s="9"/>
      <c r="N3087"/>
      <c r="O3087"/>
      <c r="P3087"/>
      <c r="Q3087"/>
      <c r="R3087"/>
      <c r="S3087"/>
      <c r="T3087"/>
      <c r="U3087"/>
      <c r="V3087"/>
      <c r="W3087"/>
    </row>
    <row r="3088" spans="2:23" ht="15" x14ac:dyDescent="0.25">
      <c r="B3088" s="2"/>
      <c r="I3088" s="2" t="s">
        <v>155</v>
      </c>
      <c r="J3088" s="2" t="s">
        <v>1237</v>
      </c>
      <c r="K3088" s="9">
        <v>-4</v>
      </c>
      <c r="L3088" s="9">
        <v>-5</v>
      </c>
      <c r="M3088" s="9">
        <v>-5</v>
      </c>
      <c r="N3088"/>
      <c r="O3088"/>
      <c r="P3088"/>
      <c r="Q3088"/>
      <c r="R3088"/>
      <c r="S3088"/>
      <c r="T3088"/>
      <c r="U3088"/>
      <c r="V3088"/>
      <c r="W3088"/>
    </row>
    <row r="3089" spans="2:23" ht="15" x14ac:dyDescent="0.25">
      <c r="B3089" s="2"/>
      <c r="K3089" s="9"/>
      <c r="L3089" s="9"/>
      <c r="M3089" s="9"/>
      <c r="N3089"/>
      <c r="O3089"/>
      <c r="P3089"/>
      <c r="Q3089"/>
      <c r="R3089"/>
      <c r="S3089"/>
      <c r="T3089"/>
      <c r="U3089"/>
      <c r="V3089"/>
      <c r="W3089"/>
    </row>
    <row r="3090" spans="2:23" ht="15" x14ac:dyDescent="0.25">
      <c r="B3090" s="2"/>
      <c r="F3090" s="2" t="s">
        <v>125</v>
      </c>
      <c r="G3090" s="2" t="s">
        <v>187</v>
      </c>
      <c r="K3090" s="9"/>
      <c r="L3090" s="9"/>
      <c r="M3090" s="9"/>
      <c r="N3090"/>
      <c r="O3090"/>
      <c r="P3090"/>
      <c r="Q3090"/>
      <c r="R3090"/>
      <c r="S3090"/>
      <c r="T3090"/>
      <c r="U3090"/>
      <c r="V3090"/>
      <c r="W3090"/>
    </row>
    <row r="3091" spans="2:23" ht="15" x14ac:dyDescent="0.25">
      <c r="B3091" s="2"/>
      <c r="H3091" s="2" t="s">
        <v>1244</v>
      </c>
      <c r="K3091" s="9"/>
      <c r="L3091" s="9"/>
      <c r="M3091" s="9"/>
      <c r="N3091"/>
      <c r="O3091"/>
      <c r="P3091"/>
      <c r="Q3091"/>
      <c r="R3091"/>
      <c r="S3091"/>
      <c r="T3091"/>
      <c r="U3091"/>
      <c r="V3091"/>
      <c r="W3091"/>
    </row>
    <row r="3092" spans="2:23" ht="15" x14ac:dyDescent="0.25">
      <c r="B3092" s="2"/>
      <c r="I3092" s="2" t="s">
        <v>155</v>
      </c>
      <c r="J3092" s="2" t="s">
        <v>1243</v>
      </c>
      <c r="K3092" s="9">
        <v>-1</v>
      </c>
      <c r="L3092" s="9">
        <v>-1</v>
      </c>
      <c r="M3092" s="9">
        <v>0</v>
      </c>
      <c r="N3092"/>
      <c r="O3092"/>
      <c r="P3092"/>
      <c r="Q3092"/>
      <c r="R3092"/>
      <c r="S3092"/>
      <c r="T3092"/>
      <c r="U3092"/>
      <c r="V3092"/>
      <c r="W3092"/>
    </row>
    <row r="3093" spans="2:23" ht="15" x14ac:dyDescent="0.25">
      <c r="B3093" s="2"/>
      <c r="K3093" s="9"/>
      <c r="L3093" s="9"/>
      <c r="M3093" s="9"/>
      <c r="N3093"/>
      <c r="O3093"/>
      <c r="P3093"/>
      <c r="Q3093"/>
      <c r="R3093"/>
      <c r="S3093"/>
      <c r="T3093"/>
      <c r="U3093"/>
      <c r="V3093"/>
      <c r="W3093"/>
    </row>
    <row r="3094" spans="2:23" ht="15" x14ac:dyDescent="0.25">
      <c r="B3094" s="2"/>
      <c r="H3094" s="2" t="s">
        <v>188</v>
      </c>
      <c r="K3094" s="9"/>
      <c r="L3094" s="9"/>
      <c r="M3094" s="9"/>
      <c r="N3094"/>
      <c r="O3094"/>
      <c r="P3094"/>
      <c r="Q3094"/>
      <c r="R3094"/>
      <c r="S3094"/>
      <c r="T3094"/>
      <c r="U3094"/>
      <c r="V3094"/>
      <c r="W3094"/>
    </row>
    <row r="3095" spans="2:23" ht="15" x14ac:dyDescent="0.25">
      <c r="B3095" s="2"/>
      <c r="I3095" s="2" t="s">
        <v>155</v>
      </c>
      <c r="J3095" s="2" t="s">
        <v>1237</v>
      </c>
      <c r="K3095" s="9">
        <v>-78</v>
      </c>
      <c r="L3095" s="9">
        <v>-64</v>
      </c>
      <c r="M3095" s="9">
        <v>-65</v>
      </c>
      <c r="N3095"/>
      <c r="O3095"/>
      <c r="P3095"/>
      <c r="Q3095"/>
      <c r="R3095"/>
      <c r="S3095"/>
      <c r="T3095"/>
      <c r="U3095"/>
      <c r="V3095"/>
      <c r="W3095"/>
    </row>
    <row r="3096" spans="2:23" ht="15" x14ac:dyDescent="0.25">
      <c r="B3096" s="2"/>
      <c r="K3096" s="9"/>
      <c r="L3096" s="9"/>
      <c r="M3096" s="9"/>
      <c r="N3096"/>
      <c r="O3096"/>
      <c r="P3096"/>
      <c r="Q3096"/>
      <c r="R3096"/>
      <c r="S3096"/>
      <c r="T3096"/>
      <c r="U3096"/>
      <c r="V3096"/>
      <c r="W3096"/>
    </row>
    <row r="3097" spans="2:23" ht="15" x14ac:dyDescent="0.25">
      <c r="B3097" s="2"/>
      <c r="D3097" s="2" t="s">
        <v>191</v>
      </c>
      <c r="E3097" s="2" t="s">
        <v>192</v>
      </c>
      <c r="K3097" s="9"/>
      <c r="L3097" s="9"/>
      <c r="M3097" s="9"/>
      <c r="N3097"/>
      <c r="O3097"/>
      <c r="P3097"/>
      <c r="Q3097"/>
      <c r="R3097"/>
      <c r="S3097"/>
      <c r="T3097"/>
      <c r="U3097"/>
      <c r="V3097"/>
      <c r="W3097"/>
    </row>
    <row r="3098" spans="2:23" ht="15" x14ac:dyDescent="0.25">
      <c r="B3098" s="2"/>
      <c r="F3098" s="2" t="s">
        <v>165</v>
      </c>
      <c r="G3098" s="2" t="s">
        <v>193</v>
      </c>
      <c r="K3098" s="9"/>
      <c r="L3098" s="9"/>
      <c r="M3098" s="9"/>
      <c r="N3098"/>
      <c r="O3098"/>
      <c r="P3098"/>
      <c r="Q3098"/>
      <c r="R3098"/>
      <c r="S3098"/>
      <c r="T3098"/>
      <c r="U3098"/>
      <c r="V3098"/>
      <c r="W3098"/>
    </row>
    <row r="3099" spans="2:23" ht="15" x14ac:dyDescent="0.25">
      <c r="B3099" s="2"/>
      <c r="H3099" s="2" t="s">
        <v>194</v>
      </c>
      <c r="K3099" s="9"/>
      <c r="L3099" s="9"/>
      <c r="M3099" s="9"/>
      <c r="N3099"/>
      <c r="O3099"/>
      <c r="P3099"/>
      <c r="Q3099"/>
      <c r="R3099"/>
      <c r="S3099"/>
      <c r="T3099"/>
      <c r="U3099"/>
      <c r="V3099"/>
      <c r="W3099"/>
    </row>
    <row r="3100" spans="2:23" ht="15" x14ac:dyDescent="0.25">
      <c r="B3100" s="2"/>
      <c r="I3100" s="2" t="s">
        <v>195</v>
      </c>
      <c r="J3100" s="2" t="s">
        <v>1237</v>
      </c>
      <c r="K3100" s="9">
        <v>-16</v>
      </c>
      <c r="L3100" s="9">
        <v>0</v>
      </c>
      <c r="M3100" s="9">
        <v>0</v>
      </c>
      <c r="N3100"/>
      <c r="O3100"/>
      <c r="P3100"/>
      <c r="Q3100"/>
      <c r="R3100"/>
      <c r="S3100"/>
      <c r="T3100"/>
      <c r="U3100"/>
      <c r="V3100"/>
      <c r="W3100"/>
    </row>
    <row r="3101" spans="2:23" ht="15" x14ac:dyDescent="0.25">
      <c r="B3101" s="2"/>
      <c r="K3101" s="9"/>
      <c r="L3101" s="9"/>
      <c r="M3101" s="9"/>
      <c r="N3101"/>
      <c r="O3101"/>
      <c r="P3101"/>
      <c r="Q3101"/>
      <c r="R3101"/>
      <c r="S3101"/>
      <c r="T3101"/>
      <c r="U3101"/>
      <c r="V3101"/>
      <c r="W3101"/>
    </row>
    <row r="3102" spans="2:23" ht="15" x14ac:dyDescent="0.25">
      <c r="B3102" s="2"/>
      <c r="H3102" s="2" t="s">
        <v>198</v>
      </c>
      <c r="K3102" s="9"/>
      <c r="L3102" s="9"/>
      <c r="M3102" s="9"/>
      <c r="N3102"/>
      <c r="O3102"/>
      <c r="P3102"/>
      <c r="Q3102"/>
      <c r="R3102"/>
      <c r="S3102"/>
      <c r="T3102"/>
      <c r="U3102"/>
      <c r="V3102"/>
      <c r="W3102"/>
    </row>
    <row r="3103" spans="2:23" ht="15" x14ac:dyDescent="0.25">
      <c r="B3103" s="2"/>
      <c r="I3103" s="2" t="s">
        <v>195</v>
      </c>
      <c r="J3103" s="2" t="s">
        <v>1237</v>
      </c>
      <c r="K3103" s="9">
        <v>-8</v>
      </c>
      <c r="L3103" s="9">
        <v>0</v>
      </c>
      <c r="M3103" s="9">
        <v>0</v>
      </c>
      <c r="N3103"/>
      <c r="O3103"/>
      <c r="P3103"/>
      <c r="Q3103"/>
      <c r="R3103"/>
      <c r="S3103"/>
      <c r="T3103"/>
      <c r="U3103"/>
      <c r="V3103"/>
      <c r="W3103"/>
    </row>
    <row r="3104" spans="2:23" ht="15" x14ac:dyDescent="0.25">
      <c r="B3104" s="2"/>
      <c r="K3104" s="9"/>
      <c r="L3104" s="9"/>
      <c r="M3104" s="9"/>
      <c r="N3104"/>
      <c r="O3104"/>
      <c r="P3104"/>
      <c r="Q3104"/>
      <c r="R3104"/>
      <c r="S3104"/>
      <c r="T3104"/>
      <c r="U3104"/>
      <c r="V3104"/>
      <c r="W3104"/>
    </row>
    <row r="3105" spans="2:23" ht="15" x14ac:dyDescent="0.25">
      <c r="B3105" s="2"/>
      <c r="H3105" s="2" t="s">
        <v>199</v>
      </c>
      <c r="K3105" s="9"/>
      <c r="L3105" s="9"/>
      <c r="M3105" s="9"/>
      <c r="N3105"/>
      <c r="O3105"/>
      <c r="P3105"/>
      <c r="Q3105"/>
      <c r="R3105"/>
      <c r="S3105"/>
      <c r="T3105"/>
      <c r="U3105"/>
      <c r="V3105"/>
      <c r="W3105"/>
    </row>
    <row r="3106" spans="2:23" ht="15" x14ac:dyDescent="0.25">
      <c r="B3106" s="2"/>
      <c r="I3106" s="2" t="s">
        <v>195</v>
      </c>
      <c r="J3106" s="2" t="s">
        <v>1237</v>
      </c>
      <c r="K3106" s="9">
        <v>-15</v>
      </c>
      <c r="L3106" s="9">
        <v>0</v>
      </c>
      <c r="M3106" s="9">
        <v>0</v>
      </c>
      <c r="N3106"/>
      <c r="O3106"/>
      <c r="P3106"/>
      <c r="Q3106"/>
      <c r="R3106"/>
      <c r="S3106"/>
      <c r="T3106"/>
      <c r="U3106"/>
      <c r="V3106"/>
      <c r="W3106"/>
    </row>
    <row r="3107" spans="2:23" ht="15" x14ac:dyDescent="0.25">
      <c r="B3107" s="2"/>
      <c r="K3107" s="9"/>
      <c r="L3107" s="9"/>
      <c r="M3107" s="9"/>
      <c r="N3107"/>
      <c r="O3107"/>
      <c r="P3107"/>
      <c r="Q3107"/>
      <c r="R3107"/>
      <c r="S3107"/>
      <c r="T3107"/>
      <c r="U3107"/>
      <c r="V3107"/>
      <c r="W3107"/>
    </row>
    <row r="3108" spans="2:23" ht="15" x14ac:dyDescent="0.25">
      <c r="B3108" s="2"/>
      <c r="H3108" s="2" t="s">
        <v>200</v>
      </c>
      <c r="K3108" s="9"/>
      <c r="L3108" s="9"/>
      <c r="M3108" s="9"/>
      <c r="N3108"/>
      <c r="O3108"/>
      <c r="P3108"/>
      <c r="Q3108"/>
      <c r="R3108"/>
      <c r="S3108"/>
      <c r="T3108"/>
      <c r="U3108"/>
      <c r="V3108"/>
      <c r="W3108"/>
    </row>
    <row r="3109" spans="2:23" ht="15" x14ac:dyDescent="0.25">
      <c r="B3109" s="2"/>
      <c r="I3109" s="2" t="s">
        <v>195</v>
      </c>
      <c r="J3109" s="2" t="s">
        <v>1237</v>
      </c>
      <c r="K3109" s="9">
        <v>-33</v>
      </c>
      <c r="L3109" s="9">
        <v>0</v>
      </c>
      <c r="M3109" s="9">
        <v>0</v>
      </c>
      <c r="N3109"/>
      <c r="O3109"/>
      <c r="P3109"/>
      <c r="Q3109"/>
      <c r="R3109"/>
      <c r="S3109"/>
      <c r="T3109"/>
      <c r="U3109"/>
      <c r="V3109"/>
      <c r="W3109"/>
    </row>
    <row r="3110" spans="2:23" ht="15" x14ac:dyDescent="0.25">
      <c r="B3110" s="2"/>
      <c r="K3110" s="9"/>
      <c r="L3110" s="9"/>
      <c r="M3110" s="9"/>
      <c r="N3110"/>
      <c r="O3110"/>
      <c r="P3110"/>
      <c r="Q3110"/>
      <c r="R3110"/>
      <c r="S3110"/>
      <c r="T3110"/>
      <c r="U3110"/>
      <c r="V3110"/>
      <c r="W3110"/>
    </row>
    <row r="3111" spans="2:23" ht="15" x14ac:dyDescent="0.25">
      <c r="B3111" s="2"/>
      <c r="H3111" s="2" t="s">
        <v>201</v>
      </c>
      <c r="K3111" s="9"/>
      <c r="L3111" s="9"/>
      <c r="M3111" s="9"/>
      <c r="N3111"/>
      <c r="O3111"/>
      <c r="P3111"/>
      <c r="Q3111"/>
      <c r="R3111"/>
      <c r="S3111"/>
      <c r="T3111"/>
      <c r="U3111"/>
      <c r="V3111"/>
      <c r="W3111"/>
    </row>
    <row r="3112" spans="2:23" ht="15" x14ac:dyDescent="0.25">
      <c r="B3112" s="2"/>
      <c r="I3112" s="2" t="s">
        <v>195</v>
      </c>
      <c r="J3112" s="2" t="s">
        <v>1237</v>
      </c>
      <c r="K3112" s="9">
        <v>-30</v>
      </c>
      <c r="L3112" s="9">
        <v>0</v>
      </c>
      <c r="M3112" s="9">
        <v>0</v>
      </c>
      <c r="N3112"/>
      <c r="O3112"/>
      <c r="P3112"/>
      <c r="Q3112"/>
      <c r="R3112"/>
      <c r="S3112"/>
      <c r="T3112"/>
      <c r="U3112"/>
      <c r="V3112"/>
      <c r="W3112"/>
    </row>
    <row r="3113" spans="2:23" ht="15" x14ac:dyDescent="0.25">
      <c r="B3113" s="2"/>
      <c r="K3113" s="9"/>
      <c r="L3113" s="9"/>
      <c r="M3113" s="9"/>
      <c r="N3113"/>
      <c r="O3113"/>
      <c r="P3113"/>
      <c r="Q3113"/>
      <c r="R3113"/>
      <c r="S3113"/>
      <c r="T3113"/>
      <c r="U3113"/>
      <c r="V3113"/>
      <c r="W3113"/>
    </row>
    <row r="3114" spans="2:23" ht="15" x14ac:dyDescent="0.25">
      <c r="B3114" s="2"/>
      <c r="H3114" s="2" t="s">
        <v>202</v>
      </c>
      <c r="K3114" s="9"/>
      <c r="L3114" s="9"/>
      <c r="M3114" s="9"/>
      <c r="N3114"/>
      <c r="O3114"/>
      <c r="P3114"/>
      <c r="Q3114"/>
      <c r="R3114"/>
      <c r="S3114"/>
      <c r="T3114"/>
      <c r="U3114"/>
      <c r="V3114"/>
      <c r="W3114"/>
    </row>
    <row r="3115" spans="2:23" ht="15" x14ac:dyDescent="0.25">
      <c r="B3115" s="2"/>
      <c r="I3115" s="2" t="s">
        <v>195</v>
      </c>
      <c r="J3115" s="2" t="s">
        <v>1237</v>
      </c>
      <c r="K3115" s="9">
        <v>-29</v>
      </c>
      <c r="L3115" s="9">
        <v>0</v>
      </c>
      <c r="M3115" s="9">
        <v>0</v>
      </c>
      <c r="N3115"/>
      <c r="O3115"/>
      <c r="P3115"/>
      <c r="Q3115"/>
      <c r="R3115"/>
      <c r="S3115"/>
      <c r="T3115"/>
      <c r="U3115"/>
      <c r="V3115"/>
      <c r="W3115"/>
    </row>
    <row r="3116" spans="2:23" ht="15" x14ac:dyDescent="0.25">
      <c r="B3116" s="2"/>
      <c r="K3116" s="9"/>
      <c r="L3116" s="9"/>
      <c r="M3116" s="9"/>
      <c r="N3116"/>
      <c r="O3116"/>
      <c r="P3116"/>
      <c r="Q3116"/>
      <c r="R3116"/>
      <c r="S3116"/>
      <c r="T3116"/>
      <c r="U3116"/>
      <c r="V3116"/>
      <c r="W3116"/>
    </row>
    <row r="3117" spans="2:23" ht="15" x14ac:dyDescent="0.25">
      <c r="B3117" s="2"/>
      <c r="H3117" s="2" t="s">
        <v>204</v>
      </c>
      <c r="K3117" s="9"/>
      <c r="L3117" s="9"/>
      <c r="M3117" s="9"/>
      <c r="N3117"/>
      <c r="O3117"/>
      <c r="P3117"/>
      <c r="Q3117"/>
      <c r="R3117"/>
      <c r="S3117"/>
      <c r="T3117"/>
      <c r="U3117"/>
      <c r="V3117"/>
      <c r="W3117"/>
    </row>
    <row r="3118" spans="2:23" ht="15" x14ac:dyDescent="0.25">
      <c r="B3118" s="2"/>
      <c r="I3118" s="2" t="s">
        <v>195</v>
      </c>
      <c r="J3118" s="2" t="s">
        <v>1237</v>
      </c>
      <c r="K3118" s="9">
        <v>-3</v>
      </c>
      <c r="L3118" s="9">
        <v>0</v>
      </c>
      <c r="M3118" s="9">
        <v>0</v>
      </c>
      <c r="N3118"/>
      <c r="O3118"/>
      <c r="P3118"/>
      <c r="Q3118"/>
      <c r="R3118"/>
      <c r="S3118"/>
      <c r="T3118"/>
      <c r="U3118"/>
      <c r="V3118"/>
      <c r="W3118"/>
    </row>
    <row r="3119" spans="2:23" ht="15" x14ac:dyDescent="0.25">
      <c r="B3119" s="2"/>
      <c r="K3119" s="9"/>
      <c r="L3119" s="9"/>
      <c r="M3119" s="9"/>
      <c r="N3119"/>
      <c r="O3119"/>
      <c r="P3119"/>
      <c r="Q3119"/>
      <c r="R3119"/>
      <c r="S3119"/>
      <c r="T3119"/>
      <c r="U3119"/>
      <c r="V3119"/>
      <c r="W3119"/>
    </row>
    <row r="3120" spans="2:23" ht="15" x14ac:dyDescent="0.25">
      <c r="B3120" s="2"/>
      <c r="F3120" s="2" t="s">
        <v>177</v>
      </c>
      <c r="G3120" s="2" t="s">
        <v>205</v>
      </c>
      <c r="K3120" s="9"/>
      <c r="L3120" s="9"/>
      <c r="M3120" s="9"/>
      <c r="N3120"/>
      <c r="O3120"/>
      <c r="P3120"/>
      <c r="Q3120"/>
      <c r="R3120"/>
      <c r="S3120"/>
      <c r="T3120"/>
      <c r="U3120"/>
      <c r="V3120"/>
      <c r="W3120"/>
    </row>
    <row r="3121" spans="2:23" ht="15" x14ac:dyDescent="0.25">
      <c r="B3121" s="2"/>
      <c r="H3121" s="2" t="s">
        <v>206</v>
      </c>
      <c r="K3121" s="9"/>
      <c r="L3121" s="9"/>
      <c r="M3121" s="9"/>
      <c r="N3121"/>
      <c r="O3121"/>
      <c r="P3121"/>
      <c r="Q3121"/>
      <c r="R3121"/>
      <c r="S3121"/>
      <c r="T3121"/>
      <c r="U3121"/>
      <c r="V3121"/>
      <c r="W3121"/>
    </row>
    <row r="3122" spans="2:23" ht="15" x14ac:dyDescent="0.25">
      <c r="B3122" s="2"/>
      <c r="I3122" s="2" t="s">
        <v>195</v>
      </c>
      <c r="J3122" s="2" t="s">
        <v>1237</v>
      </c>
      <c r="K3122" s="9">
        <v>-147</v>
      </c>
      <c r="L3122" s="9">
        <v>0</v>
      </c>
      <c r="M3122" s="9">
        <v>0</v>
      </c>
      <c r="N3122"/>
      <c r="O3122"/>
      <c r="P3122"/>
      <c r="Q3122"/>
      <c r="R3122"/>
      <c r="S3122"/>
      <c r="T3122"/>
      <c r="U3122"/>
      <c r="V3122"/>
      <c r="W3122"/>
    </row>
    <row r="3123" spans="2:23" ht="15" x14ac:dyDescent="0.25">
      <c r="B3123" s="2"/>
      <c r="K3123" s="9"/>
      <c r="L3123" s="9"/>
      <c r="M3123" s="9"/>
      <c r="N3123"/>
      <c r="O3123"/>
      <c r="P3123"/>
      <c r="Q3123"/>
      <c r="R3123"/>
      <c r="S3123"/>
      <c r="T3123"/>
      <c r="U3123"/>
      <c r="V3123"/>
      <c r="W3123"/>
    </row>
    <row r="3124" spans="2:23" ht="15" x14ac:dyDescent="0.25">
      <c r="B3124" s="2"/>
      <c r="H3124" s="2" t="s">
        <v>208</v>
      </c>
      <c r="K3124" s="9"/>
      <c r="L3124" s="9"/>
      <c r="M3124" s="9"/>
      <c r="N3124"/>
      <c r="O3124"/>
      <c r="P3124"/>
      <c r="Q3124"/>
      <c r="R3124"/>
      <c r="S3124"/>
      <c r="T3124"/>
      <c r="U3124"/>
      <c r="V3124"/>
      <c r="W3124"/>
    </row>
    <row r="3125" spans="2:23" ht="15" x14ac:dyDescent="0.25">
      <c r="B3125" s="2"/>
      <c r="I3125" s="2" t="s">
        <v>195</v>
      </c>
      <c r="J3125" s="2" t="s">
        <v>1237</v>
      </c>
      <c r="K3125" s="9">
        <v>-289</v>
      </c>
      <c r="L3125" s="9">
        <v>0</v>
      </c>
      <c r="M3125" s="9">
        <v>0</v>
      </c>
      <c r="N3125"/>
      <c r="O3125"/>
      <c r="P3125"/>
      <c r="Q3125"/>
      <c r="R3125"/>
      <c r="S3125"/>
      <c r="T3125"/>
      <c r="U3125"/>
      <c r="V3125"/>
      <c r="W3125"/>
    </row>
    <row r="3126" spans="2:23" ht="15" x14ac:dyDescent="0.25">
      <c r="B3126" s="2"/>
      <c r="K3126" s="9"/>
      <c r="L3126" s="9"/>
      <c r="M3126" s="9"/>
      <c r="N3126"/>
      <c r="O3126"/>
      <c r="P3126"/>
      <c r="Q3126"/>
      <c r="R3126"/>
      <c r="S3126"/>
      <c r="T3126"/>
      <c r="U3126"/>
      <c r="V3126"/>
      <c r="W3126"/>
    </row>
    <row r="3127" spans="2:23" ht="15" x14ac:dyDescent="0.25">
      <c r="B3127" s="2"/>
      <c r="H3127" s="2" t="s">
        <v>210</v>
      </c>
      <c r="K3127" s="9"/>
      <c r="L3127" s="9"/>
      <c r="M3127" s="9"/>
      <c r="N3127"/>
      <c r="O3127"/>
      <c r="P3127"/>
      <c r="Q3127"/>
      <c r="R3127"/>
      <c r="S3127"/>
      <c r="T3127"/>
      <c r="U3127"/>
      <c r="V3127"/>
      <c r="W3127"/>
    </row>
    <row r="3128" spans="2:23" ht="15" x14ac:dyDescent="0.25">
      <c r="B3128" s="2"/>
      <c r="I3128" s="2" t="s">
        <v>195</v>
      </c>
      <c r="J3128" s="2" t="s">
        <v>1237</v>
      </c>
      <c r="K3128" s="9">
        <v>-92</v>
      </c>
      <c r="L3128" s="9">
        <v>0</v>
      </c>
      <c r="M3128" s="9">
        <v>0</v>
      </c>
      <c r="N3128"/>
      <c r="O3128"/>
      <c r="P3128"/>
      <c r="Q3128"/>
      <c r="R3128"/>
      <c r="S3128"/>
      <c r="T3128"/>
      <c r="U3128"/>
      <c r="V3128"/>
      <c r="W3128"/>
    </row>
    <row r="3129" spans="2:23" ht="15" x14ac:dyDescent="0.25">
      <c r="B3129" s="2"/>
      <c r="K3129" s="9"/>
      <c r="L3129" s="9"/>
      <c r="M3129" s="9"/>
      <c r="N3129"/>
      <c r="O3129"/>
      <c r="P3129"/>
      <c r="Q3129"/>
      <c r="R3129"/>
      <c r="S3129"/>
      <c r="T3129"/>
      <c r="U3129"/>
      <c r="V3129"/>
      <c r="W3129"/>
    </row>
    <row r="3130" spans="2:23" ht="15" x14ac:dyDescent="0.25">
      <c r="B3130" s="2"/>
      <c r="H3130" s="2" t="s">
        <v>212</v>
      </c>
      <c r="K3130" s="9"/>
      <c r="L3130" s="9"/>
      <c r="M3130" s="9"/>
      <c r="N3130"/>
      <c r="O3130"/>
      <c r="P3130"/>
      <c r="Q3130"/>
      <c r="R3130"/>
      <c r="S3130"/>
      <c r="T3130"/>
      <c r="U3130"/>
      <c r="V3130"/>
      <c r="W3130"/>
    </row>
    <row r="3131" spans="2:23" ht="15" x14ac:dyDescent="0.25">
      <c r="B3131" s="2"/>
      <c r="I3131" s="2" t="s">
        <v>195</v>
      </c>
      <c r="J3131" s="2" t="s">
        <v>1237</v>
      </c>
      <c r="K3131" s="9">
        <v>-1015</v>
      </c>
      <c r="L3131" s="9">
        <v>0</v>
      </c>
      <c r="M3131" s="9">
        <v>0</v>
      </c>
      <c r="N3131"/>
      <c r="O3131"/>
      <c r="P3131"/>
      <c r="Q3131"/>
      <c r="R3131"/>
      <c r="S3131"/>
      <c r="T3131"/>
      <c r="U3131"/>
      <c r="V3131"/>
      <c r="W3131"/>
    </row>
    <row r="3132" spans="2:23" ht="15" x14ac:dyDescent="0.25">
      <c r="B3132" s="2"/>
      <c r="K3132" s="9"/>
      <c r="L3132" s="9"/>
      <c r="M3132" s="9"/>
      <c r="N3132"/>
      <c r="O3132"/>
      <c r="P3132"/>
      <c r="Q3132"/>
      <c r="R3132"/>
      <c r="S3132"/>
      <c r="T3132"/>
      <c r="U3132"/>
      <c r="V3132"/>
      <c r="W3132"/>
    </row>
    <row r="3133" spans="2:23" ht="15" x14ac:dyDescent="0.25">
      <c r="B3133" s="2"/>
      <c r="H3133" s="2" t="s">
        <v>213</v>
      </c>
      <c r="K3133" s="9"/>
      <c r="L3133" s="9"/>
      <c r="M3133" s="9"/>
      <c r="N3133"/>
      <c r="O3133"/>
      <c r="P3133"/>
      <c r="Q3133"/>
      <c r="R3133"/>
      <c r="S3133"/>
      <c r="T3133"/>
      <c r="U3133"/>
      <c r="V3133"/>
      <c r="W3133"/>
    </row>
    <row r="3134" spans="2:23" ht="15" x14ac:dyDescent="0.25">
      <c r="B3134" s="2"/>
      <c r="I3134" s="2" t="s">
        <v>195</v>
      </c>
      <c r="J3134" s="2" t="s">
        <v>1237</v>
      </c>
      <c r="K3134" s="9">
        <v>-5</v>
      </c>
      <c r="L3134" s="9">
        <v>0</v>
      </c>
      <c r="M3134" s="9">
        <v>0</v>
      </c>
      <c r="N3134"/>
      <c r="O3134"/>
      <c r="P3134"/>
      <c r="Q3134"/>
      <c r="R3134"/>
      <c r="S3134"/>
      <c r="T3134"/>
      <c r="U3134"/>
      <c r="V3134"/>
      <c r="W3134"/>
    </row>
    <row r="3135" spans="2:23" ht="15" x14ac:dyDescent="0.25">
      <c r="B3135" s="2"/>
      <c r="K3135" s="9"/>
      <c r="L3135" s="9"/>
      <c r="M3135" s="9"/>
      <c r="N3135"/>
      <c r="O3135"/>
      <c r="P3135"/>
      <c r="Q3135"/>
      <c r="R3135"/>
      <c r="S3135"/>
      <c r="T3135"/>
      <c r="U3135"/>
      <c r="V3135"/>
      <c r="W3135"/>
    </row>
    <row r="3136" spans="2:23" ht="15" x14ac:dyDescent="0.25">
      <c r="B3136" s="2"/>
      <c r="H3136" s="2" t="s">
        <v>214</v>
      </c>
      <c r="K3136" s="9"/>
      <c r="L3136" s="9"/>
      <c r="M3136" s="9"/>
      <c r="N3136"/>
      <c r="O3136"/>
      <c r="P3136"/>
      <c r="Q3136"/>
      <c r="R3136"/>
      <c r="S3136"/>
      <c r="T3136"/>
      <c r="U3136"/>
      <c r="V3136"/>
      <c r="W3136"/>
    </row>
    <row r="3137" spans="2:23" ht="15" x14ac:dyDescent="0.25">
      <c r="B3137" s="2"/>
      <c r="I3137" s="2" t="s">
        <v>195</v>
      </c>
      <c r="J3137" s="2" t="s">
        <v>1237</v>
      </c>
      <c r="K3137" s="9">
        <v>-872</v>
      </c>
      <c r="L3137" s="9">
        <v>0</v>
      </c>
      <c r="M3137" s="9">
        <v>0</v>
      </c>
      <c r="N3137"/>
      <c r="O3137"/>
      <c r="P3137"/>
      <c r="Q3137"/>
      <c r="R3137"/>
      <c r="S3137"/>
      <c r="T3137"/>
      <c r="U3137"/>
      <c r="V3137"/>
      <c r="W3137"/>
    </row>
    <row r="3138" spans="2:23" ht="15" x14ac:dyDescent="0.25">
      <c r="B3138" s="2"/>
      <c r="K3138" s="9"/>
      <c r="L3138" s="9"/>
      <c r="M3138" s="9"/>
      <c r="N3138"/>
      <c r="O3138"/>
      <c r="P3138"/>
      <c r="Q3138"/>
      <c r="R3138"/>
      <c r="S3138"/>
      <c r="T3138"/>
      <c r="U3138"/>
      <c r="V3138"/>
      <c r="W3138"/>
    </row>
    <row r="3139" spans="2:23" ht="15" x14ac:dyDescent="0.25">
      <c r="B3139" s="2"/>
      <c r="H3139" s="2" t="s">
        <v>215</v>
      </c>
      <c r="K3139" s="9"/>
      <c r="L3139" s="9"/>
      <c r="M3139" s="9"/>
      <c r="N3139"/>
      <c r="O3139"/>
      <c r="P3139"/>
      <c r="Q3139"/>
      <c r="R3139"/>
      <c r="S3139"/>
      <c r="T3139"/>
      <c r="U3139"/>
      <c r="V3139"/>
      <c r="W3139"/>
    </row>
    <row r="3140" spans="2:23" ht="15" x14ac:dyDescent="0.25">
      <c r="B3140" s="2"/>
      <c r="I3140" s="2" t="s">
        <v>195</v>
      </c>
      <c r="J3140" s="2" t="s">
        <v>1237</v>
      </c>
      <c r="K3140" s="9">
        <v>-44</v>
      </c>
      <c r="L3140" s="9">
        <v>0</v>
      </c>
      <c r="M3140" s="9">
        <v>0</v>
      </c>
      <c r="N3140"/>
      <c r="O3140"/>
      <c r="P3140"/>
      <c r="Q3140"/>
      <c r="R3140"/>
      <c r="S3140"/>
      <c r="T3140"/>
      <c r="U3140"/>
      <c r="V3140"/>
      <c r="W3140"/>
    </row>
    <row r="3141" spans="2:23" ht="15" x14ac:dyDescent="0.25">
      <c r="B3141" s="2"/>
      <c r="K3141" s="9"/>
      <c r="L3141" s="9"/>
      <c r="M3141" s="9"/>
      <c r="N3141"/>
      <c r="O3141"/>
      <c r="P3141"/>
      <c r="Q3141"/>
      <c r="R3141"/>
      <c r="S3141"/>
      <c r="T3141"/>
      <c r="U3141"/>
      <c r="V3141"/>
      <c r="W3141"/>
    </row>
    <row r="3142" spans="2:23" ht="15" x14ac:dyDescent="0.25">
      <c r="B3142" s="2"/>
      <c r="H3142" s="2" t="s">
        <v>216</v>
      </c>
      <c r="K3142" s="9"/>
      <c r="L3142" s="9"/>
      <c r="M3142" s="9"/>
      <c r="N3142"/>
      <c r="O3142"/>
      <c r="P3142"/>
      <c r="Q3142"/>
      <c r="R3142"/>
      <c r="S3142"/>
      <c r="T3142"/>
      <c r="U3142"/>
      <c r="V3142"/>
      <c r="W3142"/>
    </row>
    <row r="3143" spans="2:23" ht="15" x14ac:dyDescent="0.25">
      <c r="B3143" s="2"/>
      <c r="I3143" s="2" t="s">
        <v>195</v>
      </c>
      <c r="J3143" s="2" t="s">
        <v>1237</v>
      </c>
      <c r="K3143" s="9">
        <v>-6</v>
      </c>
      <c r="L3143" s="9">
        <v>0</v>
      </c>
      <c r="M3143" s="9">
        <v>0</v>
      </c>
      <c r="N3143"/>
      <c r="O3143"/>
      <c r="P3143"/>
      <c r="Q3143"/>
      <c r="R3143"/>
      <c r="S3143"/>
      <c r="T3143"/>
      <c r="U3143"/>
      <c r="V3143"/>
      <c r="W3143"/>
    </row>
    <row r="3144" spans="2:23" ht="15" x14ac:dyDescent="0.25">
      <c r="B3144" s="2"/>
      <c r="K3144" s="9"/>
      <c r="L3144" s="9"/>
      <c r="M3144" s="9"/>
      <c r="N3144"/>
      <c r="O3144"/>
      <c r="P3144"/>
      <c r="Q3144"/>
      <c r="R3144"/>
      <c r="S3144"/>
      <c r="T3144"/>
      <c r="U3144"/>
      <c r="V3144"/>
      <c r="W3144"/>
    </row>
    <row r="3145" spans="2:23" ht="15" x14ac:dyDescent="0.25">
      <c r="B3145" s="2"/>
      <c r="H3145" s="2" t="s">
        <v>1245</v>
      </c>
      <c r="K3145" s="9"/>
      <c r="L3145" s="9"/>
      <c r="M3145" s="9"/>
      <c r="N3145"/>
      <c r="O3145"/>
      <c r="P3145"/>
      <c r="Q3145"/>
      <c r="R3145"/>
      <c r="S3145"/>
      <c r="T3145"/>
      <c r="U3145"/>
      <c r="V3145"/>
      <c r="W3145"/>
    </row>
    <row r="3146" spans="2:23" ht="15" x14ac:dyDescent="0.25">
      <c r="B3146" s="2"/>
      <c r="I3146" s="2" t="s">
        <v>195</v>
      </c>
      <c r="J3146" s="2" t="s">
        <v>1237</v>
      </c>
      <c r="K3146" s="9">
        <v>-338</v>
      </c>
      <c r="L3146" s="9">
        <v>0</v>
      </c>
      <c r="M3146" s="9">
        <v>0</v>
      </c>
      <c r="N3146"/>
      <c r="O3146"/>
      <c r="P3146"/>
      <c r="Q3146"/>
      <c r="R3146"/>
      <c r="S3146"/>
      <c r="T3146"/>
      <c r="U3146"/>
      <c r="V3146"/>
      <c r="W3146"/>
    </row>
    <row r="3147" spans="2:23" ht="15" x14ac:dyDescent="0.25">
      <c r="B3147" s="2"/>
      <c r="K3147" s="9"/>
      <c r="L3147" s="9"/>
      <c r="M3147" s="9"/>
      <c r="N3147"/>
      <c r="O3147"/>
      <c r="P3147"/>
      <c r="Q3147"/>
      <c r="R3147"/>
      <c r="S3147"/>
      <c r="T3147"/>
      <c r="U3147"/>
      <c r="V3147"/>
      <c r="W3147"/>
    </row>
    <row r="3148" spans="2:23" ht="15" x14ac:dyDescent="0.25">
      <c r="B3148" s="2"/>
      <c r="H3148" s="2" t="s">
        <v>217</v>
      </c>
      <c r="K3148" s="9"/>
      <c r="L3148" s="9"/>
      <c r="M3148" s="9"/>
      <c r="N3148"/>
      <c r="O3148"/>
      <c r="P3148"/>
      <c r="Q3148"/>
      <c r="R3148"/>
      <c r="S3148"/>
      <c r="T3148"/>
      <c r="U3148"/>
      <c r="V3148"/>
      <c r="W3148"/>
    </row>
    <row r="3149" spans="2:23" ht="15" x14ac:dyDescent="0.25">
      <c r="B3149" s="2"/>
      <c r="I3149" s="2" t="s">
        <v>195</v>
      </c>
      <c r="J3149" s="2" t="s">
        <v>1237</v>
      </c>
      <c r="K3149" s="9">
        <v>-421</v>
      </c>
      <c r="L3149" s="9">
        <v>0</v>
      </c>
      <c r="M3149" s="9">
        <v>0</v>
      </c>
      <c r="N3149"/>
      <c r="O3149"/>
      <c r="P3149"/>
      <c r="Q3149"/>
      <c r="R3149"/>
      <c r="S3149"/>
      <c r="T3149"/>
      <c r="U3149"/>
      <c r="V3149"/>
      <c r="W3149"/>
    </row>
    <row r="3150" spans="2:23" ht="15" x14ac:dyDescent="0.25">
      <c r="B3150" s="2"/>
      <c r="K3150" s="9"/>
      <c r="L3150" s="9"/>
      <c r="M3150" s="9"/>
      <c r="N3150"/>
      <c r="O3150"/>
      <c r="P3150"/>
      <c r="Q3150"/>
      <c r="R3150"/>
      <c r="S3150"/>
      <c r="T3150"/>
      <c r="U3150"/>
      <c r="V3150"/>
      <c r="W3150"/>
    </row>
    <row r="3151" spans="2:23" ht="15" x14ac:dyDescent="0.25">
      <c r="B3151" s="2"/>
      <c r="H3151" s="2" t="s">
        <v>218</v>
      </c>
      <c r="K3151" s="9"/>
      <c r="L3151" s="9"/>
      <c r="M3151" s="9"/>
      <c r="N3151"/>
      <c r="O3151"/>
      <c r="P3151"/>
      <c r="Q3151"/>
      <c r="R3151"/>
      <c r="S3151"/>
      <c r="T3151"/>
      <c r="U3151"/>
      <c r="V3151"/>
      <c r="W3151"/>
    </row>
    <row r="3152" spans="2:23" ht="15" x14ac:dyDescent="0.25">
      <c r="B3152" s="2"/>
      <c r="I3152" s="2" t="s">
        <v>195</v>
      </c>
      <c r="J3152" s="2" t="s">
        <v>1237</v>
      </c>
      <c r="K3152" s="9">
        <v>-8</v>
      </c>
      <c r="L3152" s="9">
        <v>0</v>
      </c>
      <c r="M3152" s="9">
        <v>0</v>
      </c>
      <c r="N3152"/>
      <c r="O3152"/>
      <c r="P3152"/>
      <c r="Q3152"/>
      <c r="R3152"/>
      <c r="S3152"/>
      <c r="T3152"/>
      <c r="U3152"/>
      <c r="V3152"/>
      <c r="W3152"/>
    </row>
    <row r="3153" spans="2:23" ht="15" x14ac:dyDescent="0.25">
      <c r="B3153" s="2"/>
      <c r="K3153" s="9"/>
      <c r="L3153" s="9"/>
      <c r="M3153" s="9"/>
      <c r="N3153"/>
      <c r="O3153"/>
      <c r="P3153"/>
      <c r="Q3153"/>
      <c r="R3153"/>
      <c r="S3153"/>
      <c r="T3153"/>
      <c r="U3153"/>
      <c r="V3153"/>
      <c r="W3153"/>
    </row>
    <row r="3154" spans="2:23" ht="15" x14ac:dyDescent="0.25">
      <c r="B3154" s="2"/>
      <c r="H3154" s="2" t="s">
        <v>219</v>
      </c>
      <c r="K3154" s="9"/>
      <c r="L3154" s="9"/>
      <c r="M3154" s="9"/>
      <c r="N3154"/>
      <c r="O3154"/>
      <c r="P3154"/>
      <c r="Q3154"/>
      <c r="R3154"/>
      <c r="S3154"/>
      <c r="T3154"/>
      <c r="U3154"/>
      <c r="V3154"/>
      <c r="W3154"/>
    </row>
    <row r="3155" spans="2:23" ht="15" x14ac:dyDescent="0.25">
      <c r="B3155" s="2"/>
      <c r="I3155" s="2" t="s">
        <v>195</v>
      </c>
      <c r="J3155" s="2" t="s">
        <v>1237</v>
      </c>
      <c r="K3155" s="9">
        <v>-14</v>
      </c>
      <c r="L3155" s="9">
        <v>0</v>
      </c>
      <c r="M3155" s="9">
        <v>0</v>
      </c>
      <c r="N3155"/>
      <c r="O3155"/>
      <c r="P3155"/>
      <c r="Q3155"/>
      <c r="R3155"/>
      <c r="S3155"/>
      <c r="T3155"/>
      <c r="U3155"/>
      <c r="V3155"/>
      <c r="W3155"/>
    </row>
    <row r="3156" spans="2:23" ht="15" x14ac:dyDescent="0.25">
      <c r="B3156" s="2"/>
      <c r="K3156" s="9"/>
      <c r="L3156" s="9"/>
      <c r="M3156" s="9"/>
      <c r="N3156"/>
      <c r="O3156"/>
      <c r="P3156"/>
      <c r="Q3156"/>
      <c r="R3156"/>
      <c r="S3156"/>
      <c r="T3156"/>
      <c r="U3156"/>
      <c r="V3156"/>
      <c r="W3156"/>
    </row>
    <row r="3157" spans="2:23" ht="15" x14ac:dyDescent="0.25">
      <c r="B3157" s="2"/>
      <c r="H3157" s="2" t="s">
        <v>1246</v>
      </c>
      <c r="K3157" s="9"/>
      <c r="L3157" s="9"/>
      <c r="M3157" s="9"/>
      <c r="N3157"/>
      <c r="O3157"/>
      <c r="P3157"/>
      <c r="Q3157"/>
      <c r="R3157"/>
      <c r="S3157"/>
      <c r="T3157"/>
      <c r="U3157"/>
      <c r="V3157"/>
      <c r="W3157"/>
    </row>
    <row r="3158" spans="2:23" ht="15" x14ac:dyDescent="0.25">
      <c r="B3158" s="2"/>
      <c r="I3158" s="2" t="s">
        <v>195</v>
      </c>
      <c r="J3158" s="2" t="s">
        <v>1237</v>
      </c>
      <c r="K3158" s="9">
        <v>-1</v>
      </c>
      <c r="L3158" s="9">
        <v>0</v>
      </c>
      <c r="M3158" s="9">
        <v>0</v>
      </c>
      <c r="N3158"/>
      <c r="O3158"/>
      <c r="P3158"/>
      <c r="Q3158"/>
      <c r="R3158"/>
      <c r="S3158"/>
      <c r="T3158"/>
      <c r="U3158"/>
      <c r="V3158"/>
      <c r="W3158"/>
    </row>
    <row r="3159" spans="2:23" ht="15" x14ac:dyDescent="0.25">
      <c r="B3159" s="2"/>
      <c r="K3159" s="9"/>
      <c r="L3159" s="9"/>
      <c r="M3159" s="9"/>
      <c r="N3159"/>
      <c r="O3159"/>
      <c r="P3159"/>
      <c r="Q3159"/>
      <c r="R3159"/>
      <c r="S3159"/>
      <c r="T3159"/>
      <c r="U3159"/>
      <c r="V3159"/>
      <c r="W3159"/>
    </row>
    <row r="3160" spans="2:23" ht="15" x14ac:dyDescent="0.25">
      <c r="B3160" s="2"/>
      <c r="H3160" s="2" t="s">
        <v>1247</v>
      </c>
      <c r="K3160" s="9"/>
      <c r="L3160" s="9"/>
      <c r="M3160" s="9"/>
      <c r="N3160"/>
      <c r="O3160"/>
      <c r="P3160"/>
      <c r="Q3160"/>
      <c r="R3160"/>
      <c r="S3160"/>
      <c r="T3160"/>
      <c r="U3160"/>
      <c r="V3160"/>
      <c r="W3160"/>
    </row>
    <row r="3161" spans="2:23" ht="15" x14ac:dyDescent="0.25">
      <c r="B3161" s="2"/>
      <c r="I3161" s="2" t="s">
        <v>195</v>
      </c>
      <c r="J3161" s="2" t="s">
        <v>1237</v>
      </c>
      <c r="K3161" s="9">
        <v>-67</v>
      </c>
      <c r="L3161" s="9">
        <v>0</v>
      </c>
      <c r="M3161" s="9">
        <v>0</v>
      </c>
      <c r="N3161"/>
      <c r="O3161"/>
      <c r="P3161"/>
      <c r="Q3161"/>
      <c r="R3161"/>
      <c r="S3161"/>
      <c r="T3161"/>
      <c r="U3161"/>
      <c r="V3161"/>
      <c r="W3161"/>
    </row>
    <row r="3162" spans="2:23" ht="15" x14ac:dyDescent="0.25">
      <c r="B3162" s="2"/>
      <c r="K3162" s="9"/>
      <c r="L3162" s="9"/>
      <c r="M3162" s="9"/>
      <c r="N3162"/>
      <c r="O3162"/>
      <c r="P3162"/>
      <c r="Q3162"/>
      <c r="R3162"/>
      <c r="S3162"/>
      <c r="T3162"/>
      <c r="U3162"/>
      <c r="V3162"/>
      <c r="W3162"/>
    </row>
    <row r="3163" spans="2:23" ht="15" x14ac:dyDescent="0.25">
      <c r="B3163" s="2"/>
      <c r="H3163" s="2" t="s">
        <v>220</v>
      </c>
      <c r="K3163" s="9"/>
      <c r="L3163" s="9"/>
      <c r="M3163" s="9"/>
      <c r="N3163"/>
      <c r="O3163"/>
      <c r="P3163"/>
      <c r="Q3163"/>
      <c r="R3163"/>
      <c r="S3163"/>
      <c r="T3163"/>
      <c r="U3163"/>
      <c r="V3163"/>
      <c r="W3163"/>
    </row>
    <row r="3164" spans="2:23" ht="15" x14ac:dyDescent="0.25">
      <c r="B3164" s="2"/>
      <c r="I3164" s="2" t="s">
        <v>195</v>
      </c>
      <c r="J3164" s="2" t="s">
        <v>1237</v>
      </c>
      <c r="K3164" s="9">
        <v>-4</v>
      </c>
      <c r="L3164" s="9">
        <v>0</v>
      </c>
      <c r="M3164" s="9">
        <v>0</v>
      </c>
      <c r="N3164"/>
      <c r="O3164"/>
      <c r="P3164"/>
      <c r="Q3164"/>
      <c r="R3164"/>
      <c r="S3164"/>
      <c r="T3164"/>
      <c r="U3164"/>
      <c r="V3164"/>
      <c r="W3164"/>
    </row>
    <row r="3165" spans="2:23" ht="15" x14ac:dyDescent="0.25">
      <c r="B3165" s="2"/>
      <c r="K3165" s="9"/>
      <c r="L3165" s="9"/>
      <c r="M3165" s="9"/>
      <c r="N3165"/>
      <c r="O3165"/>
      <c r="P3165"/>
      <c r="Q3165"/>
      <c r="R3165"/>
      <c r="S3165"/>
      <c r="T3165"/>
      <c r="U3165"/>
      <c r="V3165"/>
      <c r="W3165"/>
    </row>
    <row r="3166" spans="2:23" ht="15" x14ac:dyDescent="0.25">
      <c r="B3166" s="2"/>
      <c r="H3166" s="2" t="s">
        <v>221</v>
      </c>
      <c r="K3166" s="9"/>
      <c r="L3166" s="9"/>
      <c r="M3166" s="9"/>
      <c r="N3166"/>
      <c r="O3166"/>
      <c r="P3166"/>
      <c r="Q3166"/>
      <c r="R3166"/>
      <c r="S3166"/>
      <c r="T3166"/>
      <c r="U3166"/>
      <c r="V3166"/>
      <c r="W3166"/>
    </row>
    <row r="3167" spans="2:23" ht="15" x14ac:dyDescent="0.25">
      <c r="B3167" s="2"/>
      <c r="I3167" s="2" t="s">
        <v>195</v>
      </c>
      <c r="J3167" s="2" t="s">
        <v>1237</v>
      </c>
      <c r="K3167" s="9">
        <v>-103</v>
      </c>
      <c r="L3167" s="9">
        <v>0</v>
      </c>
      <c r="M3167" s="9">
        <v>0</v>
      </c>
      <c r="N3167"/>
      <c r="O3167"/>
      <c r="P3167"/>
      <c r="Q3167"/>
      <c r="R3167"/>
      <c r="S3167"/>
      <c r="T3167"/>
      <c r="U3167"/>
      <c r="V3167"/>
      <c r="W3167"/>
    </row>
    <row r="3168" spans="2:23" ht="15" x14ac:dyDescent="0.25">
      <c r="B3168" s="2"/>
      <c r="K3168" s="9"/>
      <c r="L3168" s="9"/>
      <c r="M3168" s="9"/>
      <c r="N3168"/>
      <c r="O3168"/>
      <c r="P3168"/>
      <c r="Q3168"/>
      <c r="R3168"/>
      <c r="S3168"/>
      <c r="T3168"/>
      <c r="U3168"/>
      <c r="V3168"/>
      <c r="W3168"/>
    </row>
    <row r="3169" spans="2:23" ht="15" x14ac:dyDescent="0.25">
      <c r="B3169" s="2"/>
      <c r="F3169" s="2" t="s">
        <v>223</v>
      </c>
      <c r="G3169" s="2" t="s">
        <v>224</v>
      </c>
      <c r="K3169" s="9"/>
      <c r="L3169" s="9"/>
      <c r="M3169" s="9"/>
      <c r="N3169"/>
      <c r="O3169"/>
      <c r="P3169"/>
      <c r="Q3169"/>
      <c r="R3169"/>
      <c r="S3169"/>
      <c r="T3169"/>
      <c r="U3169"/>
      <c r="V3169"/>
      <c r="W3169"/>
    </row>
    <row r="3170" spans="2:23" ht="15" x14ac:dyDescent="0.25">
      <c r="B3170" s="2"/>
      <c r="H3170" s="2" t="s">
        <v>225</v>
      </c>
      <c r="K3170" s="9"/>
      <c r="L3170" s="9"/>
      <c r="M3170" s="9"/>
      <c r="N3170"/>
      <c r="O3170"/>
      <c r="P3170"/>
      <c r="Q3170"/>
      <c r="R3170"/>
      <c r="S3170"/>
      <c r="T3170"/>
      <c r="U3170"/>
      <c r="V3170"/>
      <c r="W3170"/>
    </row>
    <row r="3171" spans="2:23" ht="15" x14ac:dyDescent="0.25">
      <c r="B3171" s="2"/>
      <c r="I3171" s="2" t="s">
        <v>195</v>
      </c>
      <c r="J3171" s="2" t="s">
        <v>1237</v>
      </c>
      <c r="K3171" s="9">
        <v>-308</v>
      </c>
      <c r="L3171" s="9">
        <v>0</v>
      </c>
      <c r="M3171" s="9">
        <v>0</v>
      </c>
      <c r="N3171"/>
      <c r="O3171"/>
      <c r="P3171"/>
      <c r="Q3171"/>
      <c r="R3171"/>
      <c r="S3171"/>
      <c r="T3171"/>
      <c r="U3171"/>
      <c r="V3171"/>
      <c r="W3171"/>
    </row>
    <row r="3172" spans="2:23" ht="15" x14ac:dyDescent="0.25">
      <c r="B3172" s="2"/>
      <c r="K3172" s="9"/>
      <c r="L3172" s="9"/>
      <c r="M3172" s="9"/>
      <c r="N3172"/>
      <c r="O3172"/>
      <c r="P3172"/>
      <c r="Q3172"/>
      <c r="R3172"/>
      <c r="S3172"/>
      <c r="T3172"/>
      <c r="U3172"/>
      <c r="V3172"/>
      <c r="W3172"/>
    </row>
    <row r="3173" spans="2:23" ht="15" x14ac:dyDescent="0.25">
      <c r="B3173" s="2"/>
      <c r="H3173" s="2" t="s">
        <v>1248</v>
      </c>
      <c r="K3173" s="9"/>
      <c r="L3173" s="9"/>
      <c r="M3173" s="9"/>
      <c r="N3173"/>
      <c r="O3173"/>
      <c r="P3173"/>
      <c r="Q3173"/>
      <c r="R3173"/>
      <c r="S3173"/>
      <c r="T3173"/>
      <c r="U3173"/>
      <c r="V3173"/>
      <c r="W3173"/>
    </row>
    <row r="3174" spans="2:23" ht="15" x14ac:dyDescent="0.25">
      <c r="B3174" s="2"/>
      <c r="I3174" s="2" t="s">
        <v>195</v>
      </c>
      <c r="J3174" s="2" t="s">
        <v>1237</v>
      </c>
      <c r="K3174" s="9">
        <v>-4</v>
      </c>
      <c r="L3174" s="9">
        <v>0</v>
      </c>
      <c r="M3174" s="9">
        <v>0</v>
      </c>
      <c r="N3174"/>
      <c r="O3174"/>
      <c r="P3174"/>
      <c r="Q3174"/>
      <c r="R3174"/>
      <c r="S3174"/>
      <c r="T3174"/>
      <c r="U3174"/>
      <c r="V3174"/>
      <c r="W3174"/>
    </row>
    <row r="3175" spans="2:23" ht="15" x14ac:dyDescent="0.25">
      <c r="B3175" s="2"/>
      <c r="K3175" s="9"/>
      <c r="L3175" s="9"/>
      <c r="M3175" s="9"/>
      <c r="N3175"/>
      <c r="O3175"/>
      <c r="P3175"/>
      <c r="Q3175"/>
      <c r="R3175"/>
      <c r="S3175"/>
      <c r="T3175"/>
      <c r="U3175"/>
      <c r="V3175"/>
      <c r="W3175"/>
    </row>
    <row r="3176" spans="2:23" ht="15" x14ac:dyDescent="0.25">
      <c r="B3176" s="2"/>
      <c r="H3176" s="2" t="s">
        <v>226</v>
      </c>
      <c r="K3176" s="9"/>
      <c r="L3176" s="9"/>
      <c r="M3176" s="9"/>
      <c r="N3176"/>
      <c r="O3176"/>
      <c r="P3176"/>
      <c r="Q3176"/>
      <c r="R3176"/>
      <c r="S3176"/>
      <c r="T3176"/>
      <c r="U3176"/>
      <c r="V3176"/>
      <c r="W3176"/>
    </row>
    <row r="3177" spans="2:23" ht="15" x14ac:dyDescent="0.25">
      <c r="B3177" s="2"/>
      <c r="I3177" s="2" t="s">
        <v>195</v>
      </c>
      <c r="J3177" s="2" t="s">
        <v>1237</v>
      </c>
      <c r="K3177" s="9">
        <v>-3</v>
      </c>
      <c r="L3177" s="9">
        <v>0</v>
      </c>
      <c r="M3177" s="9">
        <v>0</v>
      </c>
      <c r="N3177"/>
      <c r="O3177"/>
      <c r="P3177"/>
      <c r="Q3177"/>
      <c r="R3177"/>
      <c r="S3177"/>
      <c r="T3177"/>
      <c r="U3177"/>
      <c r="V3177"/>
      <c r="W3177"/>
    </row>
    <row r="3178" spans="2:23" ht="15" x14ac:dyDescent="0.25">
      <c r="B3178" s="2"/>
      <c r="K3178" s="9"/>
      <c r="L3178" s="9"/>
      <c r="M3178" s="9"/>
      <c r="N3178"/>
      <c r="O3178"/>
      <c r="P3178"/>
      <c r="Q3178"/>
      <c r="R3178"/>
      <c r="S3178"/>
      <c r="T3178"/>
      <c r="U3178"/>
      <c r="V3178"/>
      <c r="W3178"/>
    </row>
    <row r="3179" spans="2:23" ht="15" x14ac:dyDescent="0.25">
      <c r="B3179" s="2"/>
      <c r="H3179" s="2" t="s">
        <v>1249</v>
      </c>
      <c r="K3179" s="9"/>
      <c r="L3179" s="9"/>
      <c r="M3179" s="9"/>
      <c r="N3179"/>
      <c r="O3179"/>
      <c r="P3179"/>
      <c r="Q3179"/>
      <c r="R3179"/>
      <c r="S3179"/>
      <c r="T3179"/>
      <c r="U3179"/>
      <c r="V3179"/>
      <c r="W3179"/>
    </row>
    <row r="3180" spans="2:23" ht="15" x14ac:dyDescent="0.25">
      <c r="B3180" s="2"/>
      <c r="I3180" s="2" t="s">
        <v>195</v>
      </c>
      <c r="J3180" s="2" t="s">
        <v>1237</v>
      </c>
      <c r="K3180" s="9">
        <v>-2</v>
      </c>
      <c r="L3180" s="9">
        <v>0</v>
      </c>
      <c r="M3180" s="9">
        <v>0</v>
      </c>
      <c r="N3180"/>
      <c r="O3180"/>
      <c r="P3180"/>
      <c r="Q3180"/>
      <c r="R3180"/>
      <c r="S3180"/>
      <c r="T3180"/>
      <c r="U3180"/>
      <c r="V3180"/>
      <c r="W3180"/>
    </row>
    <row r="3181" spans="2:23" ht="15" x14ac:dyDescent="0.25">
      <c r="B3181" s="2"/>
      <c r="K3181" s="9"/>
      <c r="L3181" s="9"/>
      <c r="M3181" s="9"/>
      <c r="N3181"/>
      <c r="O3181"/>
      <c r="P3181"/>
      <c r="Q3181"/>
      <c r="R3181"/>
      <c r="S3181"/>
      <c r="T3181"/>
      <c r="U3181"/>
      <c r="V3181"/>
      <c r="W3181"/>
    </row>
    <row r="3182" spans="2:23" ht="15" x14ac:dyDescent="0.25">
      <c r="B3182" s="2"/>
      <c r="H3182" s="2" t="s">
        <v>231</v>
      </c>
      <c r="K3182" s="9"/>
      <c r="L3182" s="9"/>
      <c r="M3182" s="9"/>
      <c r="N3182"/>
      <c r="O3182"/>
      <c r="P3182"/>
      <c r="Q3182"/>
      <c r="R3182"/>
      <c r="S3182"/>
      <c r="T3182"/>
      <c r="U3182"/>
      <c r="V3182"/>
      <c r="W3182"/>
    </row>
    <row r="3183" spans="2:23" ht="15" x14ac:dyDescent="0.25">
      <c r="B3183" s="2"/>
      <c r="I3183" s="2" t="s">
        <v>195</v>
      </c>
      <c r="J3183" s="2" t="s">
        <v>1237</v>
      </c>
      <c r="K3183" s="9">
        <v>-3</v>
      </c>
      <c r="L3183" s="9">
        <v>0</v>
      </c>
      <c r="M3183" s="9">
        <v>0</v>
      </c>
      <c r="N3183"/>
      <c r="O3183"/>
      <c r="P3183"/>
      <c r="Q3183"/>
      <c r="R3183"/>
      <c r="S3183"/>
      <c r="T3183"/>
      <c r="U3183"/>
      <c r="V3183"/>
      <c r="W3183"/>
    </row>
    <row r="3184" spans="2:23" ht="15" x14ac:dyDescent="0.25">
      <c r="B3184" s="2"/>
      <c r="K3184" s="9"/>
      <c r="L3184" s="9"/>
      <c r="M3184" s="9"/>
      <c r="N3184"/>
      <c r="O3184"/>
      <c r="P3184"/>
      <c r="Q3184"/>
      <c r="R3184"/>
      <c r="S3184"/>
      <c r="T3184"/>
      <c r="U3184"/>
      <c r="V3184"/>
      <c r="W3184"/>
    </row>
    <row r="3185" spans="2:23" ht="15" x14ac:dyDescent="0.25">
      <c r="B3185" s="2"/>
      <c r="H3185" s="2" t="s">
        <v>232</v>
      </c>
      <c r="K3185" s="9"/>
      <c r="L3185" s="9"/>
      <c r="M3185" s="9"/>
      <c r="N3185"/>
      <c r="O3185"/>
      <c r="P3185"/>
      <c r="Q3185"/>
      <c r="R3185"/>
      <c r="S3185"/>
      <c r="T3185"/>
      <c r="U3185"/>
      <c r="V3185"/>
      <c r="W3185"/>
    </row>
    <row r="3186" spans="2:23" ht="15" x14ac:dyDescent="0.25">
      <c r="B3186" s="2"/>
      <c r="I3186" s="2" t="s">
        <v>195</v>
      </c>
      <c r="J3186" s="2" t="s">
        <v>1237</v>
      </c>
      <c r="K3186" s="9">
        <v>-129</v>
      </c>
      <c r="L3186" s="9">
        <v>0</v>
      </c>
      <c r="M3186" s="9">
        <v>0</v>
      </c>
      <c r="N3186"/>
      <c r="O3186"/>
      <c r="P3186"/>
      <c r="Q3186"/>
      <c r="R3186"/>
      <c r="S3186"/>
      <c r="T3186"/>
      <c r="U3186"/>
      <c r="V3186"/>
      <c r="W3186"/>
    </row>
    <row r="3187" spans="2:23" ht="15" x14ac:dyDescent="0.25">
      <c r="B3187" s="2"/>
      <c r="K3187" s="9"/>
      <c r="L3187" s="9"/>
      <c r="M3187" s="9"/>
      <c r="N3187"/>
      <c r="O3187"/>
      <c r="P3187"/>
      <c r="Q3187"/>
      <c r="R3187"/>
      <c r="S3187"/>
      <c r="T3187"/>
      <c r="U3187"/>
      <c r="V3187"/>
      <c r="W3187"/>
    </row>
    <row r="3188" spans="2:23" ht="15" x14ac:dyDescent="0.25">
      <c r="B3188" s="2"/>
      <c r="H3188" s="2" t="s">
        <v>233</v>
      </c>
      <c r="K3188" s="9"/>
      <c r="L3188" s="9"/>
      <c r="M3188" s="9"/>
      <c r="N3188"/>
      <c r="O3188"/>
      <c r="P3188"/>
      <c r="Q3188"/>
      <c r="R3188"/>
      <c r="S3188"/>
      <c r="T3188"/>
      <c r="U3188"/>
      <c r="V3188"/>
      <c r="W3188"/>
    </row>
    <row r="3189" spans="2:23" ht="15" x14ac:dyDescent="0.25">
      <c r="B3189" s="2"/>
      <c r="I3189" s="2" t="s">
        <v>195</v>
      </c>
      <c r="J3189" s="2" t="s">
        <v>1237</v>
      </c>
      <c r="K3189" s="9">
        <v>-64</v>
      </c>
      <c r="L3189" s="9">
        <v>0</v>
      </c>
      <c r="M3189" s="9">
        <v>0</v>
      </c>
      <c r="N3189"/>
      <c r="O3189"/>
      <c r="P3189"/>
      <c r="Q3189"/>
      <c r="R3189"/>
      <c r="S3189"/>
      <c r="T3189"/>
      <c r="U3189"/>
      <c r="V3189"/>
      <c r="W3189"/>
    </row>
    <row r="3190" spans="2:23" ht="15" x14ac:dyDescent="0.25">
      <c r="B3190" s="2"/>
      <c r="K3190" s="9"/>
      <c r="L3190" s="9"/>
      <c r="M3190" s="9"/>
      <c r="N3190"/>
      <c r="O3190"/>
      <c r="P3190"/>
      <c r="Q3190"/>
      <c r="R3190"/>
      <c r="S3190"/>
      <c r="T3190"/>
      <c r="U3190"/>
      <c r="V3190"/>
      <c r="W3190"/>
    </row>
    <row r="3191" spans="2:23" ht="15" x14ac:dyDescent="0.25">
      <c r="B3191" s="2"/>
      <c r="H3191" s="2" t="s">
        <v>234</v>
      </c>
      <c r="K3191" s="9"/>
      <c r="L3191" s="9"/>
      <c r="M3191" s="9"/>
      <c r="N3191"/>
      <c r="O3191"/>
      <c r="P3191"/>
      <c r="Q3191"/>
      <c r="R3191"/>
      <c r="S3191"/>
      <c r="T3191"/>
      <c r="U3191"/>
      <c r="V3191"/>
      <c r="W3191"/>
    </row>
    <row r="3192" spans="2:23" ht="15" x14ac:dyDescent="0.25">
      <c r="B3192" s="2"/>
      <c r="I3192" s="2" t="s">
        <v>195</v>
      </c>
      <c r="J3192" s="2" t="s">
        <v>1237</v>
      </c>
      <c r="K3192" s="9">
        <v>-3</v>
      </c>
      <c r="L3192" s="9">
        <v>0</v>
      </c>
      <c r="M3192" s="9">
        <v>0</v>
      </c>
      <c r="N3192"/>
      <c r="O3192"/>
      <c r="P3192"/>
      <c r="Q3192"/>
      <c r="R3192"/>
      <c r="S3192"/>
      <c r="T3192"/>
      <c r="U3192"/>
      <c r="V3192"/>
      <c r="W3192"/>
    </row>
    <row r="3193" spans="2:23" ht="15" x14ac:dyDescent="0.25">
      <c r="B3193" s="2"/>
      <c r="K3193" s="9"/>
      <c r="L3193" s="9"/>
      <c r="M3193" s="9"/>
      <c r="N3193"/>
      <c r="O3193"/>
      <c r="P3193"/>
      <c r="Q3193"/>
      <c r="R3193"/>
      <c r="S3193"/>
      <c r="T3193"/>
      <c r="U3193"/>
      <c r="V3193"/>
      <c r="W3193"/>
    </row>
    <row r="3194" spans="2:23" ht="15" x14ac:dyDescent="0.25">
      <c r="B3194" s="2"/>
      <c r="H3194" s="2" t="s">
        <v>235</v>
      </c>
      <c r="K3194" s="9"/>
      <c r="L3194" s="9"/>
      <c r="M3194" s="9"/>
      <c r="N3194"/>
      <c r="O3194"/>
      <c r="P3194"/>
      <c r="Q3194"/>
      <c r="R3194"/>
      <c r="S3194"/>
      <c r="T3194"/>
      <c r="U3194"/>
      <c r="V3194"/>
      <c r="W3194"/>
    </row>
    <row r="3195" spans="2:23" ht="15" x14ac:dyDescent="0.25">
      <c r="B3195" s="2"/>
      <c r="I3195" s="2" t="s">
        <v>195</v>
      </c>
      <c r="J3195" s="2" t="s">
        <v>1237</v>
      </c>
      <c r="K3195" s="9">
        <v>-46</v>
      </c>
      <c r="L3195" s="9">
        <v>0</v>
      </c>
      <c r="M3195" s="9">
        <v>0</v>
      </c>
      <c r="N3195"/>
      <c r="O3195"/>
      <c r="P3195"/>
      <c r="Q3195"/>
      <c r="R3195"/>
      <c r="S3195"/>
      <c r="T3195"/>
      <c r="U3195"/>
      <c r="V3195"/>
      <c r="W3195"/>
    </row>
    <row r="3196" spans="2:23" ht="15" x14ac:dyDescent="0.25">
      <c r="B3196" s="2"/>
      <c r="K3196" s="9"/>
      <c r="L3196" s="9"/>
      <c r="M3196" s="9"/>
      <c r="N3196"/>
      <c r="O3196"/>
      <c r="P3196"/>
      <c r="Q3196"/>
      <c r="R3196"/>
      <c r="S3196"/>
      <c r="T3196"/>
      <c r="U3196"/>
      <c r="V3196"/>
      <c r="W3196"/>
    </row>
    <row r="3197" spans="2:23" ht="15" x14ac:dyDescent="0.25">
      <c r="B3197" s="2"/>
      <c r="H3197" s="2" t="s">
        <v>236</v>
      </c>
      <c r="K3197" s="9"/>
      <c r="L3197" s="9"/>
      <c r="M3197" s="9"/>
      <c r="N3197"/>
      <c r="O3197"/>
      <c r="P3197"/>
      <c r="Q3197"/>
      <c r="R3197"/>
      <c r="S3197"/>
      <c r="T3197"/>
      <c r="U3197"/>
      <c r="V3197"/>
      <c r="W3197"/>
    </row>
    <row r="3198" spans="2:23" ht="15" x14ac:dyDescent="0.25">
      <c r="B3198" s="2"/>
      <c r="I3198" s="2" t="s">
        <v>195</v>
      </c>
      <c r="J3198" s="2" t="s">
        <v>1237</v>
      </c>
      <c r="K3198" s="9">
        <v>-42</v>
      </c>
      <c r="L3198" s="9">
        <v>0</v>
      </c>
      <c r="M3198" s="9">
        <v>0</v>
      </c>
      <c r="N3198"/>
      <c r="O3198"/>
      <c r="P3198"/>
      <c r="Q3198"/>
      <c r="R3198"/>
      <c r="S3198"/>
      <c r="T3198"/>
      <c r="U3198"/>
      <c r="V3198"/>
      <c r="W3198"/>
    </row>
    <row r="3199" spans="2:23" ht="15" x14ac:dyDescent="0.25">
      <c r="B3199" s="2"/>
      <c r="K3199" s="9"/>
      <c r="L3199" s="9"/>
      <c r="M3199" s="9"/>
      <c r="N3199"/>
      <c r="O3199"/>
      <c r="P3199"/>
      <c r="Q3199"/>
      <c r="R3199"/>
      <c r="S3199"/>
      <c r="T3199"/>
      <c r="U3199"/>
      <c r="V3199"/>
      <c r="W3199"/>
    </row>
    <row r="3200" spans="2:23" ht="15" x14ac:dyDescent="0.25">
      <c r="B3200" s="2"/>
      <c r="H3200" s="2" t="s">
        <v>237</v>
      </c>
      <c r="K3200" s="9"/>
      <c r="L3200" s="9"/>
      <c r="M3200" s="9"/>
      <c r="N3200"/>
      <c r="O3200"/>
      <c r="P3200"/>
      <c r="Q3200"/>
      <c r="R3200"/>
      <c r="S3200"/>
      <c r="T3200"/>
      <c r="U3200"/>
      <c r="V3200"/>
      <c r="W3200"/>
    </row>
    <row r="3201" spans="2:23" ht="15" x14ac:dyDescent="0.25">
      <c r="B3201" s="2"/>
      <c r="I3201" s="2" t="s">
        <v>195</v>
      </c>
      <c r="J3201" s="2" t="s">
        <v>1237</v>
      </c>
      <c r="K3201" s="9">
        <v>-104</v>
      </c>
      <c r="L3201" s="9">
        <v>0</v>
      </c>
      <c r="M3201" s="9">
        <v>0</v>
      </c>
      <c r="N3201"/>
      <c r="O3201"/>
      <c r="P3201"/>
      <c r="Q3201"/>
      <c r="R3201"/>
      <c r="S3201"/>
      <c r="T3201"/>
      <c r="U3201"/>
      <c r="V3201"/>
      <c r="W3201"/>
    </row>
    <row r="3202" spans="2:23" ht="15" x14ac:dyDescent="0.25">
      <c r="B3202" s="2"/>
      <c r="K3202" s="9"/>
      <c r="L3202" s="9"/>
      <c r="M3202" s="9"/>
      <c r="N3202"/>
      <c r="O3202"/>
      <c r="P3202"/>
      <c r="Q3202"/>
      <c r="R3202"/>
      <c r="S3202"/>
      <c r="T3202"/>
      <c r="U3202"/>
      <c r="V3202"/>
      <c r="W3202"/>
    </row>
    <row r="3203" spans="2:23" ht="15" x14ac:dyDescent="0.25">
      <c r="B3203" s="2"/>
      <c r="H3203" s="2" t="s">
        <v>238</v>
      </c>
      <c r="K3203" s="9"/>
      <c r="L3203" s="9"/>
      <c r="M3203" s="9"/>
      <c r="N3203"/>
      <c r="O3203"/>
      <c r="P3203"/>
      <c r="Q3203"/>
      <c r="R3203"/>
      <c r="S3203"/>
      <c r="T3203"/>
      <c r="U3203"/>
      <c r="V3203"/>
      <c r="W3203"/>
    </row>
    <row r="3204" spans="2:23" ht="15" x14ac:dyDescent="0.25">
      <c r="B3204" s="2"/>
      <c r="I3204" s="2" t="s">
        <v>195</v>
      </c>
      <c r="J3204" s="2" t="s">
        <v>1237</v>
      </c>
      <c r="K3204" s="9">
        <v>-1</v>
      </c>
      <c r="L3204" s="9">
        <v>0</v>
      </c>
      <c r="M3204" s="9">
        <v>0</v>
      </c>
      <c r="N3204"/>
      <c r="O3204"/>
      <c r="P3204"/>
      <c r="Q3204"/>
      <c r="R3204"/>
      <c r="S3204"/>
      <c r="T3204"/>
      <c r="U3204"/>
      <c r="V3204"/>
      <c r="W3204"/>
    </row>
    <row r="3205" spans="2:23" ht="15" x14ac:dyDescent="0.25">
      <c r="B3205" s="2"/>
      <c r="K3205" s="9"/>
      <c r="L3205" s="9"/>
      <c r="M3205" s="9"/>
      <c r="N3205"/>
      <c r="O3205"/>
      <c r="P3205"/>
      <c r="Q3205"/>
      <c r="R3205"/>
      <c r="S3205"/>
      <c r="T3205"/>
      <c r="U3205"/>
      <c r="V3205"/>
      <c r="W3205"/>
    </row>
    <row r="3206" spans="2:23" ht="15" x14ac:dyDescent="0.25">
      <c r="B3206" s="2"/>
      <c r="H3206" s="2" t="s">
        <v>239</v>
      </c>
      <c r="K3206" s="9"/>
      <c r="L3206" s="9"/>
      <c r="M3206" s="9"/>
      <c r="N3206"/>
      <c r="O3206"/>
      <c r="P3206"/>
      <c r="Q3206"/>
      <c r="R3206"/>
      <c r="S3206"/>
      <c r="T3206"/>
      <c r="U3206"/>
      <c r="V3206"/>
      <c r="W3206"/>
    </row>
    <row r="3207" spans="2:23" ht="15" x14ac:dyDescent="0.25">
      <c r="B3207" s="2"/>
      <c r="I3207" s="2" t="s">
        <v>195</v>
      </c>
      <c r="J3207" s="2" t="s">
        <v>1237</v>
      </c>
      <c r="K3207" s="9">
        <v>-4</v>
      </c>
      <c r="L3207" s="9">
        <v>0</v>
      </c>
      <c r="M3207" s="9">
        <v>0</v>
      </c>
      <c r="N3207"/>
      <c r="O3207"/>
      <c r="P3207"/>
      <c r="Q3207"/>
      <c r="R3207"/>
      <c r="S3207"/>
      <c r="T3207"/>
      <c r="U3207"/>
      <c r="V3207"/>
      <c r="W3207"/>
    </row>
    <row r="3208" spans="2:23" ht="15" x14ac:dyDescent="0.25">
      <c r="B3208" s="2"/>
      <c r="K3208" s="9"/>
      <c r="L3208" s="9"/>
      <c r="M3208" s="9"/>
      <c r="N3208"/>
      <c r="O3208"/>
      <c r="P3208"/>
      <c r="Q3208"/>
      <c r="R3208"/>
      <c r="S3208"/>
      <c r="T3208"/>
      <c r="U3208"/>
      <c r="V3208"/>
      <c r="W3208"/>
    </row>
    <row r="3209" spans="2:23" ht="15" x14ac:dyDescent="0.25">
      <c r="B3209" s="2"/>
      <c r="H3209" s="2" t="s">
        <v>1250</v>
      </c>
      <c r="K3209" s="9"/>
      <c r="L3209" s="9"/>
      <c r="M3209" s="9"/>
      <c r="N3209"/>
      <c r="O3209"/>
      <c r="P3209"/>
      <c r="Q3209"/>
      <c r="R3209"/>
      <c r="S3209"/>
      <c r="T3209"/>
      <c r="U3209"/>
      <c r="V3209"/>
      <c r="W3209"/>
    </row>
    <row r="3210" spans="2:23" ht="15" x14ac:dyDescent="0.25">
      <c r="B3210" s="2"/>
      <c r="I3210" s="2" t="s">
        <v>195</v>
      </c>
      <c r="J3210" s="2" t="s">
        <v>1237</v>
      </c>
      <c r="K3210" s="9">
        <v>-15</v>
      </c>
      <c r="L3210" s="9">
        <v>0</v>
      </c>
      <c r="M3210" s="9">
        <v>0</v>
      </c>
      <c r="N3210"/>
      <c r="O3210"/>
      <c r="P3210"/>
      <c r="Q3210"/>
      <c r="R3210"/>
      <c r="S3210"/>
      <c r="T3210"/>
      <c r="U3210"/>
      <c r="V3210"/>
      <c r="W3210"/>
    </row>
    <row r="3211" spans="2:23" ht="15" x14ac:dyDescent="0.25">
      <c r="B3211" s="2"/>
      <c r="K3211" s="9"/>
      <c r="L3211" s="9"/>
      <c r="M3211" s="9"/>
      <c r="N3211"/>
      <c r="O3211"/>
      <c r="P3211"/>
      <c r="Q3211"/>
      <c r="R3211"/>
      <c r="S3211"/>
      <c r="T3211"/>
      <c r="U3211"/>
      <c r="V3211"/>
      <c r="W3211"/>
    </row>
    <row r="3212" spans="2:23" ht="15" x14ac:dyDescent="0.25">
      <c r="B3212" s="2"/>
      <c r="H3212" s="2" t="s">
        <v>240</v>
      </c>
      <c r="K3212" s="9"/>
      <c r="L3212" s="9"/>
      <c r="M3212" s="9"/>
      <c r="N3212"/>
      <c r="O3212"/>
      <c r="P3212"/>
      <c r="Q3212"/>
      <c r="R3212"/>
      <c r="S3212"/>
      <c r="T3212"/>
      <c r="U3212"/>
      <c r="V3212"/>
      <c r="W3212"/>
    </row>
    <row r="3213" spans="2:23" ht="15" x14ac:dyDescent="0.25">
      <c r="B3213" s="2"/>
      <c r="I3213" s="2" t="s">
        <v>195</v>
      </c>
      <c r="J3213" s="2" t="s">
        <v>1237</v>
      </c>
      <c r="K3213" s="9">
        <v>-258</v>
      </c>
      <c r="L3213" s="9">
        <v>0</v>
      </c>
      <c r="M3213" s="9">
        <v>0</v>
      </c>
      <c r="N3213"/>
      <c r="O3213"/>
      <c r="P3213"/>
      <c r="Q3213"/>
      <c r="R3213"/>
      <c r="S3213"/>
      <c r="T3213"/>
      <c r="U3213"/>
      <c r="V3213"/>
      <c r="W3213"/>
    </row>
    <row r="3214" spans="2:23" ht="15" x14ac:dyDescent="0.25">
      <c r="B3214" s="2"/>
      <c r="K3214" s="9"/>
      <c r="L3214" s="9"/>
      <c r="M3214" s="9"/>
      <c r="N3214"/>
      <c r="O3214"/>
      <c r="P3214"/>
      <c r="Q3214"/>
      <c r="R3214"/>
      <c r="S3214"/>
      <c r="T3214"/>
      <c r="U3214"/>
      <c r="V3214"/>
      <c r="W3214"/>
    </row>
    <row r="3215" spans="2:23" ht="15" x14ac:dyDescent="0.25">
      <c r="B3215" s="2"/>
      <c r="H3215" s="2" t="s">
        <v>241</v>
      </c>
      <c r="K3215" s="9"/>
      <c r="L3215" s="9"/>
      <c r="M3215" s="9"/>
      <c r="N3215"/>
      <c r="O3215"/>
      <c r="P3215"/>
      <c r="Q3215"/>
      <c r="R3215"/>
      <c r="S3215"/>
      <c r="T3215"/>
      <c r="U3215"/>
      <c r="V3215"/>
      <c r="W3215"/>
    </row>
    <row r="3216" spans="2:23" ht="15" x14ac:dyDescent="0.25">
      <c r="B3216" s="2"/>
      <c r="I3216" s="2" t="s">
        <v>195</v>
      </c>
      <c r="J3216" s="2" t="s">
        <v>1237</v>
      </c>
      <c r="K3216" s="9">
        <v>-20</v>
      </c>
      <c r="L3216" s="9">
        <v>0</v>
      </c>
      <c r="M3216" s="9">
        <v>0</v>
      </c>
      <c r="N3216"/>
      <c r="O3216"/>
      <c r="P3216"/>
      <c r="Q3216"/>
      <c r="R3216"/>
      <c r="S3216"/>
      <c r="T3216"/>
      <c r="U3216"/>
      <c r="V3216"/>
      <c r="W3216"/>
    </row>
    <row r="3217" spans="2:23" ht="15" x14ac:dyDescent="0.25">
      <c r="B3217" s="2"/>
      <c r="K3217" s="9"/>
      <c r="L3217" s="9"/>
      <c r="M3217" s="9"/>
      <c r="N3217"/>
      <c r="O3217"/>
      <c r="P3217"/>
      <c r="Q3217"/>
      <c r="R3217"/>
      <c r="S3217"/>
      <c r="T3217"/>
      <c r="U3217"/>
      <c r="V3217"/>
      <c r="W3217"/>
    </row>
    <row r="3218" spans="2:23" ht="15" x14ac:dyDescent="0.25">
      <c r="B3218" s="2"/>
      <c r="F3218" s="2" t="s">
        <v>37</v>
      </c>
      <c r="G3218" s="2" t="s">
        <v>242</v>
      </c>
      <c r="K3218" s="9"/>
      <c r="L3218" s="9"/>
      <c r="M3218" s="9"/>
      <c r="N3218"/>
      <c r="O3218"/>
      <c r="P3218"/>
      <c r="Q3218"/>
      <c r="R3218"/>
      <c r="S3218"/>
      <c r="T3218"/>
      <c r="U3218"/>
      <c r="V3218"/>
      <c r="W3218"/>
    </row>
    <row r="3219" spans="2:23" ht="15" x14ac:dyDescent="0.25">
      <c r="B3219" s="2"/>
      <c r="H3219" s="2" t="s">
        <v>243</v>
      </c>
      <c r="K3219" s="9"/>
      <c r="L3219" s="9"/>
      <c r="M3219" s="9"/>
      <c r="N3219"/>
      <c r="O3219"/>
      <c r="P3219"/>
      <c r="Q3219"/>
      <c r="R3219"/>
      <c r="S3219"/>
      <c r="T3219"/>
      <c r="U3219"/>
      <c r="V3219"/>
      <c r="W3219"/>
    </row>
    <row r="3220" spans="2:23" ht="15" x14ac:dyDescent="0.25">
      <c r="B3220" s="2"/>
      <c r="I3220" s="2" t="s">
        <v>195</v>
      </c>
      <c r="J3220" s="2" t="s">
        <v>1237</v>
      </c>
      <c r="K3220" s="9">
        <v>-119</v>
      </c>
      <c r="L3220" s="9">
        <v>0</v>
      </c>
      <c r="M3220" s="9">
        <v>0</v>
      </c>
      <c r="N3220"/>
      <c r="O3220"/>
      <c r="P3220"/>
      <c r="Q3220"/>
      <c r="R3220"/>
      <c r="S3220"/>
      <c r="T3220"/>
      <c r="U3220"/>
      <c r="V3220"/>
      <c r="W3220"/>
    </row>
    <row r="3221" spans="2:23" ht="15" x14ac:dyDescent="0.25">
      <c r="B3221" s="2"/>
      <c r="K3221" s="9"/>
      <c r="L3221" s="9"/>
      <c r="M3221" s="9"/>
      <c r="N3221"/>
      <c r="O3221"/>
      <c r="P3221"/>
      <c r="Q3221"/>
      <c r="R3221"/>
      <c r="S3221"/>
      <c r="T3221"/>
      <c r="U3221"/>
      <c r="V3221"/>
      <c r="W3221"/>
    </row>
    <row r="3222" spans="2:23" ht="15" x14ac:dyDescent="0.25">
      <c r="B3222" s="2"/>
      <c r="H3222" s="2" t="s">
        <v>244</v>
      </c>
      <c r="K3222" s="9"/>
      <c r="L3222" s="9"/>
      <c r="M3222" s="9"/>
      <c r="N3222"/>
      <c r="O3222"/>
      <c r="P3222"/>
      <c r="Q3222"/>
      <c r="R3222"/>
      <c r="S3222"/>
      <c r="T3222"/>
      <c r="U3222"/>
      <c r="V3222"/>
      <c r="W3222"/>
    </row>
    <row r="3223" spans="2:23" ht="15" x14ac:dyDescent="0.25">
      <c r="B3223" s="2"/>
      <c r="I3223" s="2" t="s">
        <v>195</v>
      </c>
      <c r="J3223" s="2" t="s">
        <v>1237</v>
      </c>
      <c r="K3223" s="9">
        <v>-24</v>
      </c>
      <c r="L3223" s="9">
        <v>0</v>
      </c>
      <c r="M3223" s="9">
        <v>0</v>
      </c>
      <c r="N3223"/>
      <c r="O3223"/>
      <c r="P3223"/>
      <c r="Q3223"/>
      <c r="R3223"/>
      <c r="S3223"/>
      <c r="T3223"/>
      <c r="U3223"/>
      <c r="V3223"/>
      <c r="W3223"/>
    </row>
    <row r="3224" spans="2:23" ht="15" x14ac:dyDescent="0.25">
      <c r="B3224" s="2"/>
      <c r="K3224" s="9"/>
      <c r="L3224" s="9"/>
      <c r="M3224" s="9"/>
      <c r="N3224"/>
      <c r="O3224"/>
      <c r="P3224"/>
      <c r="Q3224"/>
      <c r="R3224"/>
      <c r="S3224"/>
      <c r="T3224"/>
      <c r="U3224"/>
      <c r="V3224"/>
      <c r="W3224"/>
    </row>
    <row r="3225" spans="2:23" ht="15" x14ac:dyDescent="0.25">
      <c r="B3225" s="2"/>
      <c r="H3225" s="2" t="s">
        <v>245</v>
      </c>
      <c r="K3225" s="9"/>
      <c r="L3225" s="9"/>
      <c r="M3225" s="9"/>
      <c r="N3225"/>
      <c r="O3225"/>
      <c r="P3225"/>
      <c r="Q3225"/>
      <c r="R3225"/>
      <c r="S3225"/>
      <c r="T3225"/>
      <c r="U3225"/>
      <c r="V3225"/>
      <c r="W3225"/>
    </row>
    <row r="3226" spans="2:23" ht="15" x14ac:dyDescent="0.25">
      <c r="B3226" s="2"/>
      <c r="I3226" s="2" t="s">
        <v>195</v>
      </c>
      <c r="J3226" s="2" t="s">
        <v>1237</v>
      </c>
      <c r="K3226" s="9">
        <v>-154</v>
      </c>
      <c r="L3226" s="9">
        <v>0</v>
      </c>
      <c r="M3226" s="9">
        <v>0</v>
      </c>
      <c r="N3226"/>
      <c r="O3226"/>
      <c r="P3226"/>
      <c r="Q3226"/>
      <c r="R3226"/>
      <c r="S3226"/>
      <c r="T3226"/>
      <c r="U3226"/>
      <c r="V3226"/>
      <c r="W3226"/>
    </row>
    <row r="3227" spans="2:23" ht="15" x14ac:dyDescent="0.25">
      <c r="B3227" s="2"/>
      <c r="K3227" s="9"/>
      <c r="L3227" s="9"/>
      <c r="M3227" s="9"/>
      <c r="N3227"/>
      <c r="O3227"/>
      <c r="P3227"/>
      <c r="Q3227"/>
      <c r="R3227"/>
      <c r="S3227"/>
      <c r="T3227"/>
      <c r="U3227"/>
      <c r="V3227"/>
      <c r="W3227"/>
    </row>
    <row r="3228" spans="2:23" ht="15" x14ac:dyDescent="0.25">
      <c r="B3228" s="2"/>
      <c r="H3228" s="2" t="s">
        <v>246</v>
      </c>
      <c r="K3228" s="9"/>
      <c r="L3228" s="9"/>
      <c r="M3228" s="9"/>
      <c r="N3228"/>
      <c r="O3228"/>
      <c r="P3228"/>
      <c r="Q3228"/>
      <c r="R3228"/>
      <c r="S3228"/>
      <c r="T3228"/>
      <c r="U3228"/>
      <c r="V3228"/>
      <c r="W3228"/>
    </row>
    <row r="3229" spans="2:23" ht="15" x14ac:dyDescent="0.25">
      <c r="B3229" s="2"/>
      <c r="I3229" s="2" t="s">
        <v>195</v>
      </c>
      <c r="J3229" s="2" t="s">
        <v>1237</v>
      </c>
      <c r="K3229" s="9">
        <v>-150</v>
      </c>
      <c r="L3229" s="9">
        <v>0</v>
      </c>
      <c r="M3229" s="9">
        <v>0</v>
      </c>
      <c r="N3229"/>
      <c r="O3229"/>
      <c r="P3229"/>
      <c r="Q3229"/>
      <c r="R3229"/>
      <c r="S3229"/>
      <c r="T3229"/>
      <c r="U3229"/>
      <c r="V3229"/>
      <c r="W3229"/>
    </row>
    <row r="3230" spans="2:23" ht="15" x14ac:dyDescent="0.25">
      <c r="B3230" s="2"/>
      <c r="K3230" s="9"/>
      <c r="L3230" s="9"/>
      <c r="M3230" s="9"/>
      <c r="N3230"/>
      <c r="O3230"/>
      <c r="P3230"/>
      <c r="Q3230"/>
      <c r="R3230"/>
      <c r="S3230"/>
      <c r="T3230"/>
      <c r="U3230"/>
      <c r="V3230"/>
      <c r="W3230"/>
    </row>
    <row r="3231" spans="2:23" ht="15" x14ac:dyDescent="0.25">
      <c r="B3231" s="2"/>
      <c r="H3231" s="2" t="s">
        <v>247</v>
      </c>
      <c r="K3231" s="9"/>
      <c r="L3231" s="9"/>
      <c r="M3231" s="9"/>
      <c r="N3231"/>
      <c r="O3231"/>
      <c r="P3231"/>
      <c r="Q3231"/>
      <c r="R3231"/>
      <c r="S3231"/>
      <c r="T3231"/>
      <c r="U3231"/>
      <c r="V3231"/>
      <c r="W3231"/>
    </row>
    <row r="3232" spans="2:23" ht="15" x14ac:dyDescent="0.25">
      <c r="B3232" s="2"/>
      <c r="I3232" s="2" t="s">
        <v>195</v>
      </c>
      <c r="J3232" s="2" t="s">
        <v>1237</v>
      </c>
      <c r="K3232" s="9">
        <v>-127</v>
      </c>
      <c r="L3232" s="9">
        <v>0</v>
      </c>
      <c r="M3232" s="9">
        <v>0</v>
      </c>
      <c r="N3232"/>
      <c r="O3232"/>
      <c r="P3232"/>
      <c r="Q3232"/>
      <c r="R3232"/>
      <c r="S3232"/>
      <c r="T3232"/>
      <c r="U3232"/>
      <c r="V3232"/>
      <c r="W3232"/>
    </row>
    <row r="3233" spans="2:23" ht="15" x14ac:dyDescent="0.25">
      <c r="B3233" s="2"/>
      <c r="K3233" s="9"/>
      <c r="L3233" s="9"/>
      <c r="M3233" s="9"/>
      <c r="N3233"/>
      <c r="O3233"/>
      <c r="P3233"/>
      <c r="Q3233"/>
      <c r="R3233"/>
      <c r="S3233"/>
      <c r="T3233"/>
      <c r="U3233"/>
      <c r="V3233"/>
      <c r="W3233"/>
    </row>
    <row r="3234" spans="2:23" ht="15" x14ac:dyDescent="0.25">
      <c r="B3234" s="2"/>
      <c r="F3234" s="2" t="s">
        <v>59</v>
      </c>
      <c r="G3234" s="2" t="s">
        <v>249</v>
      </c>
      <c r="K3234" s="9"/>
      <c r="L3234" s="9"/>
      <c r="M3234" s="9"/>
      <c r="N3234"/>
      <c r="O3234"/>
      <c r="P3234"/>
      <c r="Q3234"/>
      <c r="R3234"/>
      <c r="S3234"/>
      <c r="T3234"/>
      <c r="U3234"/>
      <c r="V3234"/>
      <c r="W3234"/>
    </row>
    <row r="3235" spans="2:23" ht="15" x14ac:dyDescent="0.25">
      <c r="B3235" s="2"/>
      <c r="H3235" s="2" t="s">
        <v>1251</v>
      </c>
      <c r="K3235" s="9"/>
      <c r="L3235" s="9"/>
      <c r="M3235" s="9"/>
      <c r="N3235"/>
      <c r="O3235"/>
      <c r="P3235"/>
      <c r="Q3235"/>
      <c r="R3235"/>
      <c r="S3235"/>
      <c r="T3235"/>
      <c r="U3235"/>
      <c r="V3235"/>
      <c r="W3235"/>
    </row>
    <row r="3236" spans="2:23" ht="15" x14ac:dyDescent="0.25">
      <c r="B3236" s="2"/>
      <c r="I3236" s="2" t="s">
        <v>195</v>
      </c>
      <c r="J3236" s="2" t="s">
        <v>1237</v>
      </c>
      <c r="K3236" s="9">
        <v>-4</v>
      </c>
      <c r="L3236" s="9">
        <v>0</v>
      </c>
      <c r="M3236" s="9">
        <v>0</v>
      </c>
      <c r="N3236"/>
      <c r="O3236"/>
      <c r="P3236"/>
      <c r="Q3236"/>
      <c r="R3236"/>
      <c r="S3236"/>
      <c r="T3236"/>
      <c r="U3236"/>
      <c r="V3236"/>
      <c r="W3236"/>
    </row>
    <row r="3237" spans="2:23" ht="15" x14ac:dyDescent="0.25">
      <c r="B3237" s="2"/>
      <c r="K3237" s="9"/>
      <c r="L3237" s="9"/>
      <c r="M3237" s="9"/>
      <c r="N3237"/>
      <c r="O3237"/>
      <c r="P3237"/>
      <c r="Q3237"/>
      <c r="R3237"/>
      <c r="S3237"/>
      <c r="T3237"/>
      <c r="U3237"/>
      <c r="V3237"/>
      <c r="W3237"/>
    </row>
    <row r="3238" spans="2:23" ht="15" x14ac:dyDescent="0.25">
      <c r="B3238" s="2"/>
      <c r="H3238" s="2" t="s">
        <v>1252</v>
      </c>
      <c r="K3238" s="9"/>
      <c r="L3238" s="9"/>
      <c r="M3238" s="9"/>
      <c r="N3238"/>
      <c r="O3238"/>
      <c r="P3238"/>
      <c r="Q3238"/>
      <c r="R3238"/>
      <c r="S3238"/>
      <c r="T3238"/>
      <c r="U3238"/>
      <c r="V3238"/>
      <c r="W3238"/>
    </row>
    <row r="3239" spans="2:23" ht="15" x14ac:dyDescent="0.25">
      <c r="B3239" s="2"/>
      <c r="I3239" s="2" t="s">
        <v>195</v>
      </c>
      <c r="J3239" s="2" t="s">
        <v>1237</v>
      </c>
      <c r="K3239" s="9">
        <v>-8</v>
      </c>
      <c r="L3239" s="9">
        <v>0</v>
      </c>
      <c r="M3239" s="9">
        <v>0</v>
      </c>
      <c r="N3239"/>
      <c r="O3239"/>
      <c r="P3239"/>
      <c r="Q3239"/>
      <c r="R3239"/>
      <c r="S3239"/>
      <c r="T3239"/>
      <c r="U3239"/>
      <c r="V3239"/>
      <c r="W3239"/>
    </row>
    <row r="3240" spans="2:23" ht="15" x14ac:dyDescent="0.25">
      <c r="B3240" s="2"/>
      <c r="K3240" s="9"/>
      <c r="L3240" s="9"/>
      <c r="M3240" s="9"/>
      <c r="N3240"/>
      <c r="O3240"/>
      <c r="P3240"/>
      <c r="Q3240"/>
      <c r="R3240"/>
      <c r="S3240"/>
      <c r="T3240"/>
      <c r="U3240"/>
      <c r="V3240"/>
      <c r="W3240"/>
    </row>
    <row r="3241" spans="2:23" ht="15" x14ac:dyDescent="0.25">
      <c r="B3241" s="2"/>
      <c r="H3241" s="2" t="s">
        <v>250</v>
      </c>
      <c r="K3241" s="9"/>
      <c r="L3241" s="9"/>
      <c r="M3241" s="9"/>
      <c r="N3241"/>
      <c r="O3241"/>
      <c r="P3241"/>
      <c r="Q3241"/>
      <c r="R3241"/>
      <c r="S3241"/>
      <c r="T3241"/>
      <c r="U3241"/>
      <c r="V3241"/>
      <c r="W3241"/>
    </row>
    <row r="3242" spans="2:23" ht="15" x14ac:dyDescent="0.25">
      <c r="B3242" s="2"/>
      <c r="I3242" s="2" t="s">
        <v>195</v>
      </c>
      <c r="J3242" s="2" t="s">
        <v>1237</v>
      </c>
      <c r="K3242" s="9">
        <v>-93</v>
      </c>
      <c r="L3242" s="9">
        <v>0</v>
      </c>
      <c r="M3242" s="9">
        <v>0</v>
      </c>
      <c r="N3242"/>
      <c r="O3242"/>
      <c r="P3242"/>
      <c r="Q3242"/>
      <c r="R3242"/>
      <c r="S3242"/>
      <c r="T3242"/>
      <c r="U3242"/>
      <c r="V3242"/>
      <c r="W3242"/>
    </row>
    <row r="3243" spans="2:23" ht="15" x14ac:dyDescent="0.25">
      <c r="B3243" s="2"/>
      <c r="K3243" s="9"/>
      <c r="L3243" s="9"/>
      <c r="M3243" s="9"/>
      <c r="N3243"/>
      <c r="O3243"/>
      <c r="P3243"/>
      <c r="Q3243"/>
      <c r="R3243"/>
      <c r="S3243"/>
      <c r="T3243"/>
      <c r="U3243"/>
      <c r="V3243"/>
      <c r="W3243"/>
    </row>
    <row r="3244" spans="2:23" ht="15" x14ac:dyDescent="0.25">
      <c r="B3244" s="2"/>
      <c r="H3244" s="2" t="s">
        <v>251</v>
      </c>
      <c r="K3244" s="9"/>
      <c r="L3244" s="9"/>
      <c r="M3244" s="9"/>
      <c r="N3244"/>
      <c r="O3244"/>
      <c r="P3244"/>
      <c r="Q3244"/>
      <c r="R3244"/>
      <c r="S3244"/>
      <c r="T3244"/>
      <c r="U3244"/>
      <c r="V3244"/>
      <c r="W3244"/>
    </row>
    <row r="3245" spans="2:23" ht="15" x14ac:dyDescent="0.25">
      <c r="B3245" s="2"/>
      <c r="I3245" s="2" t="s">
        <v>195</v>
      </c>
      <c r="J3245" s="2" t="s">
        <v>1237</v>
      </c>
      <c r="K3245" s="9">
        <v>-34</v>
      </c>
      <c r="L3245" s="9">
        <v>0</v>
      </c>
      <c r="M3245" s="9">
        <v>0</v>
      </c>
      <c r="N3245"/>
      <c r="O3245"/>
      <c r="P3245"/>
      <c r="Q3245"/>
      <c r="R3245"/>
      <c r="S3245"/>
      <c r="T3245"/>
      <c r="U3245"/>
      <c r="V3245"/>
      <c r="W3245"/>
    </row>
    <row r="3246" spans="2:23" ht="15" x14ac:dyDescent="0.25">
      <c r="B3246" s="2"/>
      <c r="K3246" s="9"/>
      <c r="L3246" s="9"/>
      <c r="M3246" s="9"/>
      <c r="N3246"/>
      <c r="O3246"/>
      <c r="P3246"/>
      <c r="Q3246"/>
      <c r="R3246"/>
      <c r="S3246"/>
      <c r="T3246"/>
      <c r="U3246"/>
      <c r="V3246"/>
      <c r="W3246"/>
    </row>
    <row r="3247" spans="2:23" ht="15" x14ac:dyDescent="0.25">
      <c r="B3247" s="2"/>
      <c r="F3247" s="2" t="s">
        <v>69</v>
      </c>
      <c r="G3247" s="2" t="s">
        <v>252</v>
      </c>
      <c r="K3247" s="9"/>
      <c r="L3247" s="9"/>
      <c r="M3247" s="9"/>
      <c r="N3247"/>
      <c r="O3247"/>
      <c r="P3247"/>
      <c r="Q3247"/>
      <c r="R3247"/>
      <c r="S3247"/>
      <c r="T3247"/>
      <c r="U3247"/>
      <c r="V3247"/>
      <c r="W3247"/>
    </row>
    <row r="3248" spans="2:23" ht="15" x14ac:dyDescent="0.25">
      <c r="B3248" s="2"/>
      <c r="H3248" s="2" t="s">
        <v>253</v>
      </c>
      <c r="K3248" s="9"/>
      <c r="L3248" s="9"/>
      <c r="M3248" s="9"/>
      <c r="N3248"/>
      <c r="O3248"/>
      <c r="P3248"/>
      <c r="Q3248"/>
      <c r="R3248"/>
      <c r="S3248"/>
      <c r="T3248"/>
      <c r="U3248"/>
      <c r="V3248"/>
      <c r="W3248"/>
    </row>
    <row r="3249" spans="2:23" ht="15" x14ac:dyDescent="0.25">
      <c r="B3249" s="2"/>
      <c r="I3249" s="2" t="s">
        <v>195</v>
      </c>
      <c r="J3249" s="2" t="s">
        <v>1237</v>
      </c>
      <c r="K3249" s="9">
        <v>-3</v>
      </c>
      <c r="L3249" s="9">
        <v>0</v>
      </c>
      <c r="M3249" s="9">
        <v>0</v>
      </c>
      <c r="N3249"/>
      <c r="O3249"/>
      <c r="P3249"/>
      <c r="Q3249"/>
      <c r="R3249"/>
      <c r="S3249"/>
      <c r="T3249"/>
      <c r="U3249"/>
      <c r="V3249"/>
      <c r="W3249"/>
    </row>
    <row r="3250" spans="2:23" ht="15" x14ac:dyDescent="0.25">
      <c r="B3250" s="2"/>
      <c r="K3250" s="9"/>
      <c r="L3250" s="9"/>
      <c r="M3250" s="9"/>
      <c r="N3250"/>
      <c r="O3250"/>
      <c r="P3250"/>
      <c r="Q3250"/>
      <c r="R3250"/>
      <c r="S3250"/>
      <c r="T3250"/>
      <c r="U3250"/>
      <c r="V3250"/>
      <c r="W3250"/>
    </row>
    <row r="3251" spans="2:23" ht="15" x14ac:dyDescent="0.25">
      <c r="B3251" s="2"/>
      <c r="H3251" s="2" t="s">
        <v>254</v>
      </c>
      <c r="K3251" s="9"/>
      <c r="L3251" s="9"/>
      <c r="M3251" s="9"/>
      <c r="N3251"/>
      <c r="O3251"/>
      <c r="P3251"/>
      <c r="Q3251"/>
      <c r="R3251"/>
      <c r="S3251"/>
      <c r="T3251"/>
      <c r="U3251"/>
      <c r="V3251"/>
      <c r="W3251"/>
    </row>
    <row r="3252" spans="2:23" ht="15" x14ac:dyDescent="0.25">
      <c r="B3252" s="2"/>
      <c r="I3252" s="2" t="s">
        <v>195</v>
      </c>
      <c r="J3252" s="2" t="s">
        <v>1237</v>
      </c>
      <c r="K3252" s="9">
        <v>-14</v>
      </c>
      <c r="L3252" s="9">
        <v>0</v>
      </c>
      <c r="M3252" s="9">
        <v>0</v>
      </c>
      <c r="N3252"/>
      <c r="O3252"/>
      <c r="P3252"/>
      <c r="Q3252"/>
      <c r="R3252"/>
      <c r="S3252"/>
      <c r="T3252"/>
      <c r="U3252"/>
      <c r="V3252"/>
      <c r="W3252"/>
    </row>
    <row r="3253" spans="2:23" ht="15" x14ac:dyDescent="0.25">
      <c r="B3253" s="2"/>
      <c r="K3253" s="9"/>
      <c r="L3253" s="9"/>
      <c r="M3253" s="9"/>
      <c r="N3253"/>
      <c r="O3253"/>
      <c r="P3253"/>
      <c r="Q3253"/>
      <c r="R3253"/>
      <c r="S3253"/>
      <c r="T3253"/>
      <c r="U3253"/>
      <c r="V3253"/>
      <c r="W3253"/>
    </row>
    <row r="3254" spans="2:23" ht="15" x14ac:dyDescent="0.25">
      <c r="B3254" s="2"/>
      <c r="H3254" s="2" t="s">
        <v>255</v>
      </c>
      <c r="K3254" s="9"/>
      <c r="L3254" s="9"/>
      <c r="M3254" s="9"/>
      <c r="N3254"/>
      <c r="O3254"/>
      <c r="P3254"/>
      <c r="Q3254"/>
      <c r="R3254"/>
      <c r="S3254"/>
      <c r="T3254"/>
      <c r="U3254"/>
      <c r="V3254"/>
      <c r="W3254"/>
    </row>
    <row r="3255" spans="2:23" ht="15" x14ac:dyDescent="0.25">
      <c r="B3255" s="2"/>
      <c r="I3255" s="2" t="s">
        <v>195</v>
      </c>
      <c r="J3255" s="2" t="s">
        <v>1237</v>
      </c>
      <c r="K3255" s="9">
        <v>-3</v>
      </c>
      <c r="L3255" s="9">
        <v>0</v>
      </c>
      <c r="M3255" s="9">
        <v>0</v>
      </c>
      <c r="N3255"/>
      <c r="O3255"/>
      <c r="P3255"/>
      <c r="Q3255"/>
      <c r="R3255"/>
      <c r="S3255"/>
      <c r="T3255"/>
      <c r="U3255"/>
      <c r="V3255"/>
      <c r="W3255"/>
    </row>
    <row r="3256" spans="2:23" ht="15" x14ac:dyDescent="0.25">
      <c r="B3256" s="2"/>
      <c r="K3256" s="9"/>
      <c r="L3256" s="9"/>
      <c r="M3256" s="9"/>
      <c r="N3256"/>
      <c r="O3256"/>
      <c r="P3256"/>
      <c r="Q3256"/>
      <c r="R3256"/>
      <c r="S3256"/>
      <c r="T3256"/>
      <c r="U3256"/>
      <c r="V3256"/>
      <c r="W3256"/>
    </row>
    <row r="3257" spans="2:23" ht="15" x14ac:dyDescent="0.25">
      <c r="B3257" s="2"/>
      <c r="H3257" s="2" t="s">
        <v>1253</v>
      </c>
      <c r="K3257" s="9"/>
      <c r="L3257" s="9"/>
      <c r="M3257" s="9"/>
      <c r="N3257"/>
      <c r="O3257"/>
      <c r="P3257"/>
      <c r="Q3257"/>
      <c r="R3257"/>
      <c r="S3257"/>
      <c r="T3257"/>
      <c r="U3257"/>
      <c r="V3257"/>
      <c r="W3257"/>
    </row>
    <row r="3258" spans="2:23" ht="15" x14ac:dyDescent="0.25">
      <c r="B3258" s="2"/>
      <c r="I3258" s="2" t="s">
        <v>195</v>
      </c>
      <c r="J3258" s="2" t="s">
        <v>1237</v>
      </c>
      <c r="K3258" s="9">
        <v>-14</v>
      </c>
      <c r="L3258" s="9">
        <v>0</v>
      </c>
      <c r="M3258" s="9">
        <v>0</v>
      </c>
      <c r="N3258"/>
      <c r="O3258"/>
      <c r="P3258"/>
      <c r="Q3258"/>
      <c r="R3258"/>
      <c r="S3258"/>
      <c r="T3258"/>
      <c r="U3258"/>
      <c r="V3258"/>
      <c r="W3258"/>
    </row>
    <row r="3259" spans="2:23" ht="15" x14ac:dyDescent="0.25">
      <c r="B3259" s="2"/>
      <c r="K3259" s="9"/>
      <c r="L3259" s="9"/>
      <c r="M3259" s="9"/>
      <c r="N3259"/>
      <c r="O3259"/>
      <c r="P3259"/>
      <c r="Q3259"/>
      <c r="R3259"/>
      <c r="S3259"/>
      <c r="T3259"/>
      <c r="U3259"/>
      <c r="V3259"/>
      <c r="W3259"/>
    </row>
    <row r="3260" spans="2:23" ht="15" x14ac:dyDescent="0.25">
      <c r="B3260" s="2"/>
      <c r="H3260" s="2" t="s">
        <v>1254</v>
      </c>
      <c r="K3260" s="9"/>
      <c r="L3260" s="9"/>
      <c r="M3260" s="9"/>
      <c r="N3260"/>
      <c r="O3260"/>
      <c r="P3260"/>
      <c r="Q3260"/>
      <c r="R3260"/>
      <c r="S3260"/>
      <c r="T3260"/>
      <c r="U3260"/>
      <c r="V3260"/>
      <c r="W3260"/>
    </row>
    <row r="3261" spans="2:23" ht="15" x14ac:dyDescent="0.25">
      <c r="B3261" s="2"/>
      <c r="I3261" s="2" t="s">
        <v>195</v>
      </c>
      <c r="J3261" s="2" t="s">
        <v>1237</v>
      </c>
      <c r="K3261" s="9">
        <v>-1</v>
      </c>
      <c r="L3261" s="9">
        <v>0</v>
      </c>
      <c r="M3261" s="9">
        <v>0</v>
      </c>
      <c r="N3261"/>
      <c r="O3261"/>
      <c r="P3261"/>
      <c r="Q3261"/>
      <c r="R3261"/>
      <c r="S3261"/>
      <c r="T3261"/>
      <c r="U3261"/>
      <c r="V3261"/>
      <c r="W3261"/>
    </row>
    <row r="3262" spans="2:23" ht="15" x14ac:dyDescent="0.25">
      <c r="B3262" s="2"/>
      <c r="K3262" s="9"/>
      <c r="L3262" s="9"/>
      <c r="M3262" s="9"/>
      <c r="N3262"/>
      <c r="O3262"/>
      <c r="P3262"/>
      <c r="Q3262"/>
      <c r="R3262"/>
      <c r="S3262"/>
      <c r="T3262"/>
      <c r="U3262"/>
      <c r="V3262"/>
      <c r="W3262"/>
    </row>
    <row r="3263" spans="2:23" ht="15" x14ac:dyDescent="0.25">
      <c r="B3263" s="2"/>
      <c r="F3263" s="2" t="s">
        <v>256</v>
      </c>
      <c r="G3263" s="2" t="s">
        <v>257</v>
      </c>
      <c r="K3263" s="9"/>
      <c r="L3263" s="9"/>
      <c r="M3263" s="9"/>
      <c r="N3263"/>
      <c r="O3263"/>
      <c r="P3263"/>
      <c r="Q3263"/>
      <c r="R3263"/>
      <c r="S3263"/>
      <c r="T3263"/>
      <c r="U3263"/>
      <c r="V3263"/>
      <c r="W3263"/>
    </row>
    <row r="3264" spans="2:23" ht="15" x14ac:dyDescent="0.25">
      <c r="B3264" s="2"/>
      <c r="H3264" s="2" t="s">
        <v>258</v>
      </c>
      <c r="K3264" s="9"/>
      <c r="L3264" s="9"/>
      <c r="M3264" s="9"/>
      <c r="N3264"/>
      <c r="O3264"/>
      <c r="P3264"/>
      <c r="Q3264"/>
      <c r="R3264"/>
      <c r="S3264"/>
      <c r="T3264"/>
      <c r="U3264"/>
      <c r="V3264"/>
      <c r="W3264"/>
    </row>
    <row r="3265" spans="2:23" ht="15" x14ac:dyDescent="0.25">
      <c r="B3265" s="2"/>
      <c r="I3265" s="2" t="s">
        <v>195</v>
      </c>
      <c r="J3265" s="2" t="s">
        <v>1237</v>
      </c>
      <c r="K3265" s="9">
        <v>-238</v>
      </c>
      <c r="L3265" s="9">
        <v>-346</v>
      </c>
      <c r="M3265" s="9">
        <v>-311</v>
      </c>
      <c r="N3265"/>
      <c r="O3265"/>
      <c r="P3265"/>
      <c r="Q3265"/>
      <c r="R3265"/>
      <c r="S3265"/>
      <c r="T3265"/>
      <c r="U3265"/>
      <c r="V3265"/>
      <c r="W3265"/>
    </row>
    <row r="3266" spans="2:23" ht="15" x14ac:dyDescent="0.25">
      <c r="B3266" s="2"/>
      <c r="K3266" s="9"/>
      <c r="L3266" s="9"/>
      <c r="M3266" s="9"/>
      <c r="N3266"/>
      <c r="O3266"/>
      <c r="P3266"/>
      <c r="Q3266"/>
      <c r="R3266"/>
      <c r="S3266"/>
      <c r="T3266"/>
      <c r="U3266"/>
      <c r="V3266"/>
      <c r="W3266"/>
    </row>
    <row r="3267" spans="2:23" ht="15" x14ac:dyDescent="0.25">
      <c r="B3267" s="2"/>
      <c r="H3267" s="2" t="s">
        <v>259</v>
      </c>
      <c r="K3267" s="9"/>
      <c r="L3267" s="9"/>
      <c r="M3267" s="9"/>
      <c r="N3267"/>
      <c r="O3267"/>
      <c r="P3267"/>
      <c r="Q3267"/>
      <c r="R3267"/>
      <c r="S3267"/>
      <c r="T3267"/>
      <c r="U3267"/>
      <c r="V3267"/>
      <c r="W3267"/>
    </row>
    <row r="3268" spans="2:23" ht="15" x14ac:dyDescent="0.25">
      <c r="B3268" s="2"/>
      <c r="I3268" s="2" t="s">
        <v>195</v>
      </c>
      <c r="J3268" s="2" t="s">
        <v>1237</v>
      </c>
      <c r="K3268" s="9">
        <v>-495</v>
      </c>
      <c r="L3268" s="9">
        <v>-1386</v>
      </c>
      <c r="M3268" s="9">
        <v>-1405</v>
      </c>
      <c r="N3268"/>
      <c r="O3268"/>
      <c r="P3268"/>
      <c r="Q3268"/>
      <c r="R3268"/>
      <c r="S3268"/>
      <c r="T3268"/>
      <c r="U3268"/>
      <c r="V3268"/>
      <c r="W3268"/>
    </row>
    <row r="3269" spans="2:23" ht="15" x14ac:dyDescent="0.25">
      <c r="B3269" s="2"/>
      <c r="K3269" s="9"/>
      <c r="L3269" s="9"/>
      <c r="M3269" s="9"/>
      <c r="N3269"/>
      <c r="O3269"/>
      <c r="P3269"/>
      <c r="Q3269"/>
      <c r="R3269"/>
      <c r="S3269"/>
      <c r="T3269"/>
      <c r="U3269"/>
      <c r="V3269"/>
      <c r="W3269"/>
    </row>
    <row r="3270" spans="2:23" ht="15" x14ac:dyDescent="0.25">
      <c r="B3270" s="2"/>
      <c r="H3270" s="2" t="s">
        <v>260</v>
      </c>
      <c r="K3270" s="9"/>
      <c r="L3270" s="9"/>
      <c r="M3270" s="9"/>
      <c r="N3270"/>
      <c r="O3270"/>
      <c r="P3270"/>
      <c r="Q3270"/>
      <c r="R3270"/>
      <c r="S3270"/>
      <c r="T3270"/>
      <c r="U3270"/>
      <c r="V3270"/>
      <c r="W3270"/>
    </row>
    <row r="3271" spans="2:23" ht="15" x14ac:dyDescent="0.25">
      <c r="B3271" s="2"/>
      <c r="I3271" s="2" t="s">
        <v>195</v>
      </c>
      <c r="J3271" s="2" t="s">
        <v>1237</v>
      </c>
      <c r="K3271" s="9">
        <v>-1961</v>
      </c>
      <c r="L3271" s="9">
        <v>-845</v>
      </c>
      <c r="M3271" s="9">
        <v>-934</v>
      </c>
      <c r="N3271"/>
      <c r="O3271"/>
      <c r="P3271"/>
      <c r="Q3271"/>
      <c r="R3271"/>
      <c r="S3271"/>
      <c r="T3271"/>
      <c r="U3271"/>
      <c r="V3271"/>
      <c r="W3271"/>
    </row>
    <row r="3272" spans="2:23" ht="15" x14ac:dyDescent="0.25">
      <c r="B3272" s="2"/>
      <c r="K3272" s="9"/>
      <c r="L3272" s="9"/>
      <c r="M3272" s="9"/>
      <c r="N3272"/>
      <c r="O3272"/>
      <c r="P3272"/>
      <c r="Q3272"/>
      <c r="R3272"/>
      <c r="S3272"/>
      <c r="T3272"/>
      <c r="U3272"/>
      <c r="V3272"/>
      <c r="W3272"/>
    </row>
    <row r="3273" spans="2:23" ht="15" x14ac:dyDescent="0.25">
      <c r="B3273" s="2"/>
      <c r="H3273" s="2" t="s">
        <v>261</v>
      </c>
      <c r="K3273" s="9"/>
      <c r="L3273" s="9"/>
      <c r="M3273" s="9"/>
      <c r="N3273"/>
      <c r="O3273"/>
      <c r="P3273"/>
      <c r="Q3273"/>
      <c r="R3273"/>
      <c r="S3273"/>
      <c r="T3273"/>
      <c r="U3273"/>
      <c r="V3273"/>
      <c r="W3273"/>
    </row>
    <row r="3274" spans="2:23" ht="15" x14ac:dyDescent="0.25">
      <c r="B3274" s="2"/>
      <c r="I3274" s="2" t="s">
        <v>195</v>
      </c>
      <c r="J3274" s="2" t="s">
        <v>1237</v>
      </c>
      <c r="K3274" s="9">
        <v>-4719</v>
      </c>
      <c r="L3274" s="9">
        <v>-4971</v>
      </c>
      <c r="M3274" s="9">
        <v>-5085</v>
      </c>
      <c r="N3274"/>
      <c r="O3274"/>
      <c r="P3274"/>
      <c r="Q3274"/>
      <c r="R3274"/>
      <c r="S3274"/>
      <c r="T3274"/>
      <c r="U3274"/>
      <c r="V3274"/>
      <c r="W3274"/>
    </row>
    <row r="3275" spans="2:23" ht="15" x14ac:dyDescent="0.25">
      <c r="B3275" s="2"/>
      <c r="K3275" s="9"/>
      <c r="L3275" s="9"/>
      <c r="M3275" s="9"/>
      <c r="N3275"/>
      <c r="O3275"/>
      <c r="P3275"/>
      <c r="Q3275"/>
      <c r="R3275"/>
      <c r="S3275"/>
      <c r="T3275"/>
      <c r="U3275"/>
      <c r="V3275"/>
      <c r="W3275"/>
    </row>
    <row r="3276" spans="2:23" ht="15" x14ac:dyDescent="0.25">
      <c r="B3276" s="2"/>
      <c r="H3276" s="2" t="s">
        <v>262</v>
      </c>
      <c r="K3276" s="9"/>
      <c r="L3276" s="9"/>
      <c r="M3276" s="9"/>
      <c r="N3276"/>
      <c r="O3276"/>
      <c r="P3276"/>
      <c r="Q3276"/>
      <c r="R3276"/>
      <c r="S3276"/>
      <c r="T3276"/>
      <c r="U3276"/>
      <c r="V3276"/>
      <c r="W3276"/>
    </row>
    <row r="3277" spans="2:23" ht="15" x14ac:dyDescent="0.25">
      <c r="B3277" s="2"/>
      <c r="I3277" s="2" t="s">
        <v>195</v>
      </c>
      <c r="J3277" s="2" t="s">
        <v>1237</v>
      </c>
      <c r="K3277" s="9">
        <v>-1545</v>
      </c>
      <c r="L3277" s="9">
        <v>-5744</v>
      </c>
      <c r="M3277" s="9">
        <v>-5750</v>
      </c>
      <c r="N3277"/>
      <c r="O3277"/>
      <c r="P3277"/>
      <c r="Q3277"/>
      <c r="R3277"/>
      <c r="S3277"/>
      <c r="T3277"/>
      <c r="U3277"/>
      <c r="V3277"/>
      <c r="W3277"/>
    </row>
    <row r="3278" spans="2:23" ht="15" x14ac:dyDescent="0.25">
      <c r="B3278" s="2"/>
      <c r="K3278" s="9"/>
      <c r="L3278" s="9"/>
      <c r="M3278" s="9"/>
      <c r="N3278"/>
      <c r="O3278"/>
      <c r="P3278"/>
      <c r="Q3278"/>
      <c r="R3278"/>
      <c r="S3278"/>
      <c r="T3278"/>
      <c r="U3278"/>
      <c r="V3278"/>
      <c r="W3278"/>
    </row>
    <row r="3279" spans="2:23" ht="15" x14ac:dyDescent="0.25">
      <c r="B3279" s="2"/>
      <c r="D3279" s="2" t="s">
        <v>264</v>
      </c>
      <c r="E3279" s="2" t="s">
        <v>265</v>
      </c>
      <c r="K3279" s="9"/>
      <c r="L3279" s="9"/>
      <c r="M3279" s="9"/>
      <c r="N3279"/>
      <c r="O3279"/>
      <c r="P3279"/>
      <c r="Q3279"/>
      <c r="R3279"/>
      <c r="S3279"/>
      <c r="T3279"/>
      <c r="U3279"/>
      <c r="V3279"/>
      <c r="W3279"/>
    </row>
    <row r="3280" spans="2:23" ht="15" x14ac:dyDescent="0.25">
      <c r="B3280" s="2"/>
      <c r="F3280" s="2" t="s">
        <v>266</v>
      </c>
      <c r="G3280" s="2" t="s">
        <v>267</v>
      </c>
      <c r="K3280" s="9"/>
      <c r="L3280" s="9"/>
      <c r="M3280" s="9"/>
      <c r="N3280"/>
      <c r="O3280"/>
      <c r="P3280"/>
      <c r="Q3280"/>
      <c r="R3280"/>
      <c r="S3280"/>
      <c r="T3280"/>
      <c r="U3280"/>
      <c r="V3280"/>
      <c r="W3280"/>
    </row>
    <row r="3281" spans="2:23" ht="15" x14ac:dyDescent="0.25">
      <c r="B3281" s="2"/>
      <c r="H3281" s="2" t="s">
        <v>268</v>
      </c>
      <c r="K3281" s="9"/>
      <c r="L3281" s="9"/>
      <c r="M3281" s="9"/>
      <c r="N3281"/>
      <c r="O3281"/>
      <c r="P3281"/>
      <c r="Q3281"/>
      <c r="R3281"/>
      <c r="S3281"/>
      <c r="T3281"/>
      <c r="U3281"/>
      <c r="V3281"/>
      <c r="W3281"/>
    </row>
    <row r="3282" spans="2:23" ht="15" x14ac:dyDescent="0.25">
      <c r="B3282" s="2"/>
      <c r="I3282" s="2" t="s">
        <v>269</v>
      </c>
      <c r="J3282" s="2" t="s">
        <v>1237</v>
      </c>
      <c r="K3282" s="9">
        <v>0</v>
      </c>
      <c r="L3282" s="9">
        <v>-53</v>
      </c>
      <c r="M3282" s="9">
        <v>-53</v>
      </c>
      <c r="N3282"/>
      <c r="O3282"/>
      <c r="P3282"/>
      <c r="Q3282"/>
      <c r="R3282"/>
      <c r="S3282"/>
      <c r="T3282"/>
      <c r="U3282"/>
      <c r="V3282"/>
      <c r="W3282"/>
    </row>
    <row r="3283" spans="2:23" ht="15" x14ac:dyDescent="0.25">
      <c r="B3283" s="2"/>
      <c r="K3283" s="9"/>
      <c r="L3283" s="9"/>
      <c r="M3283" s="9"/>
      <c r="N3283"/>
      <c r="O3283"/>
      <c r="P3283"/>
      <c r="Q3283"/>
      <c r="R3283"/>
      <c r="S3283"/>
      <c r="T3283"/>
      <c r="U3283"/>
      <c r="V3283"/>
      <c r="W3283"/>
    </row>
    <row r="3284" spans="2:23" ht="15" x14ac:dyDescent="0.25">
      <c r="B3284" s="2"/>
      <c r="F3284" s="2" t="s">
        <v>272</v>
      </c>
      <c r="G3284" s="2" t="s">
        <v>273</v>
      </c>
      <c r="K3284" s="9"/>
      <c r="L3284" s="9"/>
      <c r="M3284" s="9"/>
      <c r="N3284"/>
      <c r="O3284"/>
      <c r="P3284"/>
      <c r="Q3284"/>
      <c r="R3284"/>
      <c r="S3284"/>
      <c r="T3284"/>
      <c r="U3284"/>
      <c r="V3284"/>
      <c r="W3284"/>
    </row>
    <row r="3285" spans="2:23" ht="15" x14ac:dyDescent="0.25">
      <c r="B3285" s="2"/>
      <c r="H3285" s="2" t="s">
        <v>1255</v>
      </c>
      <c r="K3285" s="9"/>
      <c r="L3285" s="9"/>
      <c r="M3285" s="9"/>
      <c r="N3285"/>
      <c r="O3285"/>
      <c r="P3285"/>
      <c r="Q3285"/>
      <c r="R3285"/>
      <c r="S3285"/>
      <c r="T3285"/>
      <c r="U3285"/>
      <c r="V3285"/>
      <c r="W3285"/>
    </row>
    <row r="3286" spans="2:23" ht="15" x14ac:dyDescent="0.25">
      <c r="B3286" s="2"/>
      <c r="I3286" s="2" t="s">
        <v>55</v>
      </c>
      <c r="J3286" s="2" t="s">
        <v>1237</v>
      </c>
      <c r="K3286" s="9">
        <v>-218</v>
      </c>
      <c r="L3286" s="9">
        <v>-96</v>
      </c>
      <c r="M3286" s="9">
        <v>-80</v>
      </c>
      <c r="N3286"/>
      <c r="O3286"/>
      <c r="P3286"/>
      <c r="Q3286"/>
      <c r="R3286"/>
      <c r="S3286"/>
      <c r="T3286"/>
      <c r="U3286"/>
      <c r="V3286"/>
      <c r="W3286"/>
    </row>
    <row r="3287" spans="2:23" ht="15" x14ac:dyDescent="0.25">
      <c r="B3287" s="2"/>
      <c r="K3287" s="9"/>
      <c r="L3287" s="9"/>
      <c r="M3287" s="9"/>
      <c r="N3287"/>
      <c r="O3287"/>
      <c r="P3287"/>
      <c r="Q3287"/>
      <c r="R3287"/>
      <c r="S3287"/>
      <c r="T3287"/>
      <c r="U3287"/>
      <c r="V3287"/>
      <c r="W3287"/>
    </row>
    <row r="3288" spans="2:23" ht="15" x14ac:dyDescent="0.25">
      <c r="B3288" s="2"/>
      <c r="D3288" s="2" t="s">
        <v>25</v>
      </c>
      <c r="E3288" s="2" t="s">
        <v>26</v>
      </c>
      <c r="K3288" s="9"/>
      <c r="L3288" s="9"/>
      <c r="M3288" s="9"/>
      <c r="N3288"/>
      <c r="O3288"/>
      <c r="P3288"/>
      <c r="Q3288"/>
      <c r="R3288"/>
      <c r="S3288"/>
      <c r="T3288"/>
      <c r="U3288"/>
      <c r="V3288"/>
      <c r="W3288"/>
    </row>
    <row r="3289" spans="2:23" ht="15" x14ac:dyDescent="0.25">
      <c r="B3289" s="2"/>
      <c r="F3289" s="2" t="s">
        <v>165</v>
      </c>
      <c r="G3289" s="2" t="s">
        <v>278</v>
      </c>
      <c r="K3289" s="9"/>
      <c r="L3289" s="9"/>
      <c r="M3289" s="9"/>
      <c r="N3289"/>
      <c r="O3289"/>
      <c r="P3289"/>
      <c r="Q3289"/>
      <c r="R3289"/>
      <c r="S3289"/>
      <c r="T3289"/>
      <c r="U3289"/>
      <c r="V3289"/>
      <c r="W3289"/>
    </row>
    <row r="3290" spans="2:23" ht="15" x14ac:dyDescent="0.25">
      <c r="B3290" s="2"/>
      <c r="H3290" s="2" t="s">
        <v>279</v>
      </c>
      <c r="K3290" s="9"/>
      <c r="L3290" s="9"/>
      <c r="M3290" s="9"/>
      <c r="N3290"/>
      <c r="O3290"/>
      <c r="P3290"/>
      <c r="Q3290"/>
      <c r="R3290"/>
      <c r="S3290"/>
      <c r="T3290"/>
      <c r="U3290"/>
      <c r="V3290"/>
      <c r="W3290"/>
    </row>
    <row r="3291" spans="2:23" ht="15" x14ac:dyDescent="0.25">
      <c r="B3291" s="2"/>
      <c r="I3291" s="2" t="s">
        <v>280</v>
      </c>
      <c r="J3291" s="2" t="s">
        <v>1237</v>
      </c>
      <c r="K3291" s="9">
        <v>-570</v>
      </c>
      <c r="L3291" s="9">
        <v>-550</v>
      </c>
      <c r="M3291" s="9">
        <v>-550</v>
      </c>
      <c r="N3291"/>
      <c r="O3291"/>
      <c r="P3291"/>
      <c r="Q3291"/>
      <c r="R3291"/>
      <c r="S3291"/>
      <c r="T3291"/>
      <c r="U3291"/>
      <c r="V3291"/>
      <c r="W3291"/>
    </row>
    <row r="3292" spans="2:23" ht="15" x14ac:dyDescent="0.25">
      <c r="B3292" s="2"/>
      <c r="K3292" s="9"/>
      <c r="L3292" s="9"/>
      <c r="M3292" s="9"/>
      <c r="N3292"/>
      <c r="O3292"/>
      <c r="P3292"/>
      <c r="Q3292"/>
      <c r="R3292"/>
      <c r="S3292"/>
      <c r="T3292"/>
      <c r="U3292"/>
      <c r="V3292"/>
      <c r="W3292"/>
    </row>
    <row r="3293" spans="2:23" ht="15" x14ac:dyDescent="0.25">
      <c r="B3293" s="2"/>
      <c r="H3293" s="2" t="s">
        <v>1256</v>
      </c>
      <c r="K3293" s="9"/>
      <c r="L3293" s="9"/>
      <c r="M3293" s="9"/>
      <c r="N3293"/>
      <c r="O3293"/>
      <c r="P3293"/>
      <c r="Q3293"/>
      <c r="R3293"/>
      <c r="S3293"/>
      <c r="T3293"/>
      <c r="U3293"/>
      <c r="V3293"/>
      <c r="W3293"/>
    </row>
    <row r="3294" spans="2:23" ht="15" x14ac:dyDescent="0.25">
      <c r="B3294" s="2"/>
      <c r="I3294" s="2" t="s">
        <v>280</v>
      </c>
      <c r="J3294" s="2" t="s">
        <v>1243</v>
      </c>
      <c r="K3294" s="9">
        <v>-21</v>
      </c>
      <c r="L3294" s="9">
        <v>-14</v>
      </c>
      <c r="M3294" s="9">
        <v>-11</v>
      </c>
      <c r="N3294"/>
      <c r="O3294"/>
      <c r="P3294"/>
      <c r="Q3294"/>
      <c r="R3294"/>
      <c r="S3294"/>
      <c r="T3294"/>
      <c r="U3294"/>
      <c r="V3294"/>
      <c r="W3294"/>
    </row>
    <row r="3295" spans="2:23" ht="15" x14ac:dyDescent="0.25">
      <c r="B3295" s="2"/>
      <c r="K3295" s="9"/>
      <c r="L3295" s="9"/>
      <c r="M3295" s="9"/>
      <c r="N3295"/>
      <c r="O3295"/>
      <c r="P3295"/>
      <c r="Q3295"/>
      <c r="R3295"/>
      <c r="S3295"/>
      <c r="T3295"/>
      <c r="U3295"/>
      <c r="V3295"/>
      <c r="W3295"/>
    </row>
    <row r="3296" spans="2:23" ht="15" x14ac:dyDescent="0.25">
      <c r="B3296" s="2"/>
      <c r="F3296" s="2" t="s">
        <v>177</v>
      </c>
      <c r="G3296" s="2" t="s">
        <v>282</v>
      </c>
      <c r="K3296" s="9"/>
      <c r="L3296" s="9"/>
      <c r="M3296" s="9"/>
      <c r="N3296"/>
      <c r="O3296"/>
      <c r="P3296"/>
      <c r="Q3296"/>
      <c r="R3296"/>
      <c r="S3296"/>
      <c r="T3296"/>
      <c r="U3296"/>
      <c r="V3296"/>
      <c r="W3296"/>
    </row>
    <row r="3297" spans="2:23" ht="15" x14ac:dyDescent="0.25">
      <c r="B3297" s="2"/>
      <c r="H3297" s="2" t="s">
        <v>283</v>
      </c>
      <c r="K3297" s="9"/>
      <c r="L3297" s="9"/>
      <c r="M3297" s="9"/>
      <c r="N3297"/>
      <c r="O3297"/>
      <c r="P3297"/>
      <c r="Q3297"/>
      <c r="R3297"/>
      <c r="S3297"/>
      <c r="T3297"/>
      <c r="U3297"/>
      <c r="V3297"/>
      <c r="W3297"/>
    </row>
    <row r="3298" spans="2:23" ht="15" x14ac:dyDescent="0.25">
      <c r="B3298" s="2"/>
      <c r="I3298" s="2" t="s">
        <v>280</v>
      </c>
      <c r="J3298" s="2" t="s">
        <v>1237</v>
      </c>
      <c r="K3298" s="9">
        <v>0</v>
      </c>
      <c r="L3298" s="9">
        <v>-64</v>
      </c>
      <c r="M3298" s="9">
        <v>-68</v>
      </c>
      <c r="N3298"/>
      <c r="O3298"/>
      <c r="P3298"/>
      <c r="Q3298"/>
      <c r="R3298"/>
      <c r="S3298"/>
      <c r="T3298"/>
      <c r="U3298"/>
      <c r="V3298"/>
      <c r="W3298"/>
    </row>
    <row r="3299" spans="2:23" ht="15" x14ac:dyDescent="0.25">
      <c r="B3299" s="2"/>
      <c r="K3299" s="9"/>
      <c r="L3299" s="9"/>
      <c r="M3299" s="9"/>
      <c r="N3299"/>
      <c r="O3299"/>
      <c r="P3299"/>
      <c r="Q3299"/>
      <c r="R3299"/>
      <c r="S3299"/>
      <c r="T3299"/>
      <c r="U3299"/>
      <c r="V3299"/>
      <c r="W3299"/>
    </row>
    <row r="3300" spans="2:23" ht="15" x14ac:dyDescent="0.25">
      <c r="B3300" s="2"/>
      <c r="F3300" s="2" t="s">
        <v>37</v>
      </c>
      <c r="G3300" s="2" t="s">
        <v>284</v>
      </c>
      <c r="K3300" s="9"/>
      <c r="L3300" s="9"/>
      <c r="M3300" s="9"/>
      <c r="N3300"/>
      <c r="O3300"/>
      <c r="P3300"/>
      <c r="Q3300"/>
      <c r="R3300"/>
      <c r="S3300"/>
      <c r="T3300"/>
      <c r="U3300"/>
      <c r="V3300"/>
      <c r="W3300"/>
    </row>
    <row r="3301" spans="2:23" ht="15" x14ac:dyDescent="0.25">
      <c r="B3301" s="2"/>
      <c r="H3301" s="2" t="s">
        <v>1257</v>
      </c>
      <c r="K3301" s="9"/>
      <c r="L3301" s="9"/>
      <c r="M3301" s="9"/>
      <c r="N3301"/>
      <c r="O3301"/>
      <c r="P3301"/>
      <c r="Q3301"/>
      <c r="R3301"/>
      <c r="S3301"/>
      <c r="T3301"/>
      <c r="U3301"/>
      <c r="V3301"/>
      <c r="W3301"/>
    </row>
    <row r="3302" spans="2:23" ht="15" x14ac:dyDescent="0.25">
      <c r="B3302" s="2"/>
      <c r="I3302" s="2" t="s">
        <v>29</v>
      </c>
      <c r="J3302" s="2" t="s">
        <v>1237</v>
      </c>
      <c r="K3302" s="9">
        <v>-11</v>
      </c>
      <c r="L3302" s="9">
        <v>-176</v>
      </c>
      <c r="M3302" s="9">
        <v>-92</v>
      </c>
      <c r="N3302"/>
      <c r="O3302"/>
      <c r="P3302"/>
      <c r="Q3302"/>
      <c r="R3302"/>
      <c r="S3302"/>
      <c r="T3302"/>
      <c r="U3302"/>
      <c r="V3302"/>
      <c r="W3302"/>
    </row>
    <row r="3303" spans="2:23" ht="15" x14ac:dyDescent="0.25">
      <c r="B3303" s="2"/>
      <c r="K3303" s="9"/>
      <c r="L3303" s="9"/>
      <c r="M3303" s="9"/>
      <c r="N3303"/>
      <c r="O3303"/>
      <c r="P3303"/>
      <c r="Q3303"/>
      <c r="R3303"/>
      <c r="S3303"/>
      <c r="T3303"/>
      <c r="U3303"/>
      <c r="V3303"/>
      <c r="W3303"/>
    </row>
    <row r="3304" spans="2:23" ht="15" x14ac:dyDescent="0.25">
      <c r="B3304" s="2"/>
      <c r="H3304" s="2" t="s">
        <v>285</v>
      </c>
      <c r="K3304" s="9"/>
      <c r="L3304" s="9"/>
      <c r="M3304" s="9"/>
      <c r="N3304"/>
      <c r="O3304"/>
      <c r="P3304"/>
      <c r="Q3304"/>
      <c r="R3304"/>
      <c r="S3304"/>
      <c r="T3304"/>
      <c r="U3304"/>
      <c r="V3304"/>
      <c r="W3304"/>
    </row>
    <row r="3305" spans="2:23" ht="15" x14ac:dyDescent="0.25">
      <c r="B3305" s="2"/>
      <c r="I3305" s="2" t="s">
        <v>286</v>
      </c>
      <c r="J3305" s="2" t="s">
        <v>1243</v>
      </c>
      <c r="K3305" s="9">
        <v>-520</v>
      </c>
      <c r="L3305" s="9">
        <v>-520</v>
      </c>
      <c r="M3305" s="9">
        <v>-520</v>
      </c>
      <c r="N3305"/>
      <c r="O3305"/>
      <c r="P3305"/>
      <c r="Q3305"/>
      <c r="R3305"/>
      <c r="S3305"/>
      <c r="T3305"/>
      <c r="U3305"/>
      <c r="V3305"/>
      <c r="W3305"/>
    </row>
    <row r="3306" spans="2:23" ht="15" x14ac:dyDescent="0.25">
      <c r="B3306" s="2"/>
      <c r="K3306" s="9"/>
      <c r="L3306" s="9"/>
      <c r="M3306" s="9"/>
      <c r="N3306"/>
      <c r="O3306"/>
      <c r="P3306"/>
      <c r="Q3306"/>
      <c r="R3306"/>
      <c r="S3306"/>
      <c r="T3306"/>
      <c r="U3306"/>
      <c r="V3306"/>
      <c r="W3306"/>
    </row>
    <row r="3307" spans="2:23" ht="15" x14ac:dyDescent="0.25">
      <c r="B3307" s="2"/>
      <c r="H3307" s="2" t="s">
        <v>287</v>
      </c>
      <c r="K3307" s="9"/>
      <c r="L3307" s="9"/>
      <c r="M3307" s="9"/>
      <c r="N3307"/>
      <c r="O3307"/>
      <c r="P3307"/>
      <c r="Q3307"/>
      <c r="R3307"/>
      <c r="S3307"/>
      <c r="T3307"/>
      <c r="U3307"/>
      <c r="V3307"/>
      <c r="W3307"/>
    </row>
    <row r="3308" spans="2:23" ht="15" x14ac:dyDescent="0.25">
      <c r="B3308" s="2"/>
      <c r="I3308" s="2" t="s">
        <v>288</v>
      </c>
      <c r="J3308" s="2" t="s">
        <v>1237</v>
      </c>
      <c r="K3308" s="9">
        <v>-204</v>
      </c>
      <c r="L3308" s="9">
        <v>-239</v>
      </c>
      <c r="M3308" s="9">
        <v>-200</v>
      </c>
      <c r="N3308"/>
      <c r="O3308"/>
      <c r="P3308"/>
      <c r="Q3308"/>
      <c r="R3308"/>
      <c r="S3308"/>
      <c r="T3308"/>
      <c r="U3308"/>
      <c r="V3308"/>
      <c r="W3308"/>
    </row>
    <row r="3309" spans="2:23" ht="15" x14ac:dyDescent="0.25">
      <c r="B3309" s="2"/>
      <c r="K3309" s="9"/>
      <c r="L3309" s="9"/>
      <c r="M3309" s="9"/>
      <c r="N3309"/>
      <c r="O3309"/>
      <c r="P3309"/>
      <c r="Q3309"/>
      <c r="R3309"/>
      <c r="S3309"/>
      <c r="T3309"/>
      <c r="U3309"/>
      <c r="V3309"/>
      <c r="W3309"/>
    </row>
    <row r="3310" spans="2:23" ht="15" x14ac:dyDescent="0.25">
      <c r="B3310" s="2"/>
      <c r="H3310" s="2" t="s">
        <v>289</v>
      </c>
      <c r="K3310" s="9"/>
      <c r="L3310" s="9"/>
      <c r="M3310" s="9"/>
      <c r="N3310"/>
      <c r="O3310"/>
      <c r="P3310"/>
      <c r="Q3310"/>
      <c r="R3310"/>
      <c r="S3310"/>
      <c r="T3310"/>
      <c r="U3310"/>
      <c r="V3310"/>
      <c r="W3310"/>
    </row>
    <row r="3311" spans="2:23" ht="15" x14ac:dyDescent="0.25">
      <c r="B3311" s="2"/>
      <c r="I3311" s="2" t="s">
        <v>29</v>
      </c>
      <c r="J3311" s="2" t="s">
        <v>1237</v>
      </c>
      <c r="K3311" s="9">
        <v>-48</v>
      </c>
      <c r="L3311" s="9">
        <v>-39</v>
      </c>
      <c r="M3311" s="9">
        <v>-39</v>
      </c>
      <c r="N3311"/>
      <c r="O3311"/>
      <c r="P3311"/>
      <c r="Q3311"/>
      <c r="R3311"/>
      <c r="S3311"/>
      <c r="T3311"/>
      <c r="U3311"/>
      <c r="V3311"/>
      <c r="W3311"/>
    </row>
    <row r="3312" spans="2:23" ht="15" x14ac:dyDescent="0.25">
      <c r="B3312" s="2"/>
      <c r="K3312" s="9"/>
      <c r="L3312" s="9"/>
      <c r="M3312" s="9"/>
      <c r="N3312"/>
      <c r="O3312"/>
      <c r="P3312"/>
      <c r="Q3312"/>
      <c r="R3312"/>
      <c r="S3312"/>
      <c r="T3312"/>
      <c r="U3312"/>
      <c r="V3312"/>
      <c r="W3312"/>
    </row>
    <row r="3313" spans="2:23" ht="15" x14ac:dyDescent="0.25">
      <c r="B3313" s="2"/>
      <c r="H3313" s="2" t="s">
        <v>290</v>
      </c>
      <c r="K3313" s="9"/>
      <c r="L3313" s="9"/>
      <c r="M3313" s="9"/>
      <c r="N3313"/>
      <c r="O3313"/>
      <c r="P3313"/>
      <c r="Q3313"/>
      <c r="R3313"/>
      <c r="S3313"/>
      <c r="T3313"/>
      <c r="U3313"/>
      <c r="V3313"/>
      <c r="W3313"/>
    </row>
    <row r="3314" spans="2:23" ht="15" x14ac:dyDescent="0.25">
      <c r="B3314" s="2"/>
      <c r="I3314" s="2" t="s">
        <v>29</v>
      </c>
      <c r="J3314" s="2" t="s">
        <v>1237</v>
      </c>
      <c r="K3314" s="9">
        <v>-34</v>
      </c>
      <c r="L3314" s="9">
        <v>0</v>
      </c>
      <c r="M3314" s="9">
        <v>0</v>
      </c>
      <c r="N3314"/>
      <c r="O3314"/>
      <c r="P3314"/>
      <c r="Q3314"/>
      <c r="R3314"/>
      <c r="S3314"/>
      <c r="T3314"/>
      <c r="U3314"/>
      <c r="V3314"/>
      <c r="W3314"/>
    </row>
    <row r="3315" spans="2:23" ht="15" x14ac:dyDescent="0.25">
      <c r="B3315" s="2"/>
      <c r="K3315" s="9"/>
      <c r="L3315" s="9"/>
      <c r="M3315" s="9"/>
      <c r="N3315"/>
      <c r="O3315"/>
      <c r="P3315"/>
      <c r="Q3315"/>
      <c r="R3315"/>
      <c r="S3315"/>
      <c r="T3315"/>
      <c r="U3315"/>
      <c r="V3315"/>
      <c r="W3315"/>
    </row>
    <row r="3316" spans="2:23" ht="15" x14ac:dyDescent="0.25">
      <c r="B3316" s="2"/>
      <c r="H3316" s="2" t="s">
        <v>291</v>
      </c>
      <c r="K3316" s="9"/>
      <c r="L3316" s="9"/>
      <c r="M3316" s="9"/>
      <c r="N3316"/>
      <c r="O3316"/>
      <c r="P3316"/>
      <c r="Q3316"/>
      <c r="R3316"/>
      <c r="S3316"/>
      <c r="T3316"/>
      <c r="U3316"/>
      <c r="V3316"/>
      <c r="W3316"/>
    </row>
    <row r="3317" spans="2:23" ht="15" x14ac:dyDescent="0.25">
      <c r="B3317" s="2"/>
      <c r="I3317" s="2" t="s">
        <v>29</v>
      </c>
      <c r="J3317" s="2" t="s">
        <v>1237</v>
      </c>
      <c r="K3317" s="9">
        <v>-49</v>
      </c>
      <c r="L3317" s="9">
        <v>-100</v>
      </c>
      <c r="M3317" s="9">
        <v>-104</v>
      </c>
      <c r="N3317"/>
      <c r="O3317"/>
      <c r="P3317"/>
      <c r="Q3317"/>
      <c r="R3317"/>
      <c r="S3317"/>
      <c r="T3317"/>
      <c r="U3317"/>
      <c r="V3317"/>
      <c r="W3317"/>
    </row>
    <row r="3318" spans="2:23" ht="15" x14ac:dyDescent="0.25">
      <c r="B3318" s="2"/>
      <c r="K3318" s="9"/>
      <c r="L3318" s="9"/>
      <c r="M3318" s="9"/>
      <c r="N3318"/>
      <c r="O3318"/>
      <c r="P3318"/>
      <c r="Q3318"/>
      <c r="R3318"/>
      <c r="S3318"/>
      <c r="T3318"/>
      <c r="U3318"/>
      <c r="V3318"/>
      <c r="W3318"/>
    </row>
    <row r="3319" spans="2:23" ht="15" x14ac:dyDescent="0.25">
      <c r="B3319" s="2"/>
      <c r="H3319" s="2" t="s">
        <v>292</v>
      </c>
      <c r="K3319" s="9"/>
      <c r="L3319" s="9"/>
      <c r="M3319" s="9"/>
      <c r="N3319"/>
      <c r="O3319"/>
      <c r="P3319"/>
      <c r="Q3319"/>
      <c r="R3319"/>
      <c r="S3319"/>
      <c r="T3319"/>
      <c r="U3319"/>
      <c r="V3319"/>
      <c r="W3319"/>
    </row>
    <row r="3320" spans="2:23" ht="15" x14ac:dyDescent="0.25">
      <c r="B3320" s="2"/>
      <c r="I3320" s="2" t="s">
        <v>29</v>
      </c>
      <c r="J3320" s="2" t="s">
        <v>1237</v>
      </c>
      <c r="K3320" s="9">
        <v>0</v>
      </c>
      <c r="L3320" s="9">
        <v>-172</v>
      </c>
      <c r="M3320" s="9">
        <v>-176</v>
      </c>
      <c r="N3320"/>
      <c r="O3320"/>
      <c r="P3320"/>
      <c r="Q3320"/>
      <c r="R3320"/>
      <c r="S3320"/>
      <c r="T3320"/>
      <c r="U3320"/>
      <c r="V3320"/>
      <c r="W3320"/>
    </row>
    <row r="3321" spans="2:23" ht="15" x14ac:dyDescent="0.25">
      <c r="B3321" s="2"/>
      <c r="I3321" s="2" t="s">
        <v>29</v>
      </c>
      <c r="J3321" s="2" t="s">
        <v>1243</v>
      </c>
      <c r="K3321" s="9">
        <v>-65</v>
      </c>
      <c r="L3321" s="9">
        <v>0</v>
      </c>
      <c r="M3321" s="9">
        <v>0</v>
      </c>
      <c r="N3321"/>
      <c r="O3321"/>
      <c r="P3321"/>
      <c r="Q3321"/>
      <c r="R3321"/>
      <c r="S3321"/>
      <c r="T3321"/>
      <c r="U3321"/>
      <c r="V3321"/>
      <c r="W3321"/>
    </row>
    <row r="3322" spans="2:23" ht="15" x14ac:dyDescent="0.25">
      <c r="B3322" s="2"/>
      <c r="K3322" s="9"/>
      <c r="L3322" s="9"/>
      <c r="M3322" s="9"/>
      <c r="N3322"/>
      <c r="O3322"/>
      <c r="P3322"/>
      <c r="Q3322"/>
      <c r="R3322"/>
      <c r="S3322"/>
      <c r="T3322"/>
      <c r="U3322"/>
      <c r="V3322"/>
      <c r="W3322"/>
    </row>
    <row r="3323" spans="2:23" ht="15" x14ac:dyDescent="0.25">
      <c r="B3323" s="2"/>
      <c r="H3323" s="2" t="s">
        <v>295</v>
      </c>
      <c r="K3323" s="9"/>
      <c r="L3323" s="9"/>
      <c r="M3323" s="9"/>
      <c r="N3323"/>
      <c r="O3323"/>
      <c r="P3323"/>
      <c r="Q3323"/>
      <c r="R3323"/>
      <c r="S3323"/>
      <c r="T3323"/>
      <c r="U3323"/>
      <c r="V3323"/>
      <c r="W3323"/>
    </row>
    <row r="3324" spans="2:23" ht="15" x14ac:dyDescent="0.25">
      <c r="B3324" s="2"/>
      <c r="I3324" s="2" t="s">
        <v>29</v>
      </c>
      <c r="J3324" s="2" t="s">
        <v>1237</v>
      </c>
      <c r="K3324" s="9">
        <v>-2</v>
      </c>
      <c r="L3324" s="9">
        <v>-1</v>
      </c>
      <c r="M3324" s="9">
        <v>-1</v>
      </c>
      <c r="N3324"/>
      <c r="O3324"/>
      <c r="P3324"/>
      <c r="Q3324"/>
      <c r="R3324"/>
      <c r="S3324"/>
      <c r="T3324"/>
      <c r="U3324"/>
      <c r="V3324"/>
      <c r="W3324"/>
    </row>
    <row r="3325" spans="2:23" ht="15" x14ac:dyDescent="0.25">
      <c r="B3325" s="2"/>
      <c r="K3325" s="9"/>
      <c r="L3325" s="9"/>
      <c r="M3325" s="9"/>
      <c r="N3325"/>
      <c r="O3325"/>
      <c r="P3325"/>
      <c r="Q3325"/>
      <c r="R3325"/>
      <c r="S3325"/>
      <c r="T3325"/>
      <c r="U3325"/>
      <c r="V3325"/>
      <c r="W3325"/>
    </row>
    <row r="3326" spans="2:23" ht="15" x14ac:dyDescent="0.25">
      <c r="B3326" s="2"/>
      <c r="H3326" s="2" t="s">
        <v>1258</v>
      </c>
      <c r="K3326" s="9"/>
      <c r="L3326" s="9"/>
      <c r="M3326" s="9"/>
      <c r="N3326"/>
      <c r="O3326"/>
      <c r="P3326"/>
      <c r="Q3326"/>
      <c r="R3326"/>
      <c r="S3326"/>
      <c r="T3326"/>
      <c r="U3326"/>
      <c r="V3326"/>
      <c r="W3326"/>
    </row>
    <row r="3327" spans="2:23" ht="15" x14ac:dyDescent="0.25">
      <c r="B3327" s="2"/>
      <c r="I3327" s="2" t="s">
        <v>29</v>
      </c>
      <c r="J3327" s="2" t="s">
        <v>1243</v>
      </c>
      <c r="K3327" s="9">
        <v>0</v>
      </c>
      <c r="L3327" s="9">
        <v>0</v>
      </c>
      <c r="M3327" s="9">
        <v>-52</v>
      </c>
      <c r="N3327"/>
      <c r="O3327"/>
      <c r="P3327"/>
      <c r="Q3327"/>
      <c r="R3327"/>
      <c r="S3327"/>
      <c r="T3327"/>
      <c r="U3327"/>
      <c r="V3327"/>
      <c r="W3327"/>
    </row>
    <row r="3328" spans="2:23" ht="15" x14ac:dyDescent="0.25">
      <c r="B3328" s="2"/>
      <c r="K3328" s="9"/>
      <c r="L3328" s="9"/>
      <c r="M3328" s="9"/>
      <c r="N3328"/>
      <c r="O3328"/>
      <c r="P3328"/>
      <c r="Q3328"/>
      <c r="R3328"/>
      <c r="S3328"/>
      <c r="T3328"/>
      <c r="U3328"/>
      <c r="V3328"/>
      <c r="W3328"/>
    </row>
    <row r="3329" spans="2:23" ht="15" x14ac:dyDescent="0.25">
      <c r="B3329" s="2"/>
      <c r="F3329" s="2" t="s">
        <v>296</v>
      </c>
      <c r="G3329" s="2" t="s">
        <v>297</v>
      </c>
      <c r="K3329" s="9"/>
      <c r="L3329" s="9"/>
      <c r="M3329" s="9"/>
      <c r="N3329"/>
      <c r="O3329"/>
      <c r="P3329"/>
      <c r="Q3329"/>
      <c r="R3329"/>
      <c r="S3329"/>
      <c r="T3329"/>
      <c r="U3329"/>
      <c r="V3329"/>
      <c r="W3329"/>
    </row>
    <row r="3330" spans="2:23" ht="15" x14ac:dyDescent="0.25">
      <c r="B3330" s="2"/>
      <c r="H3330" s="2" t="s">
        <v>1259</v>
      </c>
      <c r="K3330" s="9"/>
      <c r="L3330" s="9"/>
      <c r="M3330" s="9"/>
      <c r="N3330"/>
      <c r="O3330"/>
      <c r="P3330"/>
      <c r="Q3330"/>
      <c r="R3330"/>
      <c r="S3330"/>
      <c r="T3330"/>
      <c r="U3330"/>
      <c r="V3330"/>
      <c r="W3330"/>
    </row>
    <row r="3331" spans="2:23" ht="15" x14ac:dyDescent="0.25">
      <c r="B3331" s="2"/>
      <c r="I3331" s="2" t="s">
        <v>29</v>
      </c>
      <c r="J3331" s="2" t="s">
        <v>1237</v>
      </c>
      <c r="K3331" s="9">
        <v>-62</v>
      </c>
      <c r="L3331" s="9">
        <v>-83</v>
      </c>
      <c r="M3331" s="9">
        <v>-77</v>
      </c>
      <c r="N3331"/>
      <c r="O3331"/>
      <c r="P3331"/>
      <c r="Q3331"/>
      <c r="R3331"/>
      <c r="S3331"/>
      <c r="T3331"/>
      <c r="U3331"/>
      <c r="V3331"/>
      <c r="W3331"/>
    </row>
    <row r="3332" spans="2:23" ht="15" x14ac:dyDescent="0.25">
      <c r="B3332" s="2"/>
      <c r="K3332" s="9"/>
      <c r="L3332" s="9"/>
      <c r="M3332" s="9"/>
      <c r="N3332"/>
      <c r="O3332"/>
      <c r="P3332"/>
      <c r="Q3332"/>
      <c r="R3332"/>
      <c r="S3332"/>
      <c r="T3332"/>
      <c r="U3332"/>
      <c r="V3332"/>
      <c r="W3332"/>
    </row>
    <row r="3333" spans="2:23" ht="15" x14ac:dyDescent="0.25">
      <c r="B3333" s="2"/>
      <c r="H3333" s="2" t="s">
        <v>1260</v>
      </c>
      <c r="K3333" s="9"/>
      <c r="L3333" s="9"/>
      <c r="M3333" s="9"/>
      <c r="N3333"/>
      <c r="O3333"/>
      <c r="P3333"/>
      <c r="Q3333"/>
      <c r="R3333"/>
      <c r="S3333"/>
      <c r="T3333"/>
      <c r="U3333"/>
      <c r="V3333"/>
      <c r="W3333"/>
    </row>
    <row r="3334" spans="2:23" ht="15" x14ac:dyDescent="0.25">
      <c r="B3334" s="2"/>
      <c r="I3334" s="2" t="s">
        <v>29</v>
      </c>
      <c r="J3334" s="2" t="s">
        <v>1237</v>
      </c>
      <c r="K3334" s="9">
        <v>-140</v>
      </c>
      <c r="L3334" s="9">
        <v>-190</v>
      </c>
      <c r="M3334" s="9">
        <v>-202</v>
      </c>
      <c r="N3334"/>
      <c r="O3334"/>
      <c r="P3334"/>
      <c r="Q3334"/>
      <c r="R3334"/>
      <c r="S3334"/>
      <c r="T3334"/>
      <c r="U3334"/>
      <c r="V3334"/>
      <c r="W3334"/>
    </row>
    <row r="3335" spans="2:23" ht="15" x14ac:dyDescent="0.25">
      <c r="B3335" s="2"/>
      <c r="K3335" s="9"/>
      <c r="L3335" s="9"/>
      <c r="M3335" s="9"/>
      <c r="N3335"/>
      <c r="O3335"/>
      <c r="P3335"/>
      <c r="Q3335"/>
      <c r="R3335"/>
      <c r="S3335"/>
      <c r="T3335"/>
      <c r="U3335"/>
      <c r="V3335"/>
      <c r="W3335"/>
    </row>
    <row r="3336" spans="2:23" ht="15" x14ac:dyDescent="0.25">
      <c r="B3336" s="2"/>
      <c r="H3336" s="2" t="s">
        <v>298</v>
      </c>
      <c r="K3336" s="9"/>
      <c r="L3336" s="9"/>
      <c r="M3336" s="9"/>
      <c r="N3336"/>
      <c r="O3336"/>
      <c r="P3336"/>
      <c r="Q3336"/>
      <c r="R3336"/>
      <c r="S3336"/>
      <c r="T3336"/>
      <c r="U3336"/>
      <c r="V3336"/>
      <c r="W3336"/>
    </row>
    <row r="3337" spans="2:23" ht="15" x14ac:dyDescent="0.25">
      <c r="B3337" s="2"/>
      <c r="I3337" s="2" t="s">
        <v>29</v>
      </c>
      <c r="J3337" s="2" t="s">
        <v>1237</v>
      </c>
      <c r="K3337" s="9">
        <v>-182</v>
      </c>
      <c r="L3337" s="9">
        <v>-575</v>
      </c>
      <c r="M3337" s="9">
        <v>-443</v>
      </c>
      <c r="N3337"/>
      <c r="O3337"/>
      <c r="P3337"/>
      <c r="Q3337"/>
      <c r="R3337"/>
      <c r="S3337"/>
      <c r="T3337"/>
      <c r="U3337"/>
      <c r="V3337"/>
      <c r="W3337"/>
    </row>
    <row r="3338" spans="2:23" ht="15" x14ac:dyDescent="0.25">
      <c r="B3338" s="2"/>
      <c r="K3338" s="9"/>
      <c r="L3338" s="9"/>
      <c r="M3338" s="9"/>
      <c r="N3338"/>
      <c r="O3338"/>
      <c r="P3338"/>
      <c r="Q3338"/>
      <c r="R3338"/>
      <c r="S3338"/>
      <c r="T3338"/>
      <c r="U3338"/>
      <c r="V3338"/>
      <c r="W3338"/>
    </row>
    <row r="3339" spans="2:23" ht="15" x14ac:dyDescent="0.25">
      <c r="B3339" s="2"/>
      <c r="H3339" s="2" t="s">
        <v>299</v>
      </c>
      <c r="K3339" s="9"/>
      <c r="L3339" s="9"/>
      <c r="M3339" s="9"/>
      <c r="N3339"/>
      <c r="O3339"/>
      <c r="P3339"/>
      <c r="Q3339"/>
      <c r="R3339"/>
      <c r="S3339"/>
      <c r="T3339"/>
      <c r="U3339"/>
      <c r="V3339"/>
      <c r="W3339"/>
    </row>
    <row r="3340" spans="2:23" ht="15" x14ac:dyDescent="0.25">
      <c r="B3340" s="2"/>
      <c r="I3340" s="2" t="s">
        <v>29</v>
      </c>
      <c r="J3340" s="2" t="s">
        <v>1237</v>
      </c>
      <c r="K3340" s="9">
        <v>-916</v>
      </c>
      <c r="L3340" s="9">
        <v>-1344</v>
      </c>
      <c r="M3340" s="9">
        <v>-1256</v>
      </c>
      <c r="N3340"/>
      <c r="O3340"/>
      <c r="P3340"/>
      <c r="Q3340"/>
      <c r="R3340"/>
      <c r="S3340"/>
      <c r="T3340"/>
      <c r="U3340"/>
      <c r="V3340"/>
      <c r="W3340"/>
    </row>
    <row r="3341" spans="2:23" ht="15" x14ac:dyDescent="0.25">
      <c r="B3341" s="2"/>
      <c r="K3341" s="9"/>
      <c r="L3341" s="9"/>
      <c r="M3341" s="9"/>
      <c r="N3341"/>
      <c r="O3341"/>
      <c r="P3341"/>
      <c r="Q3341"/>
      <c r="R3341"/>
      <c r="S3341"/>
      <c r="T3341"/>
      <c r="U3341"/>
      <c r="V3341"/>
      <c r="W3341"/>
    </row>
    <row r="3342" spans="2:23" ht="15" x14ac:dyDescent="0.25">
      <c r="B3342" s="2"/>
      <c r="H3342" s="2" t="s">
        <v>1261</v>
      </c>
      <c r="K3342" s="9"/>
      <c r="L3342" s="9"/>
      <c r="M3342" s="9"/>
      <c r="N3342"/>
      <c r="O3342"/>
      <c r="P3342"/>
      <c r="Q3342"/>
      <c r="R3342"/>
      <c r="S3342"/>
      <c r="T3342"/>
      <c r="U3342"/>
      <c r="V3342"/>
      <c r="W3342"/>
    </row>
    <row r="3343" spans="2:23" ht="15" x14ac:dyDescent="0.25">
      <c r="B3343" s="2"/>
      <c r="I3343" s="2" t="s">
        <v>29</v>
      </c>
      <c r="J3343" s="2" t="s">
        <v>1237</v>
      </c>
      <c r="K3343" s="9">
        <v>-4</v>
      </c>
      <c r="L3343" s="9">
        <v>-8</v>
      </c>
      <c r="M3343" s="9">
        <v>-11</v>
      </c>
      <c r="N3343"/>
      <c r="O3343"/>
      <c r="P3343"/>
      <c r="Q3343"/>
      <c r="R3343"/>
      <c r="S3343"/>
      <c r="T3343"/>
      <c r="U3343"/>
      <c r="V3343"/>
      <c r="W3343"/>
    </row>
    <row r="3344" spans="2:23" ht="15" x14ac:dyDescent="0.25">
      <c r="B3344" s="2"/>
      <c r="K3344" s="9"/>
      <c r="L3344" s="9"/>
      <c r="M3344" s="9"/>
      <c r="N3344"/>
      <c r="O3344"/>
      <c r="P3344"/>
      <c r="Q3344"/>
      <c r="R3344"/>
      <c r="S3344"/>
      <c r="T3344"/>
      <c r="U3344"/>
      <c r="V3344"/>
      <c r="W3344"/>
    </row>
    <row r="3345" spans="2:23" ht="15" x14ac:dyDescent="0.25">
      <c r="B3345" s="2"/>
      <c r="H3345" s="2" t="s">
        <v>300</v>
      </c>
      <c r="K3345" s="9"/>
      <c r="L3345" s="9"/>
      <c r="M3345" s="9"/>
      <c r="N3345"/>
      <c r="O3345"/>
      <c r="P3345"/>
      <c r="Q3345"/>
      <c r="R3345"/>
      <c r="S3345"/>
      <c r="T3345"/>
      <c r="U3345"/>
      <c r="V3345"/>
      <c r="W3345"/>
    </row>
    <row r="3346" spans="2:23" ht="15" x14ac:dyDescent="0.25">
      <c r="B3346" s="2"/>
      <c r="I3346" s="2" t="s">
        <v>29</v>
      </c>
      <c r="J3346" s="2" t="s">
        <v>1237</v>
      </c>
      <c r="K3346" s="9">
        <v>0</v>
      </c>
      <c r="L3346" s="9">
        <v>-6</v>
      </c>
      <c r="M3346" s="9">
        <v>-5</v>
      </c>
      <c r="N3346"/>
      <c r="O3346"/>
      <c r="P3346"/>
      <c r="Q3346"/>
      <c r="R3346"/>
      <c r="S3346"/>
      <c r="T3346"/>
      <c r="U3346"/>
      <c r="V3346"/>
      <c r="W3346"/>
    </row>
    <row r="3347" spans="2:23" ht="15" x14ac:dyDescent="0.25">
      <c r="B3347" s="2"/>
      <c r="K3347" s="9"/>
      <c r="L3347" s="9"/>
      <c r="M3347" s="9"/>
      <c r="N3347"/>
      <c r="O3347"/>
      <c r="P3347"/>
      <c r="Q3347"/>
      <c r="R3347"/>
      <c r="S3347"/>
      <c r="T3347"/>
      <c r="U3347"/>
      <c r="V3347"/>
      <c r="W3347"/>
    </row>
    <row r="3348" spans="2:23" ht="15" x14ac:dyDescent="0.25">
      <c r="B3348" s="2"/>
      <c r="F3348" s="2" t="s">
        <v>129</v>
      </c>
      <c r="G3348" s="2" t="s">
        <v>301</v>
      </c>
      <c r="K3348" s="9"/>
      <c r="L3348" s="9"/>
      <c r="M3348" s="9"/>
      <c r="N3348"/>
      <c r="O3348"/>
      <c r="P3348"/>
      <c r="Q3348"/>
      <c r="R3348"/>
      <c r="S3348"/>
      <c r="T3348"/>
      <c r="U3348"/>
      <c r="V3348"/>
      <c r="W3348"/>
    </row>
    <row r="3349" spans="2:23" ht="15" x14ac:dyDescent="0.25">
      <c r="B3349" s="2"/>
      <c r="H3349" s="2" t="s">
        <v>302</v>
      </c>
      <c r="K3349" s="9"/>
      <c r="L3349" s="9"/>
      <c r="M3349" s="9"/>
      <c r="N3349"/>
      <c r="O3349"/>
      <c r="P3349"/>
      <c r="Q3349"/>
      <c r="R3349"/>
      <c r="S3349"/>
      <c r="T3349"/>
      <c r="U3349"/>
      <c r="V3349"/>
      <c r="W3349"/>
    </row>
    <row r="3350" spans="2:23" ht="15" x14ac:dyDescent="0.25">
      <c r="B3350" s="2"/>
      <c r="I3350" s="2" t="s">
        <v>286</v>
      </c>
      <c r="J3350" s="2" t="s">
        <v>1237</v>
      </c>
      <c r="K3350" s="9">
        <v>-35</v>
      </c>
      <c r="L3350" s="9">
        <v>-55</v>
      </c>
      <c r="M3350" s="9">
        <v>-53</v>
      </c>
      <c r="N3350"/>
      <c r="O3350"/>
      <c r="P3350"/>
      <c r="Q3350"/>
      <c r="R3350"/>
      <c r="S3350"/>
      <c r="T3350"/>
      <c r="U3350"/>
      <c r="V3350"/>
      <c r="W3350"/>
    </row>
    <row r="3351" spans="2:23" ht="15" x14ac:dyDescent="0.25">
      <c r="B3351" s="2"/>
      <c r="K3351" s="9"/>
      <c r="L3351" s="9"/>
      <c r="M3351" s="9"/>
      <c r="N3351"/>
      <c r="O3351"/>
      <c r="P3351"/>
      <c r="Q3351"/>
      <c r="R3351"/>
      <c r="S3351"/>
      <c r="T3351"/>
      <c r="U3351"/>
      <c r="V3351"/>
      <c r="W3351"/>
    </row>
    <row r="3352" spans="2:23" ht="15" x14ac:dyDescent="0.25">
      <c r="B3352" s="2"/>
      <c r="D3352" s="2" t="s">
        <v>305</v>
      </c>
      <c r="E3352" s="2" t="s">
        <v>306</v>
      </c>
      <c r="K3352" s="9"/>
      <c r="L3352" s="9"/>
      <c r="M3352" s="9"/>
      <c r="N3352"/>
      <c r="O3352"/>
      <c r="P3352"/>
      <c r="Q3352"/>
      <c r="R3352"/>
      <c r="S3352"/>
      <c r="T3352"/>
      <c r="U3352"/>
      <c r="V3352"/>
      <c r="W3352"/>
    </row>
    <row r="3353" spans="2:23" ht="15" x14ac:dyDescent="0.25">
      <c r="B3353" s="2"/>
      <c r="F3353" s="2" t="s">
        <v>74</v>
      </c>
      <c r="G3353" s="2" t="s">
        <v>307</v>
      </c>
      <c r="K3353" s="9"/>
      <c r="L3353" s="9"/>
      <c r="M3353" s="9"/>
      <c r="N3353"/>
      <c r="O3353"/>
      <c r="P3353"/>
      <c r="Q3353"/>
      <c r="R3353"/>
      <c r="S3353"/>
      <c r="T3353"/>
      <c r="U3353"/>
      <c r="V3353"/>
      <c r="W3353"/>
    </row>
    <row r="3354" spans="2:23" ht="15" x14ac:dyDescent="0.25">
      <c r="B3354" s="2"/>
      <c r="H3354" s="2" t="s">
        <v>308</v>
      </c>
      <c r="K3354" s="9"/>
      <c r="L3354" s="9"/>
      <c r="M3354" s="9"/>
      <c r="N3354"/>
      <c r="O3354"/>
      <c r="P3354"/>
      <c r="Q3354"/>
      <c r="R3354"/>
      <c r="S3354"/>
      <c r="T3354"/>
      <c r="U3354"/>
      <c r="V3354"/>
      <c r="W3354"/>
    </row>
    <row r="3355" spans="2:23" ht="15" x14ac:dyDescent="0.25">
      <c r="B3355" s="2"/>
      <c r="I3355" s="2" t="s">
        <v>309</v>
      </c>
      <c r="J3355" s="2" t="s">
        <v>1237</v>
      </c>
      <c r="K3355" s="9">
        <v>0</v>
      </c>
      <c r="L3355" s="9">
        <v>0</v>
      </c>
      <c r="M3355" s="9">
        <v>-2</v>
      </c>
      <c r="N3355"/>
      <c r="O3355"/>
      <c r="P3355"/>
      <c r="Q3355"/>
      <c r="R3355"/>
      <c r="S3355"/>
      <c r="T3355"/>
      <c r="U3355"/>
      <c r="V3355"/>
      <c r="W3355"/>
    </row>
    <row r="3356" spans="2:23" ht="15" x14ac:dyDescent="0.25">
      <c r="B3356" s="2"/>
      <c r="K3356" s="9"/>
      <c r="L3356" s="9"/>
      <c r="M3356" s="9"/>
      <c r="N3356"/>
      <c r="O3356"/>
      <c r="P3356"/>
      <c r="Q3356"/>
      <c r="R3356"/>
      <c r="S3356"/>
      <c r="T3356"/>
      <c r="U3356"/>
      <c r="V3356"/>
      <c r="W3356"/>
    </row>
    <row r="3357" spans="2:23" ht="15" x14ac:dyDescent="0.25">
      <c r="B3357" s="2"/>
      <c r="F3357" s="2" t="s">
        <v>78</v>
      </c>
      <c r="G3357" s="2" t="s">
        <v>313</v>
      </c>
      <c r="K3357" s="9"/>
      <c r="L3357" s="9"/>
      <c r="M3357" s="9"/>
      <c r="N3357"/>
      <c r="O3357"/>
      <c r="P3357"/>
      <c r="Q3357"/>
      <c r="R3357"/>
      <c r="S3357"/>
      <c r="T3357"/>
      <c r="U3357"/>
      <c r="V3357"/>
      <c r="W3357"/>
    </row>
    <row r="3358" spans="2:23" ht="15" x14ac:dyDescent="0.25">
      <c r="B3358" s="2"/>
      <c r="H3358" s="2" t="s">
        <v>314</v>
      </c>
      <c r="K3358" s="9"/>
      <c r="L3358" s="9"/>
      <c r="M3358" s="9"/>
      <c r="N3358"/>
      <c r="O3358"/>
      <c r="P3358"/>
      <c r="Q3358"/>
      <c r="R3358"/>
      <c r="S3358"/>
      <c r="T3358"/>
      <c r="U3358"/>
      <c r="V3358"/>
      <c r="W3358"/>
    </row>
    <row r="3359" spans="2:23" ht="15" x14ac:dyDescent="0.25">
      <c r="B3359" s="2"/>
      <c r="I3359" s="2" t="s">
        <v>107</v>
      </c>
      <c r="J3359" s="2" t="s">
        <v>1237</v>
      </c>
      <c r="K3359" s="9">
        <v>-3344</v>
      </c>
      <c r="L3359" s="9">
        <v>-3440</v>
      </c>
      <c r="M3359" s="9">
        <v>-3577</v>
      </c>
      <c r="N3359"/>
      <c r="O3359"/>
      <c r="P3359"/>
      <c r="Q3359"/>
      <c r="R3359"/>
      <c r="S3359"/>
      <c r="T3359"/>
      <c r="U3359"/>
      <c r="V3359"/>
      <c r="W3359"/>
    </row>
    <row r="3360" spans="2:23" ht="15" x14ac:dyDescent="0.25">
      <c r="B3360" s="2"/>
      <c r="K3360" s="9"/>
      <c r="L3360" s="9"/>
      <c r="M3360" s="9"/>
      <c r="N3360"/>
      <c r="O3360"/>
      <c r="P3360"/>
      <c r="Q3360"/>
      <c r="R3360"/>
      <c r="S3360"/>
      <c r="T3360"/>
      <c r="U3360"/>
      <c r="V3360"/>
      <c r="W3360"/>
    </row>
    <row r="3361" spans="2:23" ht="15" x14ac:dyDescent="0.25">
      <c r="B3361" s="2"/>
      <c r="F3361" s="2" t="s">
        <v>165</v>
      </c>
      <c r="G3361" s="2" t="s">
        <v>316</v>
      </c>
      <c r="K3361" s="9"/>
      <c r="L3361" s="9"/>
      <c r="M3361" s="9"/>
      <c r="N3361"/>
      <c r="O3361"/>
      <c r="P3361"/>
      <c r="Q3361"/>
      <c r="R3361"/>
      <c r="S3361"/>
      <c r="T3361"/>
      <c r="U3361"/>
      <c r="V3361"/>
      <c r="W3361"/>
    </row>
    <row r="3362" spans="2:23" ht="15" x14ac:dyDescent="0.25">
      <c r="B3362" s="2"/>
      <c r="H3362" s="2" t="s">
        <v>317</v>
      </c>
      <c r="K3362" s="9"/>
      <c r="L3362" s="9"/>
      <c r="M3362" s="9"/>
      <c r="N3362"/>
      <c r="O3362"/>
      <c r="P3362"/>
      <c r="Q3362"/>
      <c r="R3362"/>
      <c r="S3362"/>
      <c r="T3362"/>
      <c r="U3362"/>
      <c r="V3362"/>
      <c r="W3362"/>
    </row>
    <row r="3363" spans="2:23" ht="15" x14ac:dyDescent="0.25">
      <c r="B3363" s="2"/>
      <c r="I3363" s="2" t="s">
        <v>309</v>
      </c>
      <c r="J3363" s="2" t="s">
        <v>1237</v>
      </c>
      <c r="K3363" s="9">
        <v>-45</v>
      </c>
      <c r="L3363" s="9">
        <v>-38</v>
      </c>
      <c r="M3363" s="9">
        <v>0</v>
      </c>
      <c r="N3363"/>
      <c r="O3363"/>
      <c r="P3363"/>
      <c r="Q3363"/>
      <c r="R3363"/>
      <c r="S3363"/>
      <c r="T3363"/>
      <c r="U3363"/>
      <c r="V3363"/>
      <c r="W3363"/>
    </row>
    <row r="3364" spans="2:23" ht="15" x14ac:dyDescent="0.25">
      <c r="B3364" s="2"/>
      <c r="K3364" s="9"/>
      <c r="L3364" s="9"/>
      <c r="M3364" s="9"/>
      <c r="N3364"/>
      <c r="O3364"/>
      <c r="P3364"/>
      <c r="Q3364"/>
      <c r="R3364"/>
      <c r="S3364"/>
      <c r="T3364"/>
      <c r="U3364"/>
      <c r="V3364"/>
      <c r="W3364"/>
    </row>
    <row r="3365" spans="2:23" ht="15" x14ac:dyDescent="0.25">
      <c r="B3365" s="2"/>
      <c r="F3365" s="2" t="s">
        <v>168</v>
      </c>
      <c r="G3365" s="2" t="s">
        <v>318</v>
      </c>
      <c r="K3365" s="9"/>
      <c r="L3365" s="9"/>
      <c r="M3365" s="9"/>
      <c r="N3365"/>
      <c r="O3365"/>
      <c r="P3365"/>
      <c r="Q3365"/>
      <c r="R3365"/>
      <c r="S3365"/>
      <c r="T3365"/>
      <c r="U3365"/>
      <c r="V3365"/>
      <c r="W3365"/>
    </row>
    <row r="3366" spans="2:23" ht="15" x14ac:dyDescent="0.25">
      <c r="B3366" s="2"/>
      <c r="H3366" s="2" t="s">
        <v>319</v>
      </c>
      <c r="K3366" s="9"/>
      <c r="L3366" s="9"/>
      <c r="M3366" s="9"/>
      <c r="N3366"/>
      <c r="O3366"/>
      <c r="P3366"/>
      <c r="Q3366"/>
      <c r="R3366"/>
      <c r="S3366"/>
      <c r="T3366"/>
      <c r="U3366"/>
      <c r="V3366"/>
      <c r="W3366"/>
    </row>
    <row r="3367" spans="2:23" ht="15" x14ac:dyDescent="0.25">
      <c r="B3367" s="2"/>
      <c r="I3367" s="2" t="s">
        <v>309</v>
      </c>
      <c r="J3367" s="2" t="s">
        <v>1237</v>
      </c>
      <c r="K3367" s="9">
        <v>-2296</v>
      </c>
      <c r="L3367" s="9">
        <v>-2185</v>
      </c>
      <c r="M3367" s="9">
        <v>-2185</v>
      </c>
      <c r="N3367"/>
      <c r="O3367"/>
      <c r="P3367"/>
      <c r="Q3367"/>
      <c r="R3367"/>
      <c r="S3367"/>
      <c r="T3367"/>
      <c r="U3367"/>
      <c r="V3367"/>
      <c r="W3367"/>
    </row>
    <row r="3368" spans="2:23" ht="15" x14ac:dyDescent="0.25">
      <c r="B3368" s="2"/>
      <c r="K3368" s="9"/>
      <c r="L3368" s="9"/>
      <c r="M3368" s="9"/>
      <c r="N3368"/>
      <c r="O3368"/>
      <c r="P3368"/>
      <c r="Q3368"/>
      <c r="R3368"/>
      <c r="S3368"/>
      <c r="T3368"/>
      <c r="U3368"/>
      <c r="V3368"/>
      <c r="W3368"/>
    </row>
    <row r="3369" spans="2:23" ht="15" x14ac:dyDescent="0.25">
      <c r="B3369" s="2"/>
      <c r="F3369" s="2" t="s">
        <v>171</v>
      </c>
      <c r="G3369" s="2" t="s">
        <v>321</v>
      </c>
      <c r="K3369" s="9"/>
      <c r="L3369" s="9"/>
      <c r="M3369" s="9"/>
      <c r="N3369"/>
      <c r="O3369"/>
      <c r="P3369"/>
      <c r="Q3369"/>
      <c r="R3369"/>
      <c r="S3369"/>
      <c r="T3369"/>
      <c r="U3369"/>
      <c r="V3369"/>
      <c r="W3369"/>
    </row>
    <row r="3370" spans="2:23" ht="15" x14ac:dyDescent="0.25">
      <c r="B3370" s="2"/>
      <c r="H3370" s="2" t="s">
        <v>322</v>
      </c>
      <c r="K3370" s="9"/>
      <c r="L3370" s="9"/>
      <c r="M3370" s="9"/>
      <c r="N3370"/>
      <c r="O3370"/>
      <c r="P3370"/>
      <c r="Q3370"/>
      <c r="R3370"/>
      <c r="S3370"/>
      <c r="T3370"/>
      <c r="U3370"/>
      <c r="V3370"/>
      <c r="W3370"/>
    </row>
    <row r="3371" spans="2:23" ht="15" x14ac:dyDescent="0.25">
      <c r="B3371" s="2"/>
      <c r="I3371" s="2" t="s">
        <v>309</v>
      </c>
      <c r="J3371" s="2" t="s">
        <v>1237</v>
      </c>
      <c r="K3371" s="9">
        <v>-52</v>
      </c>
      <c r="L3371" s="9">
        <v>0</v>
      </c>
      <c r="M3371" s="9">
        <v>0</v>
      </c>
      <c r="N3371"/>
      <c r="O3371"/>
      <c r="P3371"/>
      <c r="Q3371"/>
      <c r="R3371"/>
      <c r="S3371"/>
      <c r="T3371"/>
      <c r="U3371"/>
      <c r="V3371"/>
      <c r="W3371"/>
    </row>
    <row r="3372" spans="2:23" ht="15" x14ac:dyDescent="0.25">
      <c r="B3372" s="2"/>
      <c r="K3372" s="9"/>
      <c r="L3372" s="9"/>
      <c r="M3372" s="9"/>
      <c r="N3372"/>
      <c r="O3372"/>
      <c r="P3372"/>
      <c r="Q3372"/>
      <c r="R3372"/>
      <c r="S3372"/>
      <c r="T3372"/>
      <c r="U3372"/>
      <c r="V3372"/>
      <c r="W3372"/>
    </row>
    <row r="3373" spans="2:23" ht="15" x14ac:dyDescent="0.25">
      <c r="B3373" s="2"/>
      <c r="F3373" s="2" t="s">
        <v>174</v>
      </c>
      <c r="G3373" s="2" t="s">
        <v>325</v>
      </c>
      <c r="K3373" s="9"/>
      <c r="L3373" s="9"/>
      <c r="M3373" s="9"/>
      <c r="N3373"/>
      <c r="O3373"/>
      <c r="P3373"/>
      <c r="Q3373"/>
      <c r="R3373"/>
      <c r="S3373"/>
      <c r="T3373"/>
      <c r="U3373"/>
      <c r="V3373"/>
      <c r="W3373"/>
    </row>
    <row r="3374" spans="2:23" ht="15" x14ac:dyDescent="0.25">
      <c r="B3374" s="2"/>
      <c r="H3374" s="2" t="s">
        <v>326</v>
      </c>
      <c r="K3374" s="9"/>
      <c r="L3374" s="9"/>
      <c r="M3374" s="9"/>
      <c r="N3374"/>
      <c r="O3374"/>
      <c r="P3374"/>
      <c r="Q3374"/>
      <c r="R3374"/>
      <c r="S3374"/>
      <c r="T3374"/>
      <c r="U3374"/>
      <c r="V3374"/>
      <c r="W3374"/>
    </row>
    <row r="3375" spans="2:23" ht="15" x14ac:dyDescent="0.25">
      <c r="B3375" s="2"/>
      <c r="I3375" s="2" t="s">
        <v>311</v>
      </c>
      <c r="J3375" s="2" t="s">
        <v>1237</v>
      </c>
      <c r="K3375" s="9">
        <v>-71</v>
      </c>
      <c r="L3375" s="9">
        <v>0</v>
      </c>
      <c r="M3375" s="9">
        <v>0</v>
      </c>
      <c r="N3375"/>
      <c r="O3375"/>
      <c r="P3375"/>
      <c r="Q3375"/>
      <c r="R3375"/>
      <c r="S3375"/>
      <c r="T3375"/>
      <c r="U3375"/>
      <c r="V3375"/>
      <c r="W3375"/>
    </row>
    <row r="3376" spans="2:23" ht="15" x14ac:dyDescent="0.25">
      <c r="B3376" s="2"/>
      <c r="K3376" s="9"/>
      <c r="L3376" s="9"/>
      <c r="M3376" s="9"/>
      <c r="N3376"/>
      <c r="O3376"/>
      <c r="P3376"/>
      <c r="Q3376"/>
      <c r="R3376"/>
      <c r="S3376"/>
      <c r="T3376"/>
      <c r="U3376"/>
      <c r="V3376"/>
      <c r="W3376"/>
    </row>
    <row r="3377" spans="2:23" ht="15" x14ac:dyDescent="0.25">
      <c r="B3377" s="2"/>
      <c r="H3377" s="2" t="s">
        <v>327</v>
      </c>
      <c r="K3377" s="9"/>
      <c r="L3377" s="9"/>
      <c r="M3377" s="9"/>
      <c r="N3377"/>
      <c r="O3377"/>
      <c r="P3377"/>
      <c r="Q3377"/>
      <c r="R3377"/>
      <c r="S3377"/>
      <c r="T3377"/>
      <c r="U3377"/>
      <c r="V3377"/>
      <c r="W3377"/>
    </row>
    <row r="3378" spans="2:23" ht="15" x14ac:dyDescent="0.25">
      <c r="B3378" s="2"/>
      <c r="I3378" s="2" t="s">
        <v>311</v>
      </c>
      <c r="J3378" s="2" t="s">
        <v>1237</v>
      </c>
      <c r="K3378" s="9">
        <v>-1</v>
      </c>
      <c r="L3378" s="9">
        <v>-134</v>
      </c>
      <c r="M3378" s="9">
        <v>0</v>
      </c>
      <c r="N3378"/>
      <c r="O3378"/>
      <c r="P3378"/>
      <c r="Q3378"/>
      <c r="R3378"/>
      <c r="S3378"/>
      <c r="T3378"/>
      <c r="U3378"/>
      <c r="V3378"/>
      <c r="W3378"/>
    </row>
    <row r="3379" spans="2:23" ht="15" x14ac:dyDescent="0.25">
      <c r="B3379" s="2"/>
      <c r="K3379" s="9"/>
      <c r="L3379" s="9"/>
      <c r="M3379" s="9"/>
      <c r="N3379"/>
      <c r="O3379"/>
      <c r="P3379"/>
      <c r="Q3379"/>
      <c r="R3379"/>
      <c r="S3379"/>
      <c r="T3379"/>
      <c r="U3379"/>
      <c r="V3379"/>
      <c r="W3379"/>
    </row>
    <row r="3380" spans="2:23" ht="15" x14ac:dyDescent="0.25">
      <c r="B3380" s="2"/>
      <c r="F3380" s="2" t="s">
        <v>82</v>
      </c>
      <c r="G3380" s="2" t="s">
        <v>328</v>
      </c>
      <c r="K3380" s="9"/>
      <c r="L3380" s="9"/>
      <c r="M3380" s="9"/>
      <c r="N3380"/>
      <c r="O3380"/>
      <c r="P3380"/>
      <c r="Q3380"/>
      <c r="R3380"/>
      <c r="S3380"/>
      <c r="T3380"/>
      <c r="U3380"/>
      <c r="V3380"/>
      <c r="W3380"/>
    </row>
    <row r="3381" spans="2:23" ht="15" x14ac:dyDescent="0.25">
      <c r="B3381" s="2"/>
      <c r="H3381" s="2" t="s">
        <v>329</v>
      </c>
      <c r="K3381" s="9"/>
      <c r="L3381" s="9"/>
      <c r="M3381" s="9"/>
      <c r="N3381"/>
      <c r="O3381"/>
      <c r="P3381"/>
      <c r="Q3381"/>
      <c r="R3381"/>
      <c r="S3381"/>
      <c r="T3381"/>
      <c r="U3381"/>
      <c r="V3381"/>
      <c r="W3381"/>
    </row>
    <row r="3382" spans="2:23" ht="15" x14ac:dyDescent="0.25">
      <c r="B3382" s="2"/>
      <c r="I3382" s="2" t="s">
        <v>309</v>
      </c>
      <c r="J3382" s="2" t="s">
        <v>1237</v>
      </c>
      <c r="K3382" s="9">
        <v>-1</v>
      </c>
      <c r="L3382" s="9">
        <v>-2</v>
      </c>
      <c r="M3382" s="9">
        <v>0</v>
      </c>
      <c r="N3382"/>
      <c r="O3382"/>
      <c r="P3382"/>
      <c r="Q3382"/>
      <c r="R3382"/>
      <c r="S3382"/>
      <c r="T3382"/>
      <c r="U3382"/>
      <c r="V3382"/>
      <c r="W3382"/>
    </row>
    <row r="3383" spans="2:23" ht="15" x14ac:dyDescent="0.25">
      <c r="B3383" s="2"/>
      <c r="K3383" s="9"/>
      <c r="L3383" s="9"/>
      <c r="M3383" s="9"/>
      <c r="N3383"/>
      <c r="O3383"/>
      <c r="P3383"/>
      <c r="Q3383"/>
      <c r="R3383"/>
      <c r="S3383"/>
      <c r="T3383"/>
      <c r="U3383"/>
      <c r="V3383"/>
      <c r="W3383"/>
    </row>
    <row r="3384" spans="2:23" ht="15" x14ac:dyDescent="0.25">
      <c r="B3384" s="2"/>
      <c r="F3384" s="2" t="s">
        <v>181</v>
      </c>
      <c r="G3384" s="2" t="s">
        <v>332</v>
      </c>
      <c r="K3384" s="9"/>
      <c r="L3384" s="9"/>
      <c r="M3384" s="9"/>
      <c r="N3384"/>
      <c r="O3384"/>
      <c r="P3384"/>
      <c r="Q3384"/>
      <c r="R3384"/>
      <c r="S3384"/>
      <c r="T3384"/>
      <c r="U3384"/>
      <c r="V3384"/>
      <c r="W3384"/>
    </row>
    <row r="3385" spans="2:23" ht="15" x14ac:dyDescent="0.25">
      <c r="B3385" s="2"/>
      <c r="H3385" s="2" t="s">
        <v>333</v>
      </c>
      <c r="K3385" s="9"/>
      <c r="L3385" s="9"/>
      <c r="M3385" s="9"/>
      <c r="N3385"/>
      <c r="O3385"/>
      <c r="P3385"/>
      <c r="Q3385"/>
      <c r="R3385"/>
      <c r="S3385"/>
      <c r="T3385"/>
      <c r="U3385"/>
      <c r="V3385"/>
      <c r="W3385"/>
    </row>
    <row r="3386" spans="2:23" ht="15" x14ac:dyDescent="0.25">
      <c r="B3386" s="2"/>
      <c r="I3386" s="2" t="s">
        <v>309</v>
      </c>
      <c r="J3386" s="2" t="s">
        <v>1237</v>
      </c>
      <c r="K3386" s="9">
        <v>-136</v>
      </c>
      <c r="L3386" s="9">
        <v>-163</v>
      </c>
      <c r="M3386" s="9">
        <v>-163</v>
      </c>
      <c r="N3386"/>
      <c r="O3386"/>
      <c r="P3386"/>
      <c r="Q3386"/>
      <c r="R3386"/>
      <c r="S3386"/>
      <c r="T3386"/>
      <c r="U3386"/>
      <c r="V3386"/>
      <c r="W3386"/>
    </row>
    <row r="3387" spans="2:23" ht="15" x14ac:dyDescent="0.25">
      <c r="B3387" s="2"/>
      <c r="K3387" s="9"/>
      <c r="L3387" s="9"/>
      <c r="M3387" s="9"/>
      <c r="N3387"/>
      <c r="O3387"/>
      <c r="P3387"/>
      <c r="Q3387"/>
      <c r="R3387"/>
      <c r="S3387"/>
      <c r="T3387"/>
      <c r="U3387"/>
      <c r="V3387"/>
      <c r="W3387"/>
    </row>
    <row r="3388" spans="2:23" ht="15" x14ac:dyDescent="0.25">
      <c r="B3388" s="2"/>
      <c r="F3388" s="2" t="s">
        <v>266</v>
      </c>
      <c r="G3388" s="2" t="s">
        <v>334</v>
      </c>
      <c r="K3388" s="9"/>
      <c r="L3388" s="9"/>
      <c r="M3388" s="9"/>
      <c r="N3388"/>
      <c r="O3388"/>
      <c r="P3388"/>
      <c r="Q3388"/>
      <c r="R3388"/>
      <c r="S3388"/>
      <c r="T3388"/>
      <c r="U3388"/>
      <c r="V3388"/>
      <c r="W3388"/>
    </row>
    <row r="3389" spans="2:23" ht="15" x14ac:dyDescent="0.25">
      <c r="B3389" s="2"/>
      <c r="H3389" s="2" t="s">
        <v>1071</v>
      </c>
      <c r="K3389" s="9"/>
      <c r="L3389" s="9"/>
      <c r="M3389" s="9"/>
      <c r="N3389"/>
      <c r="O3389"/>
      <c r="P3389"/>
      <c r="Q3389"/>
      <c r="R3389"/>
      <c r="S3389"/>
      <c r="T3389"/>
      <c r="U3389"/>
      <c r="V3389"/>
      <c r="W3389"/>
    </row>
    <row r="3390" spans="2:23" ht="15" x14ac:dyDescent="0.25">
      <c r="B3390" s="2"/>
      <c r="I3390" s="2" t="s">
        <v>1072</v>
      </c>
      <c r="J3390" s="2" t="s">
        <v>1237</v>
      </c>
      <c r="K3390" s="9">
        <v>-9</v>
      </c>
      <c r="L3390" s="9">
        <v>0</v>
      </c>
      <c r="M3390" s="9">
        <v>0</v>
      </c>
      <c r="N3390"/>
      <c r="O3390"/>
      <c r="P3390"/>
      <c r="Q3390"/>
      <c r="R3390"/>
      <c r="S3390"/>
      <c r="T3390"/>
      <c r="U3390"/>
      <c r="V3390"/>
      <c r="W3390"/>
    </row>
    <row r="3391" spans="2:23" ht="15" x14ac:dyDescent="0.25">
      <c r="B3391" s="2"/>
      <c r="K3391" s="9"/>
      <c r="L3391" s="9"/>
      <c r="M3391" s="9"/>
      <c r="N3391"/>
      <c r="O3391"/>
      <c r="P3391"/>
      <c r="Q3391"/>
      <c r="R3391"/>
      <c r="S3391"/>
      <c r="T3391"/>
      <c r="U3391"/>
      <c r="V3391"/>
      <c r="W3391"/>
    </row>
    <row r="3392" spans="2:23" ht="15" x14ac:dyDescent="0.25">
      <c r="B3392" s="2"/>
      <c r="H3392" s="2" t="s">
        <v>1262</v>
      </c>
      <c r="K3392" s="9"/>
      <c r="L3392" s="9"/>
      <c r="M3392" s="9"/>
      <c r="N3392"/>
      <c r="O3392"/>
      <c r="P3392"/>
      <c r="Q3392"/>
      <c r="R3392"/>
      <c r="S3392"/>
      <c r="T3392"/>
      <c r="U3392"/>
      <c r="V3392"/>
      <c r="W3392"/>
    </row>
    <row r="3393" spans="2:23" ht="15" x14ac:dyDescent="0.25">
      <c r="B3393" s="2"/>
      <c r="I3393" s="2" t="s">
        <v>1072</v>
      </c>
      <c r="J3393" s="2" t="s">
        <v>1237</v>
      </c>
      <c r="K3393" s="9">
        <v>-1</v>
      </c>
      <c r="L3393" s="9">
        <v>0</v>
      </c>
      <c r="M3393" s="9">
        <v>0</v>
      </c>
      <c r="N3393"/>
      <c r="O3393"/>
      <c r="P3393"/>
      <c r="Q3393"/>
      <c r="R3393"/>
      <c r="S3393"/>
      <c r="T3393"/>
      <c r="U3393"/>
      <c r="V3393"/>
      <c r="W3393"/>
    </row>
    <row r="3394" spans="2:23" ht="15" x14ac:dyDescent="0.25">
      <c r="B3394" s="2"/>
      <c r="K3394" s="9"/>
      <c r="L3394" s="9"/>
      <c r="M3394" s="9"/>
      <c r="N3394"/>
      <c r="O3394"/>
      <c r="P3394"/>
      <c r="Q3394"/>
      <c r="R3394"/>
      <c r="S3394"/>
      <c r="T3394"/>
      <c r="U3394"/>
      <c r="V3394"/>
      <c r="W3394"/>
    </row>
    <row r="3395" spans="2:23" ht="15" x14ac:dyDescent="0.25">
      <c r="B3395" s="2"/>
      <c r="F3395" s="2" t="s">
        <v>223</v>
      </c>
      <c r="G3395" s="2" t="s">
        <v>153</v>
      </c>
      <c r="K3395" s="9"/>
      <c r="L3395" s="9"/>
      <c r="M3395" s="9"/>
      <c r="N3395"/>
      <c r="O3395"/>
      <c r="P3395"/>
      <c r="Q3395"/>
      <c r="R3395"/>
      <c r="S3395"/>
      <c r="T3395"/>
      <c r="U3395"/>
      <c r="V3395"/>
      <c r="W3395"/>
    </row>
    <row r="3396" spans="2:23" ht="15" x14ac:dyDescent="0.25">
      <c r="B3396" s="2"/>
      <c r="H3396" s="2" t="s">
        <v>342</v>
      </c>
      <c r="K3396" s="9"/>
      <c r="L3396" s="9"/>
      <c r="M3396" s="9"/>
      <c r="N3396"/>
      <c r="O3396"/>
      <c r="P3396"/>
      <c r="Q3396"/>
      <c r="R3396"/>
      <c r="S3396"/>
      <c r="T3396"/>
      <c r="U3396"/>
      <c r="V3396"/>
      <c r="W3396"/>
    </row>
    <row r="3397" spans="2:23" ht="15" x14ac:dyDescent="0.25">
      <c r="B3397" s="2"/>
      <c r="I3397" s="2" t="s">
        <v>309</v>
      </c>
      <c r="J3397" s="2" t="s">
        <v>1237</v>
      </c>
      <c r="K3397" s="9">
        <v>-207</v>
      </c>
      <c r="L3397" s="9">
        <v>0</v>
      </c>
      <c r="M3397" s="9">
        <v>0</v>
      </c>
      <c r="N3397"/>
      <c r="O3397"/>
      <c r="P3397"/>
      <c r="Q3397"/>
      <c r="R3397"/>
      <c r="S3397"/>
      <c r="T3397"/>
      <c r="U3397"/>
      <c r="V3397"/>
      <c r="W3397"/>
    </row>
    <row r="3398" spans="2:23" ht="15" x14ac:dyDescent="0.25">
      <c r="B3398" s="2"/>
      <c r="K3398" s="9"/>
      <c r="L3398" s="9"/>
      <c r="M3398" s="9"/>
      <c r="N3398"/>
      <c r="O3398"/>
      <c r="P3398"/>
      <c r="Q3398"/>
      <c r="R3398"/>
      <c r="S3398"/>
      <c r="T3398"/>
      <c r="U3398"/>
      <c r="V3398"/>
      <c r="W3398"/>
    </row>
    <row r="3399" spans="2:23" ht="15" x14ac:dyDescent="0.25">
      <c r="B3399" s="2"/>
      <c r="H3399" s="2" t="s">
        <v>344</v>
      </c>
      <c r="K3399" s="9"/>
      <c r="L3399" s="9"/>
      <c r="M3399" s="9"/>
      <c r="N3399"/>
      <c r="O3399"/>
      <c r="P3399"/>
      <c r="Q3399"/>
      <c r="R3399"/>
      <c r="S3399"/>
      <c r="T3399"/>
      <c r="U3399"/>
      <c r="V3399"/>
      <c r="W3399"/>
    </row>
    <row r="3400" spans="2:23" ht="15" x14ac:dyDescent="0.25">
      <c r="B3400" s="2"/>
      <c r="I3400" s="2" t="s">
        <v>309</v>
      </c>
      <c r="J3400" s="2" t="s">
        <v>1237</v>
      </c>
      <c r="K3400" s="9">
        <v>-2</v>
      </c>
      <c r="L3400" s="9">
        <v>0</v>
      </c>
      <c r="M3400" s="9">
        <v>0</v>
      </c>
      <c r="N3400"/>
      <c r="O3400"/>
      <c r="P3400"/>
      <c r="Q3400"/>
      <c r="R3400"/>
      <c r="S3400"/>
      <c r="T3400"/>
      <c r="U3400"/>
      <c r="V3400"/>
      <c r="W3400"/>
    </row>
    <row r="3401" spans="2:23" ht="15" x14ac:dyDescent="0.25">
      <c r="B3401" s="2"/>
      <c r="K3401" s="9"/>
      <c r="L3401" s="9"/>
      <c r="M3401" s="9"/>
      <c r="N3401"/>
      <c r="O3401"/>
      <c r="P3401"/>
      <c r="Q3401"/>
      <c r="R3401"/>
      <c r="S3401"/>
      <c r="T3401"/>
      <c r="U3401"/>
      <c r="V3401"/>
      <c r="W3401"/>
    </row>
    <row r="3402" spans="2:23" ht="15" x14ac:dyDescent="0.25">
      <c r="B3402" s="2"/>
      <c r="H3402" s="2" t="s">
        <v>345</v>
      </c>
      <c r="K3402" s="9"/>
      <c r="L3402" s="9"/>
      <c r="M3402" s="9"/>
      <c r="N3402"/>
      <c r="O3402"/>
      <c r="P3402"/>
      <c r="Q3402"/>
      <c r="R3402"/>
      <c r="S3402"/>
      <c r="T3402"/>
      <c r="U3402"/>
      <c r="V3402"/>
      <c r="W3402"/>
    </row>
    <row r="3403" spans="2:23" ht="15" x14ac:dyDescent="0.25">
      <c r="B3403" s="2"/>
      <c r="I3403" s="2" t="s">
        <v>309</v>
      </c>
      <c r="J3403" s="2" t="s">
        <v>1237</v>
      </c>
      <c r="K3403" s="9">
        <v>-3</v>
      </c>
      <c r="L3403" s="9">
        <v>0</v>
      </c>
      <c r="M3403" s="9">
        <v>0</v>
      </c>
      <c r="N3403"/>
      <c r="O3403"/>
      <c r="P3403"/>
      <c r="Q3403"/>
      <c r="R3403"/>
      <c r="S3403"/>
      <c r="T3403"/>
      <c r="U3403"/>
      <c r="V3403"/>
      <c r="W3403"/>
    </row>
    <row r="3404" spans="2:23" ht="15" x14ac:dyDescent="0.25">
      <c r="B3404" s="2"/>
      <c r="K3404" s="9"/>
      <c r="L3404" s="9"/>
      <c r="M3404" s="9"/>
      <c r="N3404"/>
      <c r="O3404"/>
      <c r="P3404"/>
      <c r="Q3404"/>
      <c r="R3404"/>
      <c r="S3404"/>
      <c r="T3404"/>
      <c r="U3404"/>
      <c r="V3404"/>
      <c r="W3404"/>
    </row>
    <row r="3405" spans="2:23" ht="15" x14ac:dyDescent="0.25">
      <c r="B3405" s="2"/>
      <c r="F3405" s="2" t="s">
        <v>88</v>
      </c>
      <c r="G3405" s="2" t="s">
        <v>348</v>
      </c>
      <c r="K3405" s="9"/>
      <c r="L3405" s="9"/>
      <c r="M3405" s="9"/>
      <c r="N3405"/>
      <c r="O3405"/>
      <c r="P3405"/>
      <c r="Q3405"/>
      <c r="R3405"/>
      <c r="S3405"/>
      <c r="T3405"/>
      <c r="U3405"/>
      <c r="V3405"/>
      <c r="W3405"/>
    </row>
    <row r="3406" spans="2:23" ht="15" x14ac:dyDescent="0.25">
      <c r="B3406" s="2"/>
      <c r="H3406" s="2" t="s">
        <v>349</v>
      </c>
      <c r="K3406" s="9"/>
      <c r="L3406" s="9"/>
      <c r="M3406" s="9"/>
      <c r="N3406"/>
      <c r="O3406"/>
      <c r="P3406"/>
      <c r="Q3406"/>
      <c r="R3406"/>
      <c r="S3406"/>
      <c r="T3406"/>
      <c r="U3406"/>
      <c r="V3406"/>
      <c r="W3406"/>
    </row>
    <row r="3407" spans="2:23" ht="15" x14ac:dyDescent="0.25">
      <c r="B3407" s="2"/>
      <c r="I3407" s="2" t="s">
        <v>309</v>
      </c>
      <c r="J3407" s="2" t="s">
        <v>1237</v>
      </c>
      <c r="K3407" s="9">
        <v>-4</v>
      </c>
      <c r="L3407" s="9">
        <v>0</v>
      </c>
      <c r="M3407" s="9">
        <v>0</v>
      </c>
      <c r="N3407"/>
      <c r="O3407"/>
      <c r="P3407"/>
      <c r="Q3407"/>
      <c r="R3407"/>
      <c r="S3407"/>
      <c r="T3407"/>
      <c r="U3407"/>
      <c r="V3407"/>
      <c r="W3407"/>
    </row>
    <row r="3408" spans="2:23" ht="15" x14ac:dyDescent="0.25">
      <c r="B3408" s="2"/>
      <c r="K3408" s="9"/>
      <c r="L3408" s="9"/>
      <c r="M3408" s="9"/>
      <c r="N3408"/>
      <c r="O3408"/>
      <c r="P3408"/>
      <c r="Q3408"/>
      <c r="R3408"/>
      <c r="S3408"/>
      <c r="T3408"/>
      <c r="U3408"/>
      <c r="V3408"/>
      <c r="W3408"/>
    </row>
    <row r="3409" spans="2:23" ht="15" x14ac:dyDescent="0.25">
      <c r="B3409" s="2"/>
      <c r="F3409" s="2" t="s">
        <v>91</v>
      </c>
      <c r="G3409" s="2" t="s">
        <v>351</v>
      </c>
      <c r="K3409" s="9"/>
      <c r="L3409" s="9"/>
      <c r="M3409" s="9"/>
      <c r="N3409"/>
      <c r="O3409"/>
      <c r="P3409"/>
      <c r="Q3409"/>
      <c r="R3409"/>
      <c r="S3409"/>
      <c r="T3409"/>
      <c r="U3409"/>
      <c r="V3409"/>
      <c r="W3409"/>
    </row>
    <row r="3410" spans="2:23" ht="15" x14ac:dyDescent="0.25">
      <c r="B3410" s="2"/>
      <c r="H3410" s="2" t="s">
        <v>352</v>
      </c>
      <c r="K3410" s="9"/>
      <c r="L3410" s="9"/>
      <c r="M3410" s="9"/>
      <c r="N3410"/>
      <c r="O3410"/>
      <c r="P3410"/>
      <c r="Q3410"/>
      <c r="R3410"/>
      <c r="S3410"/>
      <c r="T3410"/>
      <c r="U3410"/>
      <c r="V3410"/>
      <c r="W3410"/>
    </row>
    <row r="3411" spans="2:23" ht="15" x14ac:dyDescent="0.25">
      <c r="B3411" s="2"/>
      <c r="I3411" s="2" t="s">
        <v>309</v>
      </c>
      <c r="J3411" s="2" t="s">
        <v>1237</v>
      </c>
      <c r="K3411" s="9">
        <v>-9</v>
      </c>
      <c r="L3411" s="9">
        <v>-9</v>
      </c>
      <c r="M3411" s="9">
        <v>-9</v>
      </c>
      <c r="N3411"/>
      <c r="O3411"/>
      <c r="P3411"/>
      <c r="Q3411"/>
      <c r="R3411"/>
      <c r="S3411"/>
      <c r="T3411"/>
      <c r="U3411"/>
      <c r="V3411"/>
      <c r="W3411"/>
    </row>
    <row r="3412" spans="2:23" ht="15" x14ac:dyDescent="0.25">
      <c r="B3412" s="2"/>
      <c r="K3412" s="9"/>
      <c r="L3412" s="9"/>
      <c r="M3412" s="9"/>
      <c r="N3412"/>
      <c r="O3412"/>
      <c r="P3412"/>
      <c r="Q3412"/>
      <c r="R3412"/>
      <c r="S3412"/>
      <c r="T3412"/>
      <c r="U3412"/>
      <c r="V3412"/>
      <c r="W3412"/>
    </row>
    <row r="3413" spans="2:23" ht="15" x14ac:dyDescent="0.25">
      <c r="B3413" s="2"/>
      <c r="D3413" s="2" t="s">
        <v>353</v>
      </c>
      <c r="E3413" s="2" t="s">
        <v>354</v>
      </c>
      <c r="K3413" s="9"/>
      <c r="L3413" s="9"/>
      <c r="M3413" s="9"/>
      <c r="N3413"/>
      <c r="O3413"/>
      <c r="P3413"/>
      <c r="Q3413"/>
      <c r="R3413"/>
      <c r="S3413"/>
      <c r="T3413"/>
      <c r="U3413"/>
      <c r="V3413"/>
      <c r="W3413"/>
    </row>
    <row r="3414" spans="2:23" ht="15" x14ac:dyDescent="0.25">
      <c r="B3414" s="2"/>
      <c r="F3414" s="2" t="s">
        <v>165</v>
      </c>
      <c r="G3414" s="2" t="s">
        <v>355</v>
      </c>
      <c r="K3414" s="9"/>
      <c r="L3414" s="9"/>
      <c r="M3414" s="9"/>
      <c r="N3414"/>
      <c r="O3414"/>
      <c r="P3414"/>
      <c r="Q3414"/>
      <c r="R3414"/>
      <c r="S3414"/>
      <c r="T3414"/>
      <c r="U3414"/>
      <c r="V3414"/>
      <c r="W3414"/>
    </row>
    <row r="3415" spans="2:23" ht="15" x14ac:dyDescent="0.25">
      <c r="B3415" s="2"/>
      <c r="H3415" s="2" t="s">
        <v>356</v>
      </c>
      <c r="K3415" s="9"/>
      <c r="L3415" s="9"/>
      <c r="M3415" s="9"/>
      <c r="N3415"/>
      <c r="O3415"/>
      <c r="P3415"/>
      <c r="Q3415"/>
      <c r="R3415"/>
      <c r="S3415"/>
      <c r="T3415"/>
      <c r="U3415"/>
      <c r="V3415"/>
      <c r="W3415"/>
    </row>
    <row r="3416" spans="2:23" ht="15" x14ac:dyDescent="0.25">
      <c r="B3416" s="2"/>
      <c r="I3416" s="2" t="s">
        <v>357</v>
      </c>
      <c r="J3416" s="2" t="s">
        <v>1237</v>
      </c>
      <c r="K3416" s="9">
        <v>-1</v>
      </c>
      <c r="L3416" s="9">
        <v>0</v>
      </c>
      <c r="M3416" s="9">
        <v>0</v>
      </c>
      <c r="N3416"/>
      <c r="O3416"/>
      <c r="P3416"/>
      <c r="Q3416"/>
      <c r="R3416"/>
      <c r="S3416"/>
      <c r="T3416"/>
      <c r="U3416"/>
      <c r="V3416"/>
      <c r="W3416"/>
    </row>
    <row r="3417" spans="2:23" ht="15" x14ac:dyDescent="0.25">
      <c r="B3417" s="2"/>
      <c r="K3417" s="9"/>
      <c r="L3417" s="9"/>
      <c r="M3417" s="9"/>
      <c r="N3417"/>
      <c r="O3417"/>
      <c r="P3417"/>
      <c r="Q3417"/>
      <c r="R3417"/>
      <c r="S3417"/>
      <c r="T3417"/>
      <c r="U3417"/>
      <c r="V3417"/>
      <c r="W3417"/>
    </row>
    <row r="3418" spans="2:23" ht="15" x14ac:dyDescent="0.25">
      <c r="B3418" s="2"/>
      <c r="F3418" s="2" t="s">
        <v>168</v>
      </c>
      <c r="G3418" s="2" t="s">
        <v>358</v>
      </c>
      <c r="K3418" s="9"/>
      <c r="L3418" s="9"/>
      <c r="M3418" s="9"/>
      <c r="N3418"/>
      <c r="O3418"/>
      <c r="P3418"/>
      <c r="Q3418"/>
      <c r="R3418"/>
      <c r="S3418"/>
      <c r="T3418"/>
      <c r="U3418"/>
      <c r="V3418"/>
      <c r="W3418"/>
    </row>
    <row r="3419" spans="2:23" ht="15" x14ac:dyDescent="0.25">
      <c r="B3419" s="2"/>
      <c r="H3419" s="2" t="s">
        <v>359</v>
      </c>
      <c r="K3419" s="9"/>
      <c r="L3419" s="9"/>
      <c r="M3419" s="9"/>
      <c r="N3419"/>
      <c r="O3419"/>
      <c r="P3419"/>
      <c r="Q3419"/>
      <c r="R3419"/>
      <c r="S3419"/>
      <c r="T3419"/>
      <c r="U3419"/>
      <c r="V3419"/>
      <c r="W3419"/>
    </row>
    <row r="3420" spans="2:23" ht="15" x14ac:dyDescent="0.25">
      <c r="B3420" s="2"/>
      <c r="I3420" s="2" t="s">
        <v>357</v>
      </c>
      <c r="J3420" s="2" t="s">
        <v>1237</v>
      </c>
      <c r="K3420" s="9">
        <v>-1</v>
      </c>
      <c r="L3420" s="9">
        <v>0</v>
      </c>
      <c r="M3420" s="9">
        <v>0</v>
      </c>
      <c r="N3420"/>
      <c r="O3420"/>
      <c r="P3420"/>
      <c r="Q3420"/>
      <c r="R3420"/>
      <c r="S3420"/>
      <c r="T3420"/>
      <c r="U3420"/>
      <c r="V3420"/>
      <c r="W3420"/>
    </row>
    <row r="3421" spans="2:23" ht="15" x14ac:dyDescent="0.25">
      <c r="B3421" s="2"/>
      <c r="K3421" s="9"/>
      <c r="L3421" s="9"/>
      <c r="M3421" s="9"/>
      <c r="N3421"/>
      <c r="O3421"/>
      <c r="P3421"/>
      <c r="Q3421"/>
      <c r="R3421"/>
      <c r="S3421"/>
      <c r="T3421"/>
      <c r="U3421"/>
      <c r="V3421"/>
      <c r="W3421"/>
    </row>
    <row r="3422" spans="2:23" ht="15" x14ac:dyDescent="0.25">
      <c r="B3422" s="2"/>
      <c r="H3422" s="2" t="s">
        <v>360</v>
      </c>
      <c r="K3422" s="9"/>
      <c r="L3422" s="9"/>
      <c r="M3422" s="9"/>
      <c r="N3422"/>
      <c r="O3422"/>
      <c r="P3422"/>
      <c r="Q3422"/>
      <c r="R3422"/>
      <c r="S3422"/>
      <c r="T3422"/>
      <c r="U3422"/>
      <c r="V3422"/>
      <c r="W3422"/>
    </row>
    <row r="3423" spans="2:23" ht="15" x14ac:dyDescent="0.25">
      <c r="B3423" s="2"/>
      <c r="I3423" s="2" t="s">
        <v>357</v>
      </c>
      <c r="J3423" s="2" t="s">
        <v>1237</v>
      </c>
      <c r="K3423" s="9">
        <v>-1</v>
      </c>
      <c r="L3423" s="9">
        <v>0</v>
      </c>
      <c r="M3423" s="9">
        <v>0</v>
      </c>
      <c r="N3423"/>
      <c r="O3423"/>
      <c r="P3423"/>
      <c r="Q3423"/>
      <c r="R3423"/>
      <c r="S3423"/>
      <c r="T3423"/>
      <c r="U3423"/>
      <c r="V3423"/>
      <c r="W3423"/>
    </row>
    <row r="3424" spans="2:23" ht="15" x14ac:dyDescent="0.25">
      <c r="B3424" s="2"/>
      <c r="K3424" s="9"/>
      <c r="L3424" s="9"/>
      <c r="M3424" s="9"/>
      <c r="N3424"/>
      <c r="O3424"/>
      <c r="P3424"/>
      <c r="Q3424"/>
      <c r="R3424"/>
      <c r="S3424"/>
      <c r="T3424"/>
      <c r="U3424"/>
      <c r="V3424"/>
      <c r="W3424"/>
    </row>
    <row r="3425" spans="2:23" ht="15" x14ac:dyDescent="0.25">
      <c r="B3425" s="2"/>
      <c r="H3425" s="2" t="s">
        <v>362</v>
      </c>
      <c r="K3425" s="9"/>
      <c r="L3425" s="9"/>
      <c r="M3425" s="9"/>
      <c r="N3425"/>
      <c r="O3425"/>
      <c r="P3425"/>
      <c r="Q3425"/>
      <c r="R3425"/>
      <c r="S3425"/>
      <c r="T3425"/>
      <c r="U3425"/>
      <c r="V3425"/>
      <c r="W3425"/>
    </row>
    <row r="3426" spans="2:23" ht="15" x14ac:dyDescent="0.25">
      <c r="B3426" s="2"/>
      <c r="I3426" s="2" t="s">
        <v>363</v>
      </c>
      <c r="J3426" s="2" t="s">
        <v>1237</v>
      </c>
      <c r="K3426" s="9">
        <v>-1</v>
      </c>
      <c r="L3426" s="9">
        <v>-2</v>
      </c>
      <c r="M3426" s="9">
        <v>-2</v>
      </c>
      <c r="N3426"/>
      <c r="O3426"/>
      <c r="P3426"/>
      <c r="Q3426"/>
      <c r="R3426"/>
      <c r="S3426"/>
      <c r="T3426"/>
      <c r="U3426"/>
      <c r="V3426"/>
      <c r="W3426"/>
    </row>
    <row r="3427" spans="2:23" ht="15" x14ac:dyDescent="0.25">
      <c r="B3427" s="2"/>
      <c r="K3427" s="9"/>
      <c r="L3427" s="9"/>
      <c r="M3427" s="9"/>
      <c r="N3427"/>
      <c r="O3427"/>
      <c r="P3427"/>
      <c r="Q3427"/>
      <c r="R3427"/>
      <c r="S3427"/>
      <c r="T3427"/>
      <c r="U3427"/>
      <c r="V3427"/>
      <c r="W3427"/>
    </row>
    <row r="3428" spans="2:23" ht="15" x14ac:dyDescent="0.25">
      <c r="B3428" s="2"/>
      <c r="F3428" s="2" t="s">
        <v>171</v>
      </c>
      <c r="G3428" s="2" t="s">
        <v>364</v>
      </c>
      <c r="K3428" s="9"/>
      <c r="L3428" s="9"/>
      <c r="M3428" s="9"/>
      <c r="N3428"/>
      <c r="O3428"/>
      <c r="P3428"/>
      <c r="Q3428"/>
      <c r="R3428"/>
      <c r="S3428"/>
      <c r="T3428"/>
      <c r="U3428"/>
      <c r="V3428"/>
      <c r="W3428"/>
    </row>
    <row r="3429" spans="2:23" ht="15" x14ac:dyDescent="0.25">
      <c r="B3429" s="2"/>
      <c r="H3429" s="2" t="s">
        <v>365</v>
      </c>
      <c r="K3429" s="9"/>
      <c r="L3429" s="9"/>
      <c r="M3429" s="9"/>
      <c r="N3429"/>
      <c r="O3429"/>
      <c r="P3429"/>
      <c r="Q3429"/>
      <c r="R3429"/>
      <c r="S3429"/>
      <c r="T3429"/>
      <c r="U3429"/>
      <c r="V3429"/>
      <c r="W3429"/>
    </row>
    <row r="3430" spans="2:23" ht="15" x14ac:dyDescent="0.25">
      <c r="B3430" s="2"/>
      <c r="I3430" s="2" t="s">
        <v>357</v>
      </c>
      <c r="J3430" s="2" t="s">
        <v>1237</v>
      </c>
      <c r="K3430" s="9">
        <v>-2</v>
      </c>
      <c r="L3430" s="9">
        <v>0</v>
      </c>
      <c r="M3430" s="9">
        <v>0</v>
      </c>
      <c r="N3430"/>
      <c r="O3430"/>
      <c r="P3430"/>
      <c r="Q3430"/>
      <c r="R3430"/>
      <c r="S3430"/>
      <c r="T3430"/>
      <c r="U3430"/>
      <c r="V3430"/>
      <c r="W3430"/>
    </row>
    <row r="3431" spans="2:23" ht="15" x14ac:dyDescent="0.25">
      <c r="B3431" s="2"/>
      <c r="K3431" s="9"/>
      <c r="L3431" s="9"/>
      <c r="M3431" s="9"/>
      <c r="N3431"/>
      <c r="O3431"/>
      <c r="P3431"/>
      <c r="Q3431"/>
      <c r="R3431"/>
      <c r="S3431"/>
      <c r="T3431"/>
      <c r="U3431"/>
      <c r="V3431"/>
      <c r="W3431"/>
    </row>
    <row r="3432" spans="2:23" ht="15" x14ac:dyDescent="0.25">
      <c r="B3432" s="2"/>
      <c r="F3432" s="2" t="s">
        <v>82</v>
      </c>
      <c r="G3432" s="2" t="s">
        <v>367</v>
      </c>
      <c r="K3432" s="9"/>
      <c r="L3432" s="9"/>
      <c r="M3432" s="9"/>
      <c r="N3432"/>
      <c r="O3432"/>
      <c r="P3432"/>
      <c r="Q3432"/>
      <c r="R3432"/>
      <c r="S3432"/>
      <c r="T3432"/>
      <c r="U3432"/>
      <c r="V3432"/>
      <c r="W3432"/>
    </row>
    <row r="3433" spans="2:23" ht="15" x14ac:dyDescent="0.25">
      <c r="B3433" s="2"/>
      <c r="H3433" s="2" t="s">
        <v>368</v>
      </c>
      <c r="K3433" s="9"/>
      <c r="L3433" s="9"/>
      <c r="M3433" s="9"/>
      <c r="N3433"/>
      <c r="O3433"/>
      <c r="P3433"/>
      <c r="Q3433"/>
      <c r="R3433"/>
      <c r="S3433"/>
      <c r="T3433"/>
      <c r="U3433"/>
      <c r="V3433"/>
      <c r="W3433"/>
    </row>
    <row r="3434" spans="2:23" ht="15" x14ac:dyDescent="0.25">
      <c r="B3434" s="2"/>
      <c r="I3434" s="2" t="s">
        <v>357</v>
      </c>
      <c r="J3434" s="2" t="s">
        <v>1237</v>
      </c>
      <c r="K3434" s="9">
        <v>-133</v>
      </c>
      <c r="L3434" s="9">
        <v>-162</v>
      </c>
      <c r="M3434" s="9">
        <v>-117</v>
      </c>
      <c r="N3434"/>
      <c r="O3434"/>
      <c r="P3434"/>
      <c r="Q3434"/>
      <c r="R3434"/>
      <c r="S3434"/>
      <c r="T3434"/>
      <c r="U3434"/>
      <c r="V3434"/>
      <c r="W3434"/>
    </row>
    <row r="3435" spans="2:23" ht="15" x14ac:dyDescent="0.25">
      <c r="B3435" s="2"/>
      <c r="K3435" s="9"/>
      <c r="L3435" s="9"/>
      <c r="M3435" s="9"/>
      <c r="N3435"/>
      <c r="O3435"/>
      <c r="P3435"/>
      <c r="Q3435"/>
      <c r="R3435"/>
      <c r="S3435"/>
      <c r="T3435"/>
      <c r="U3435"/>
      <c r="V3435"/>
      <c r="W3435"/>
    </row>
    <row r="3436" spans="2:23" ht="15" x14ac:dyDescent="0.25">
      <c r="B3436" s="2"/>
      <c r="H3436" s="2" t="s">
        <v>1263</v>
      </c>
      <c r="K3436" s="9"/>
      <c r="L3436" s="9"/>
      <c r="M3436" s="9"/>
      <c r="N3436"/>
      <c r="O3436"/>
      <c r="P3436"/>
      <c r="Q3436"/>
      <c r="R3436"/>
      <c r="S3436"/>
      <c r="T3436"/>
      <c r="U3436"/>
      <c r="V3436"/>
      <c r="W3436"/>
    </row>
    <row r="3437" spans="2:23" ht="15" x14ac:dyDescent="0.25">
      <c r="B3437" s="2"/>
      <c r="I3437" s="2" t="s">
        <v>357</v>
      </c>
      <c r="J3437" s="2" t="s">
        <v>1237</v>
      </c>
      <c r="K3437" s="9">
        <v>-1</v>
      </c>
      <c r="L3437" s="9">
        <v>0</v>
      </c>
      <c r="M3437" s="9">
        <v>0</v>
      </c>
      <c r="N3437"/>
      <c r="O3437"/>
      <c r="P3437"/>
      <c r="Q3437"/>
      <c r="R3437"/>
      <c r="S3437"/>
      <c r="T3437"/>
      <c r="U3437"/>
      <c r="V3437"/>
      <c r="W3437"/>
    </row>
    <row r="3438" spans="2:23" ht="15" x14ac:dyDescent="0.25">
      <c r="B3438" s="2"/>
      <c r="K3438" s="9"/>
      <c r="L3438" s="9"/>
      <c r="M3438" s="9"/>
      <c r="N3438"/>
      <c r="O3438"/>
      <c r="P3438"/>
      <c r="Q3438"/>
      <c r="R3438"/>
      <c r="S3438"/>
      <c r="T3438"/>
      <c r="U3438"/>
      <c r="V3438"/>
      <c r="W3438"/>
    </row>
    <row r="3439" spans="2:23" ht="15" x14ac:dyDescent="0.25">
      <c r="B3439" s="2"/>
      <c r="H3439" s="2" t="s">
        <v>1264</v>
      </c>
      <c r="K3439" s="9"/>
      <c r="L3439" s="9"/>
      <c r="M3439" s="9"/>
      <c r="N3439"/>
      <c r="O3439"/>
      <c r="P3439"/>
      <c r="Q3439"/>
      <c r="R3439"/>
      <c r="S3439"/>
      <c r="T3439"/>
      <c r="U3439"/>
      <c r="V3439"/>
      <c r="W3439"/>
    </row>
    <row r="3440" spans="2:23" ht="15" x14ac:dyDescent="0.25">
      <c r="B3440" s="2"/>
      <c r="I3440" s="2" t="s">
        <v>357</v>
      </c>
      <c r="J3440" s="2" t="s">
        <v>1237</v>
      </c>
      <c r="K3440" s="9">
        <v>-50</v>
      </c>
      <c r="L3440" s="9">
        <v>-51</v>
      </c>
      <c r="M3440" s="9">
        <v>-52</v>
      </c>
      <c r="N3440"/>
      <c r="O3440"/>
      <c r="P3440"/>
      <c r="Q3440"/>
      <c r="R3440"/>
      <c r="S3440"/>
      <c r="T3440"/>
      <c r="U3440"/>
      <c r="V3440"/>
      <c r="W3440"/>
    </row>
    <row r="3441" spans="2:23" ht="15" x14ac:dyDescent="0.25">
      <c r="B3441" s="2"/>
      <c r="K3441" s="9"/>
      <c r="L3441" s="9"/>
      <c r="M3441" s="9"/>
      <c r="N3441"/>
      <c r="O3441"/>
      <c r="P3441"/>
      <c r="Q3441"/>
      <c r="R3441"/>
      <c r="S3441"/>
      <c r="T3441"/>
      <c r="U3441"/>
      <c r="V3441"/>
      <c r="W3441"/>
    </row>
    <row r="3442" spans="2:23" ht="15" x14ac:dyDescent="0.25">
      <c r="B3442" s="2"/>
      <c r="F3442" s="2" t="s">
        <v>177</v>
      </c>
      <c r="G3442" s="2" t="s">
        <v>370</v>
      </c>
      <c r="K3442" s="9"/>
      <c r="L3442" s="9"/>
      <c r="M3442" s="9"/>
      <c r="N3442"/>
      <c r="O3442"/>
      <c r="P3442"/>
      <c r="Q3442"/>
      <c r="R3442"/>
      <c r="S3442"/>
      <c r="T3442"/>
      <c r="U3442"/>
      <c r="V3442"/>
      <c r="W3442"/>
    </row>
    <row r="3443" spans="2:23" ht="15" x14ac:dyDescent="0.25">
      <c r="B3443" s="2"/>
      <c r="H3443" s="2" t="s">
        <v>371</v>
      </c>
      <c r="K3443" s="9"/>
      <c r="L3443" s="9"/>
      <c r="M3443" s="9"/>
      <c r="N3443"/>
      <c r="O3443"/>
      <c r="P3443"/>
      <c r="Q3443"/>
      <c r="R3443"/>
      <c r="S3443"/>
      <c r="T3443"/>
      <c r="U3443"/>
      <c r="V3443"/>
      <c r="W3443"/>
    </row>
    <row r="3444" spans="2:23" ht="15" x14ac:dyDescent="0.25">
      <c r="B3444" s="2"/>
      <c r="I3444" s="2" t="s">
        <v>357</v>
      </c>
      <c r="J3444" s="2" t="s">
        <v>1237</v>
      </c>
      <c r="K3444" s="9">
        <v>-11</v>
      </c>
      <c r="L3444" s="9">
        <v>0</v>
      </c>
      <c r="M3444" s="9">
        <v>0</v>
      </c>
      <c r="N3444"/>
      <c r="O3444"/>
      <c r="P3444"/>
      <c r="Q3444"/>
      <c r="R3444"/>
      <c r="S3444"/>
      <c r="T3444"/>
      <c r="U3444"/>
      <c r="V3444"/>
      <c r="W3444"/>
    </row>
    <row r="3445" spans="2:23" ht="15" x14ac:dyDescent="0.25">
      <c r="B3445" s="2"/>
      <c r="K3445" s="9"/>
      <c r="L3445" s="9"/>
      <c r="M3445" s="9"/>
      <c r="N3445"/>
      <c r="O3445"/>
      <c r="P3445"/>
      <c r="Q3445"/>
      <c r="R3445"/>
      <c r="S3445"/>
      <c r="T3445"/>
      <c r="U3445"/>
      <c r="V3445"/>
      <c r="W3445"/>
    </row>
    <row r="3446" spans="2:23" ht="15" x14ac:dyDescent="0.25">
      <c r="B3446" s="2"/>
      <c r="F3446" s="2" t="s">
        <v>181</v>
      </c>
      <c r="G3446" s="2" t="s">
        <v>373</v>
      </c>
      <c r="K3446" s="9"/>
      <c r="L3446" s="9"/>
      <c r="M3446" s="9"/>
      <c r="N3446"/>
      <c r="O3446"/>
      <c r="P3446"/>
      <c r="Q3446"/>
      <c r="R3446"/>
      <c r="S3446"/>
      <c r="T3446"/>
      <c r="U3446"/>
      <c r="V3446"/>
      <c r="W3446"/>
    </row>
    <row r="3447" spans="2:23" ht="15" x14ac:dyDescent="0.25">
      <c r="B3447" s="2"/>
      <c r="H3447" s="2" t="s">
        <v>374</v>
      </c>
      <c r="K3447" s="9"/>
      <c r="L3447" s="9"/>
      <c r="M3447" s="9"/>
      <c r="N3447"/>
      <c r="O3447"/>
      <c r="P3447"/>
      <c r="Q3447"/>
      <c r="R3447"/>
      <c r="S3447"/>
      <c r="T3447"/>
      <c r="U3447"/>
      <c r="V3447"/>
      <c r="W3447"/>
    </row>
    <row r="3448" spans="2:23" ht="15" x14ac:dyDescent="0.25">
      <c r="B3448" s="2"/>
      <c r="I3448" s="2" t="s">
        <v>550</v>
      </c>
      <c r="J3448" s="2" t="s">
        <v>1243</v>
      </c>
      <c r="K3448" s="9">
        <v>-87</v>
      </c>
      <c r="L3448" s="9">
        <v>-85</v>
      </c>
      <c r="M3448" s="9">
        <v>-89</v>
      </c>
      <c r="N3448"/>
      <c r="O3448"/>
      <c r="P3448"/>
      <c r="Q3448"/>
      <c r="R3448"/>
      <c r="S3448"/>
      <c r="T3448"/>
      <c r="U3448"/>
      <c r="V3448"/>
      <c r="W3448"/>
    </row>
    <row r="3449" spans="2:23" ht="15" x14ac:dyDescent="0.25">
      <c r="B3449" s="2"/>
      <c r="I3449" s="2" t="s">
        <v>375</v>
      </c>
      <c r="J3449" s="2" t="s">
        <v>1237</v>
      </c>
      <c r="K3449" s="9">
        <v>-263</v>
      </c>
      <c r="L3449" s="9">
        <v>-7</v>
      </c>
      <c r="M3449" s="9">
        <v>-7</v>
      </c>
      <c r="N3449"/>
      <c r="O3449"/>
      <c r="P3449"/>
      <c r="Q3449"/>
      <c r="R3449"/>
      <c r="S3449"/>
      <c r="T3449"/>
      <c r="U3449"/>
      <c r="V3449"/>
      <c r="W3449"/>
    </row>
    <row r="3450" spans="2:23" ht="15" x14ac:dyDescent="0.25">
      <c r="B3450" s="2"/>
      <c r="I3450" s="2" t="s">
        <v>375</v>
      </c>
      <c r="J3450" s="2" t="s">
        <v>1243</v>
      </c>
      <c r="K3450" s="9">
        <v>-3677</v>
      </c>
      <c r="L3450" s="9">
        <v>-3271</v>
      </c>
      <c r="M3450" s="9">
        <v>-5058</v>
      </c>
      <c r="N3450"/>
      <c r="O3450"/>
      <c r="P3450"/>
      <c r="Q3450"/>
      <c r="R3450"/>
      <c r="S3450"/>
      <c r="T3450"/>
      <c r="U3450"/>
      <c r="V3450"/>
      <c r="W3450"/>
    </row>
    <row r="3451" spans="2:23" ht="15" x14ac:dyDescent="0.25">
      <c r="B3451" s="2"/>
      <c r="K3451" s="9"/>
      <c r="L3451" s="9"/>
      <c r="M3451" s="9"/>
      <c r="N3451"/>
      <c r="O3451"/>
      <c r="P3451"/>
      <c r="Q3451"/>
      <c r="R3451"/>
      <c r="S3451"/>
      <c r="T3451"/>
      <c r="U3451"/>
      <c r="V3451"/>
      <c r="W3451"/>
    </row>
    <row r="3452" spans="2:23" ht="15" x14ac:dyDescent="0.25">
      <c r="B3452" s="2"/>
      <c r="F3452" s="2" t="s">
        <v>266</v>
      </c>
      <c r="G3452" s="2" t="s">
        <v>376</v>
      </c>
      <c r="K3452" s="9"/>
      <c r="L3452" s="9"/>
      <c r="M3452" s="9"/>
      <c r="N3452"/>
      <c r="O3452"/>
      <c r="P3452"/>
      <c r="Q3452"/>
      <c r="R3452"/>
      <c r="S3452"/>
      <c r="T3452"/>
      <c r="U3452"/>
      <c r="V3452"/>
      <c r="W3452"/>
    </row>
    <row r="3453" spans="2:23" ht="15" x14ac:dyDescent="0.25">
      <c r="B3453" s="2"/>
      <c r="H3453" s="2" t="s">
        <v>377</v>
      </c>
      <c r="K3453" s="9"/>
      <c r="L3453" s="9"/>
      <c r="M3453" s="9"/>
      <c r="N3453"/>
      <c r="O3453"/>
      <c r="P3453"/>
      <c r="Q3453"/>
      <c r="R3453"/>
      <c r="S3453"/>
      <c r="T3453"/>
      <c r="U3453"/>
      <c r="V3453"/>
      <c r="W3453"/>
    </row>
    <row r="3454" spans="2:23" ht="15" x14ac:dyDescent="0.25">
      <c r="B3454" s="2"/>
      <c r="I3454" s="2" t="s">
        <v>378</v>
      </c>
      <c r="J3454" s="2" t="s">
        <v>1237</v>
      </c>
      <c r="K3454" s="9">
        <v>-84</v>
      </c>
      <c r="L3454" s="9">
        <v>-331</v>
      </c>
      <c r="M3454" s="9">
        <v>-331</v>
      </c>
      <c r="N3454"/>
      <c r="O3454"/>
      <c r="P3454"/>
      <c r="Q3454"/>
      <c r="R3454"/>
      <c r="S3454"/>
      <c r="T3454"/>
      <c r="U3454"/>
      <c r="V3454"/>
      <c r="W3454"/>
    </row>
    <row r="3455" spans="2:23" ht="15" x14ac:dyDescent="0.25">
      <c r="B3455" s="2"/>
      <c r="K3455" s="9"/>
      <c r="L3455" s="9"/>
      <c r="M3455" s="9"/>
      <c r="N3455"/>
      <c r="O3455"/>
      <c r="P3455"/>
      <c r="Q3455"/>
      <c r="R3455"/>
      <c r="S3455"/>
      <c r="T3455"/>
      <c r="U3455"/>
      <c r="V3455"/>
      <c r="W3455"/>
    </row>
    <row r="3456" spans="2:23" ht="15" x14ac:dyDescent="0.25">
      <c r="B3456" s="2"/>
      <c r="H3456" s="2" t="s">
        <v>379</v>
      </c>
      <c r="K3456" s="9"/>
      <c r="L3456" s="9"/>
      <c r="M3456" s="9"/>
      <c r="N3456"/>
      <c r="O3456"/>
      <c r="P3456"/>
      <c r="Q3456"/>
      <c r="R3456"/>
      <c r="S3456"/>
      <c r="T3456"/>
      <c r="U3456"/>
      <c r="V3456"/>
      <c r="W3456"/>
    </row>
    <row r="3457" spans="2:23" ht="15" x14ac:dyDescent="0.25">
      <c r="B3457" s="2"/>
      <c r="I3457" s="2" t="s">
        <v>378</v>
      </c>
      <c r="J3457" s="2" t="s">
        <v>1237</v>
      </c>
      <c r="K3457" s="9">
        <v>-1</v>
      </c>
      <c r="L3457" s="9">
        <v>-33</v>
      </c>
      <c r="M3457" s="9">
        <v>-33</v>
      </c>
      <c r="N3457"/>
      <c r="O3457"/>
      <c r="P3457"/>
      <c r="Q3457"/>
      <c r="R3457"/>
      <c r="S3457"/>
      <c r="T3457"/>
      <c r="U3457"/>
      <c r="V3457"/>
      <c r="W3457"/>
    </row>
    <row r="3458" spans="2:23" ht="15" x14ac:dyDescent="0.25">
      <c r="B3458" s="2"/>
      <c r="K3458" s="9"/>
      <c r="L3458" s="9"/>
      <c r="M3458" s="9"/>
      <c r="N3458"/>
      <c r="O3458"/>
      <c r="P3458"/>
      <c r="Q3458"/>
      <c r="R3458"/>
      <c r="S3458"/>
      <c r="T3458"/>
      <c r="U3458"/>
      <c r="V3458"/>
      <c r="W3458"/>
    </row>
    <row r="3459" spans="2:23" ht="15" x14ac:dyDescent="0.25">
      <c r="B3459" s="2"/>
      <c r="H3459" s="2" t="s">
        <v>381</v>
      </c>
      <c r="K3459" s="9"/>
      <c r="L3459" s="9"/>
      <c r="M3459" s="9"/>
      <c r="N3459"/>
      <c r="O3459"/>
      <c r="P3459"/>
      <c r="Q3459"/>
      <c r="R3459"/>
      <c r="S3459"/>
      <c r="T3459"/>
      <c r="U3459"/>
      <c r="V3459"/>
      <c r="W3459"/>
    </row>
    <row r="3460" spans="2:23" ht="15" x14ac:dyDescent="0.25">
      <c r="B3460" s="2"/>
      <c r="I3460" s="2" t="s">
        <v>378</v>
      </c>
      <c r="J3460" s="2" t="s">
        <v>1237</v>
      </c>
      <c r="K3460" s="9">
        <v>-11</v>
      </c>
      <c r="L3460" s="9">
        <v>0</v>
      </c>
      <c r="M3460" s="9">
        <v>0</v>
      </c>
      <c r="N3460"/>
      <c r="O3460"/>
      <c r="P3460"/>
      <c r="Q3460"/>
      <c r="R3460"/>
      <c r="S3460"/>
      <c r="T3460"/>
      <c r="U3460"/>
      <c r="V3460"/>
      <c r="W3460"/>
    </row>
    <row r="3461" spans="2:23" ht="15" x14ac:dyDescent="0.25">
      <c r="B3461" s="2"/>
      <c r="K3461" s="9"/>
      <c r="L3461" s="9"/>
      <c r="M3461" s="9"/>
      <c r="N3461"/>
      <c r="O3461"/>
      <c r="P3461"/>
      <c r="Q3461"/>
      <c r="R3461"/>
      <c r="S3461"/>
      <c r="T3461"/>
      <c r="U3461"/>
      <c r="V3461"/>
      <c r="W3461"/>
    </row>
    <row r="3462" spans="2:23" ht="15" x14ac:dyDescent="0.25">
      <c r="B3462" s="2"/>
      <c r="F3462" s="2" t="s">
        <v>336</v>
      </c>
      <c r="G3462" s="2" t="s">
        <v>383</v>
      </c>
      <c r="K3462" s="9"/>
      <c r="L3462" s="9"/>
      <c r="M3462" s="9"/>
      <c r="N3462"/>
      <c r="O3462"/>
      <c r="P3462"/>
      <c r="Q3462"/>
      <c r="R3462"/>
      <c r="S3462"/>
      <c r="T3462"/>
      <c r="U3462"/>
      <c r="V3462"/>
      <c r="W3462"/>
    </row>
    <row r="3463" spans="2:23" ht="15" x14ac:dyDescent="0.25">
      <c r="B3463" s="2"/>
      <c r="H3463" s="2" t="s">
        <v>384</v>
      </c>
      <c r="K3463" s="9"/>
      <c r="L3463" s="9"/>
      <c r="M3463" s="9"/>
      <c r="N3463"/>
      <c r="O3463"/>
      <c r="P3463"/>
      <c r="Q3463"/>
      <c r="R3463"/>
      <c r="S3463"/>
      <c r="T3463"/>
      <c r="U3463"/>
      <c r="V3463"/>
      <c r="W3463"/>
    </row>
    <row r="3464" spans="2:23" ht="15" x14ac:dyDescent="0.25">
      <c r="B3464" s="2"/>
      <c r="I3464" s="2" t="s">
        <v>357</v>
      </c>
      <c r="J3464" s="2" t="s">
        <v>1237</v>
      </c>
      <c r="K3464" s="9">
        <v>-21</v>
      </c>
      <c r="L3464" s="9">
        <v>0</v>
      </c>
      <c r="M3464" s="9">
        <v>0</v>
      </c>
      <c r="N3464"/>
      <c r="O3464"/>
      <c r="P3464"/>
      <c r="Q3464"/>
      <c r="R3464"/>
      <c r="S3464"/>
      <c r="T3464"/>
      <c r="U3464"/>
      <c r="V3464"/>
      <c r="W3464"/>
    </row>
    <row r="3465" spans="2:23" ht="15" x14ac:dyDescent="0.25">
      <c r="B3465" s="2"/>
      <c r="K3465" s="9"/>
      <c r="L3465" s="9"/>
      <c r="M3465" s="9"/>
      <c r="N3465"/>
      <c r="O3465"/>
      <c r="P3465"/>
      <c r="Q3465"/>
      <c r="R3465"/>
      <c r="S3465"/>
      <c r="T3465"/>
      <c r="U3465"/>
      <c r="V3465"/>
      <c r="W3465"/>
    </row>
    <row r="3466" spans="2:23" ht="15" x14ac:dyDescent="0.25">
      <c r="B3466" s="2"/>
      <c r="F3466" s="2" t="s">
        <v>85</v>
      </c>
      <c r="G3466" s="2" t="s">
        <v>386</v>
      </c>
      <c r="K3466" s="9"/>
      <c r="L3466" s="9"/>
      <c r="M3466" s="9"/>
      <c r="N3466"/>
      <c r="O3466"/>
      <c r="P3466"/>
      <c r="Q3466"/>
      <c r="R3466"/>
      <c r="S3466"/>
      <c r="T3466"/>
      <c r="U3466"/>
      <c r="V3466"/>
      <c r="W3466"/>
    </row>
    <row r="3467" spans="2:23" ht="15" x14ac:dyDescent="0.25">
      <c r="B3467" s="2"/>
      <c r="H3467" s="2" t="s">
        <v>387</v>
      </c>
      <c r="K3467" s="9"/>
      <c r="L3467" s="9"/>
      <c r="M3467" s="9"/>
      <c r="N3467"/>
      <c r="O3467"/>
      <c r="P3467"/>
      <c r="Q3467"/>
      <c r="R3467"/>
      <c r="S3467"/>
      <c r="T3467"/>
      <c r="U3467"/>
      <c r="V3467"/>
      <c r="W3467"/>
    </row>
    <row r="3468" spans="2:23" ht="15" x14ac:dyDescent="0.25">
      <c r="B3468" s="2"/>
      <c r="I3468" s="2" t="s">
        <v>565</v>
      </c>
      <c r="J3468" s="2" t="s">
        <v>1237</v>
      </c>
      <c r="K3468" s="9">
        <v>-2</v>
      </c>
      <c r="L3468" s="9">
        <v>0</v>
      </c>
      <c r="M3468" s="9">
        <v>0</v>
      </c>
      <c r="N3468"/>
      <c r="O3468"/>
      <c r="P3468"/>
      <c r="Q3468"/>
      <c r="R3468"/>
      <c r="S3468"/>
      <c r="T3468"/>
      <c r="U3468"/>
      <c r="V3468"/>
      <c r="W3468"/>
    </row>
    <row r="3469" spans="2:23" ht="15" x14ac:dyDescent="0.25">
      <c r="B3469" s="2"/>
      <c r="K3469" s="9"/>
      <c r="L3469" s="9"/>
      <c r="M3469" s="9"/>
      <c r="N3469"/>
      <c r="O3469"/>
      <c r="P3469"/>
      <c r="Q3469"/>
      <c r="R3469"/>
      <c r="S3469"/>
      <c r="T3469"/>
      <c r="U3469"/>
      <c r="V3469"/>
      <c r="W3469"/>
    </row>
    <row r="3470" spans="2:23" ht="15" x14ac:dyDescent="0.25">
      <c r="B3470" s="2"/>
      <c r="F3470" s="2" t="s">
        <v>88</v>
      </c>
      <c r="G3470" s="2" t="s">
        <v>389</v>
      </c>
      <c r="K3470" s="9"/>
      <c r="L3470" s="9"/>
      <c r="M3470" s="9"/>
      <c r="N3470"/>
      <c r="O3470"/>
      <c r="P3470"/>
      <c r="Q3470"/>
      <c r="R3470"/>
      <c r="S3470"/>
      <c r="T3470"/>
      <c r="U3470"/>
      <c r="V3470"/>
      <c r="W3470"/>
    </row>
    <row r="3471" spans="2:23" ht="15" x14ac:dyDescent="0.25">
      <c r="B3471" s="2"/>
      <c r="H3471" s="2" t="s">
        <v>390</v>
      </c>
      <c r="K3471" s="9"/>
      <c r="L3471" s="9"/>
      <c r="M3471" s="9"/>
      <c r="N3471"/>
      <c r="O3471"/>
      <c r="P3471"/>
      <c r="Q3471"/>
      <c r="R3471"/>
      <c r="S3471"/>
      <c r="T3471"/>
      <c r="U3471"/>
      <c r="V3471"/>
      <c r="W3471"/>
    </row>
    <row r="3472" spans="2:23" ht="15" x14ac:dyDescent="0.25">
      <c r="B3472" s="2"/>
      <c r="I3472" s="2" t="s">
        <v>388</v>
      </c>
      <c r="J3472" s="2" t="s">
        <v>1237</v>
      </c>
      <c r="K3472" s="9">
        <v>-2</v>
      </c>
      <c r="L3472" s="9">
        <v>0</v>
      </c>
      <c r="M3472" s="9">
        <v>0</v>
      </c>
      <c r="N3472"/>
      <c r="O3472"/>
      <c r="P3472"/>
      <c r="Q3472"/>
      <c r="R3472"/>
      <c r="S3472"/>
      <c r="T3472"/>
      <c r="U3472"/>
      <c r="V3472"/>
      <c r="W3472"/>
    </row>
    <row r="3473" spans="2:23" ht="15" x14ac:dyDescent="0.25">
      <c r="B3473" s="2"/>
      <c r="K3473" s="9"/>
      <c r="L3473" s="9"/>
      <c r="M3473" s="9"/>
      <c r="N3473"/>
      <c r="O3473"/>
      <c r="P3473"/>
      <c r="Q3473"/>
      <c r="R3473"/>
      <c r="S3473"/>
      <c r="T3473"/>
      <c r="U3473"/>
      <c r="V3473"/>
      <c r="W3473"/>
    </row>
    <row r="3474" spans="2:23" ht="15" x14ac:dyDescent="0.25">
      <c r="B3474" s="2"/>
      <c r="H3474" s="2" t="s">
        <v>391</v>
      </c>
      <c r="K3474" s="9"/>
      <c r="L3474" s="9"/>
      <c r="M3474" s="9"/>
      <c r="N3474"/>
      <c r="O3474"/>
      <c r="P3474"/>
      <c r="Q3474"/>
      <c r="R3474"/>
      <c r="S3474"/>
      <c r="T3474"/>
      <c r="U3474"/>
      <c r="V3474"/>
      <c r="W3474"/>
    </row>
    <row r="3475" spans="2:23" ht="15" x14ac:dyDescent="0.25">
      <c r="B3475" s="2"/>
      <c r="I3475" s="2" t="s">
        <v>388</v>
      </c>
      <c r="J3475" s="2" t="s">
        <v>1237</v>
      </c>
      <c r="K3475" s="9">
        <v>-211</v>
      </c>
      <c r="L3475" s="9">
        <v>0</v>
      </c>
      <c r="M3475" s="9">
        <v>0</v>
      </c>
      <c r="N3475"/>
      <c r="O3475"/>
      <c r="P3475"/>
      <c r="Q3475"/>
      <c r="R3475"/>
      <c r="S3475"/>
      <c r="T3475"/>
      <c r="U3475"/>
      <c r="V3475"/>
      <c r="W3475"/>
    </row>
    <row r="3476" spans="2:23" ht="15" x14ac:dyDescent="0.25">
      <c r="B3476" s="2"/>
      <c r="K3476" s="9"/>
      <c r="L3476" s="9"/>
      <c r="M3476" s="9"/>
      <c r="N3476"/>
      <c r="O3476"/>
      <c r="P3476"/>
      <c r="Q3476"/>
      <c r="R3476"/>
      <c r="S3476"/>
      <c r="T3476"/>
      <c r="U3476"/>
      <c r="V3476"/>
      <c r="W3476"/>
    </row>
    <row r="3477" spans="2:23" ht="15" x14ac:dyDescent="0.25">
      <c r="B3477" s="2"/>
      <c r="H3477" s="2" t="s">
        <v>392</v>
      </c>
      <c r="K3477" s="9"/>
      <c r="L3477" s="9"/>
      <c r="M3477" s="9"/>
      <c r="N3477"/>
      <c r="O3477"/>
      <c r="P3477"/>
      <c r="Q3477"/>
      <c r="R3477"/>
      <c r="S3477"/>
      <c r="T3477"/>
      <c r="U3477"/>
      <c r="V3477"/>
      <c r="W3477"/>
    </row>
    <row r="3478" spans="2:23" ht="15" x14ac:dyDescent="0.25">
      <c r="B3478" s="2"/>
      <c r="I3478" s="2" t="s">
        <v>388</v>
      </c>
      <c r="J3478" s="2" t="s">
        <v>1237</v>
      </c>
      <c r="K3478" s="9">
        <v>-38</v>
      </c>
      <c r="L3478" s="9">
        <v>-38</v>
      </c>
      <c r="M3478" s="9">
        <v>-28</v>
      </c>
      <c r="N3478"/>
      <c r="O3478"/>
      <c r="P3478"/>
      <c r="Q3478"/>
      <c r="R3478"/>
      <c r="S3478"/>
      <c r="T3478"/>
      <c r="U3478"/>
      <c r="V3478"/>
      <c r="W3478"/>
    </row>
    <row r="3479" spans="2:23" ht="15" x14ac:dyDescent="0.25">
      <c r="B3479" s="2"/>
      <c r="K3479" s="9"/>
      <c r="L3479" s="9"/>
      <c r="M3479" s="9"/>
      <c r="N3479"/>
      <c r="O3479"/>
      <c r="P3479"/>
      <c r="Q3479"/>
      <c r="R3479"/>
      <c r="S3479"/>
      <c r="T3479"/>
      <c r="U3479"/>
      <c r="V3479"/>
      <c r="W3479"/>
    </row>
    <row r="3480" spans="2:23" ht="15" x14ac:dyDescent="0.25">
      <c r="B3480" s="2"/>
      <c r="H3480" s="2" t="s">
        <v>1077</v>
      </c>
      <c r="K3480" s="9"/>
      <c r="L3480" s="9"/>
      <c r="M3480" s="9"/>
      <c r="N3480"/>
      <c r="O3480"/>
      <c r="P3480"/>
      <c r="Q3480"/>
      <c r="R3480"/>
      <c r="S3480"/>
      <c r="T3480"/>
      <c r="U3480"/>
      <c r="V3480"/>
      <c r="W3480"/>
    </row>
    <row r="3481" spans="2:23" ht="15" x14ac:dyDescent="0.25">
      <c r="B3481" s="2"/>
      <c r="I3481" s="2" t="s">
        <v>388</v>
      </c>
      <c r="J3481" s="2" t="s">
        <v>1237</v>
      </c>
      <c r="K3481" s="9">
        <v>-211</v>
      </c>
      <c r="L3481" s="9">
        <v>-207</v>
      </c>
      <c r="M3481" s="9">
        <v>-202</v>
      </c>
      <c r="N3481"/>
      <c r="O3481"/>
      <c r="P3481"/>
      <c r="Q3481"/>
      <c r="R3481"/>
      <c r="S3481"/>
      <c r="T3481"/>
      <c r="U3481"/>
      <c r="V3481"/>
      <c r="W3481"/>
    </row>
    <row r="3482" spans="2:23" ht="15" x14ac:dyDescent="0.25">
      <c r="B3482" s="2"/>
      <c r="K3482" s="9"/>
      <c r="L3482" s="9"/>
      <c r="M3482" s="9"/>
      <c r="N3482"/>
      <c r="O3482"/>
      <c r="P3482"/>
      <c r="Q3482"/>
      <c r="R3482"/>
      <c r="S3482"/>
      <c r="T3482"/>
      <c r="U3482"/>
      <c r="V3482"/>
      <c r="W3482"/>
    </row>
    <row r="3483" spans="2:23" ht="15" x14ac:dyDescent="0.25">
      <c r="B3483" s="2"/>
      <c r="H3483" s="2" t="s">
        <v>393</v>
      </c>
      <c r="K3483" s="9"/>
      <c r="L3483" s="9"/>
      <c r="M3483" s="9"/>
      <c r="N3483"/>
      <c r="O3483"/>
      <c r="P3483"/>
      <c r="Q3483"/>
      <c r="R3483"/>
      <c r="S3483"/>
      <c r="T3483"/>
      <c r="U3483"/>
      <c r="V3483"/>
      <c r="W3483"/>
    </row>
    <row r="3484" spans="2:23" ht="15" x14ac:dyDescent="0.25">
      <c r="B3484" s="2"/>
      <c r="I3484" s="2" t="s">
        <v>388</v>
      </c>
      <c r="J3484" s="2" t="s">
        <v>1237</v>
      </c>
      <c r="K3484" s="9">
        <v>-11</v>
      </c>
      <c r="L3484" s="9">
        <v>0</v>
      </c>
      <c r="M3484" s="9">
        <v>0</v>
      </c>
      <c r="N3484"/>
      <c r="O3484"/>
      <c r="P3484"/>
      <c r="Q3484"/>
      <c r="R3484"/>
      <c r="S3484"/>
      <c r="T3484"/>
      <c r="U3484"/>
      <c r="V3484"/>
      <c r="W3484"/>
    </row>
    <row r="3485" spans="2:23" ht="15" x14ac:dyDescent="0.25">
      <c r="B3485" s="2"/>
      <c r="K3485" s="9"/>
      <c r="L3485" s="9"/>
      <c r="M3485" s="9"/>
      <c r="N3485"/>
      <c r="O3485"/>
      <c r="P3485"/>
      <c r="Q3485"/>
      <c r="R3485"/>
      <c r="S3485"/>
      <c r="T3485"/>
      <c r="U3485"/>
      <c r="V3485"/>
      <c r="W3485"/>
    </row>
    <row r="3486" spans="2:23" ht="15" x14ac:dyDescent="0.25">
      <c r="B3486" s="2"/>
      <c r="F3486" s="2" t="s">
        <v>94</v>
      </c>
      <c r="G3486" s="2" t="s">
        <v>395</v>
      </c>
      <c r="K3486" s="9"/>
      <c r="L3486" s="9"/>
      <c r="M3486" s="9"/>
      <c r="N3486"/>
      <c r="O3486"/>
      <c r="P3486"/>
      <c r="Q3486"/>
      <c r="R3486"/>
      <c r="S3486"/>
      <c r="T3486"/>
      <c r="U3486"/>
      <c r="V3486"/>
      <c r="W3486"/>
    </row>
    <row r="3487" spans="2:23" ht="15" x14ac:dyDescent="0.25">
      <c r="B3487" s="2"/>
      <c r="H3487" s="2" t="s">
        <v>396</v>
      </c>
      <c r="K3487" s="9"/>
      <c r="L3487" s="9"/>
      <c r="M3487" s="9"/>
      <c r="N3487"/>
      <c r="O3487"/>
      <c r="P3487"/>
      <c r="Q3487"/>
      <c r="R3487"/>
      <c r="S3487"/>
      <c r="T3487"/>
      <c r="U3487"/>
      <c r="V3487"/>
      <c r="W3487"/>
    </row>
    <row r="3488" spans="2:23" ht="15" x14ac:dyDescent="0.25">
      <c r="B3488" s="2"/>
      <c r="I3488" s="2" t="s">
        <v>357</v>
      </c>
      <c r="J3488" s="2" t="s">
        <v>1237</v>
      </c>
      <c r="K3488" s="9">
        <v>-3</v>
      </c>
      <c r="L3488" s="9">
        <v>-2</v>
      </c>
      <c r="M3488" s="9">
        <v>-2</v>
      </c>
      <c r="N3488"/>
      <c r="O3488"/>
      <c r="P3488"/>
      <c r="Q3488"/>
      <c r="R3488"/>
      <c r="S3488"/>
      <c r="T3488"/>
      <c r="U3488"/>
      <c r="V3488"/>
      <c r="W3488"/>
    </row>
    <row r="3489" spans="2:23" ht="15" x14ac:dyDescent="0.25">
      <c r="B3489" s="2"/>
      <c r="K3489" s="9"/>
      <c r="L3489" s="9"/>
      <c r="M3489" s="9"/>
      <c r="N3489"/>
      <c r="O3489"/>
      <c r="P3489"/>
      <c r="Q3489"/>
      <c r="R3489"/>
      <c r="S3489"/>
      <c r="T3489"/>
      <c r="U3489"/>
      <c r="V3489"/>
      <c r="W3489"/>
    </row>
    <row r="3490" spans="2:23" ht="15" x14ac:dyDescent="0.25">
      <c r="B3490" s="2"/>
      <c r="F3490" s="2" t="s">
        <v>275</v>
      </c>
      <c r="G3490" s="2" t="s">
        <v>398</v>
      </c>
      <c r="K3490" s="9"/>
      <c r="L3490" s="9"/>
      <c r="M3490" s="9"/>
      <c r="N3490"/>
      <c r="O3490"/>
      <c r="P3490"/>
      <c r="Q3490"/>
      <c r="R3490"/>
      <c r="S3490"/>
      <c r="T3490"/>
      <c r="U3490"/>
      <c r="V3490"/>
      <c r="W3490"/>
    </row>
    <row r="3491" spans="2:23" ht="15" x14ac:dyDescent="0.25">
      <c r="B3491" s="2"/>
      <c r="H3491" s="2" t="s">
        <v>399</v>
      </c>
      <c r="K3491" s="9"/>
      <c r="L3491" s="9"/>
      <c r="M3491" s="9"/>
      <c r="N3491"/>
      <c r="O3491"/>
      <c r="P3491"/>
      <c r="Q3491"/>
      <c r="R3491"/>
      <c r="S3491"/>
      <c r="T3491"/>
      <c r="U3491"/>
      <c r="V3491"/>
      <c r="W3491"/>
    </row>
    <row r="3492" spans="2:23" ht="15" x14ac:dyDescent="0.25">
      <c r="B3492" s="2"/>
      <c r="I3492" s="2" t="s">
        <v>357</v>
      </c>
      <c r="J3492" s="2" t="s">
        <v>1237</v>
      </c>
      <c r="K3492" s="9">
        <v>-4</v>
      </c>
      <c r="L3492" s="9">
        <v>-2</v>
      </c>
      <c r="M3492" s="9">
        <v>-2</v>
      </c>
      <c r="N3492"/>
      <c r="O3492"/>
      <c r="P3492"/>
      <c r="Q3492"/>
      <c r="R3492"/>
      <c r="S3492"/>
      <c r="T3492"/>
      <c r="U3492"/>
      <c r="V3492"/>
      <c r="W3492"/>
    </row>
    <row r="3493" spans="2:23" ht="15" x14ac:dyDescent="0.25">
      <c r="B3493" s="2"/>
      <c r="K3493" s="9"/>
      <c r="L3493" s="9"/>
      <c r="M3493" s="9"/>
      <c r="N3493"/>
      <c r="O3493"/>
      <c r="P3493"/>
      <c r="Q3493"/>
      <c r="R3493"/>
      <c r="S3493"/>
      <c r="T3493"/>
      <c r="U3493"/>
      <c r="V3493"/>
      <c r="W3493"/>
    </row>
    <row r="3494" spans="2:23" ht="15" x14ac:dyDescent="0.25">
      <c r="B3494" s="2"/>
      <c r="H3494" s="2" t="s">
        <v>400</v>
      </c>
      <c r="K3494" s="9"/>
      <c r="L3494" s="9"/>
      <c r="M3494" s="9"/>
      <c r="N3494"/>
      <c r="O3494"/>
      <c r="P3494"/>
      <c r="Q3494"/>
      <c r="R3494"/>
      <c r="S3494"/>
      <c r="T3494"/>
      <c r="U3494"/>
      <c r="V3494"/>
      <c r="W3494"/>
    </row>
    <row r="3495" spans="2:23" ht="15" x14ac:dyDescent="0.25">
      <c r="B3495" s="2"/>
      <c r="I3495" s="2" t="s">
        <v>357</v>
      </c>
      <c r="J3495" s="2" t="s">
        <v>1237</v>
      </c>
      <c r="K3495" s="9">
        <v>-1</v>
      </c>
      <c r="L3495" s="9">
        <v>0</v>
      </c>
      <c r="M3495" s="9">
        <v>0</v>
      </c>
      <c r="N3495"/>
      <c r="O3495"/>
      <c r="P3495"/>
      <c r="Q3495"/>
      <c r="R3495"/>
      <c r="S3495"/>
      <c r="T3495"/>
      <c r="U3495"/>
      <c r="V3495"/>
      <c r="W3495"/>
    </row>
    <row r="3496" spans="2:23" ht="15" x14ac:dyDescent="0.25">
      <c r="B3496" s="2"/>
      <c r="K3496" s="9"/>
      <c r="L3496" s="9"/>
      <c r="M3496" s="9"/>
      <c r="N3496"/>
      <c r="O3496"/>
      <c r="P3496"/>
      <c r="Q3496"/>
      <c r="R3496"/>
      <c r="S3496"/>
      <c r="T3496"/>
      <c r="U3496"/>
      <c r="V3496"/>
      <c r="W3496"/>
    </row>
    <row r="3497" spans="2:23" ht="15" x14ac:dyDescent="0.25">
      <c r="B3497" s="2"/>
      <c r="F3497" s="2" t="s">
        <v>1265</v>
      </c>
      <c r="G3497" s="2" t="s">
        <v>1266</v>
      </c>
      <c r="K3497" s="9"/>
      <c r="L3497" s="9"/>
      <c r="M3497" s="9"/>
      <c r="N3497"/>
      <c r="O3497"/>
      <c r="P3497"/>
      <c r="Q3497"/>
      <c r="R3497"/>
      <c r="S3497"/>
      <c r="T3497"/>
      <c r="U3497"/>
      <c r="V3497"/>
      <c r="W3497"/>
    </row>
    <row r="3498" spans="2:23" ht="15" x14ac:dyDescent="0.25">
      <c r="B3498" s="2"/>
      <c r="H3498" s="2" t="s">
        <v>1267</v>
      </c>
      <c r="K3498" s="9"/>
      <c r="L3498" s="9"/>
      <c r="M3498" s="9"/>
      <c r="N3498"/>
      <c r="O3498"/>
      <c r="P3498"/>
      <c r="Q3498"/>
      <c r="R3498"/>
      <c r="S3498"/>
      <c r="T3498"/>
      <c r="U3498"/>
      <c r="V3498"/>
      <c r="W3498"/>
    </row>
    <row r="3499" spans="2:23" ht="15" x14ac:dyDescent="0.25">
      <c r="B3499" s="2"/>
      <c r="I3499" s="2" t="s">
        <v>357</v>
      </c>
      <c r="J3499" s="2" t="s">
        <v>1237</v>
      </c>
      <c r="K3499" s="9">
        <v>-1</v>
      </c>
      <c r="L3499" s="9">
        <v>0</v>
      </c>
      <c r="M3499" s="9">
        <v>0</v>
      </c>
      <c r="N3499"/>
      <c r="O3499"/>
      <c r="P3499"/>
      <c r="Q3499"/>
      <c r="R3499"/>
      <c r="S3499"/>
      <c r="T3499"/>
      <c r="U3499"/>
      <c r="V3499"/>
      <c r="W3499"/>
    </row>
    <row r="3500" spans="2:23" ht="15" x14ac:dyDescent="0.25">
      <c r="B3500" s="2"/>
      <c r="K3500" s="9"/>
      <c r="L3500" s="9"/>
      <c r="M3500" s="9"/>
      <c r="N3500"/>
      <c r="O3500"/>
      <c r="P3500"/>
      <c r="Q3500"/>
      <c r="R3500"/>
      <c r="S3500"/>
      <c r="T3500"/>
      <c r="U3500"/>
      <c r="V3500"/>
      <c r="W3500"/>
    </row>
    <row r="3501" spans="2:23" ht="15" x14ac:dyDescent="0.25">
      <c r="B3501" s="2"/>
      <c r="D3501" s="2" t="s">
        <v>402</v>
      </c>
      <c r="E3501" s="2" t="s">
        <v>403</v>
      </c>
      <c r="K3501" s="9"/>
      <c r="L3501" s="9"/>
      <c r="M3501" s="9"/>
      <c r="N3501"/>
      <c r="O3501"/>
      <c r="P3501"/>
      <c r="Q3501"/>
      <c r="R3501"/>
      <c r="S3501"/>
      <c r="T3501"/>
      <c r="U3501"/>
      <c r="V3501"/>
      <c r="W3501"/>
    </row>
    <row r="3502" spans="2:23" ht="15" x14ac:dyDescent="0.25">
      <c r="B3502" s="2"/>
      <c r="F3502" s="2" t="s">
        <v>74</v>
      </c>
      <c r="G3502" s="2" t="s">
        <v>1268</v>
      </c>
      <c r="K3502" s="9"/>
      <c r="L3502" s="9"/>
      <c r="M3502" s="9"/>
      <c r="N3502"/>
      <c r="O3502"/>
      <c r="P3502"/>
      <c r="Q3502"/>
      <c r="R3502"/>
      <c r="S3502"/>
      <c r="T3502"/>
      <c r="U3502"/>
      <c r="V3502"/>
      <c r="W3502"/>
    </row>
    <row r="3503" spans="2:23" ht="15" x14ac:dyDescent="0.25">
      <c r="B3503" s="2"/>
      <c r="H3503" s="2" t="s">
        <v>1269</v>
      </c>
      <c r="K3503" s="9"/>
      <c r="L3503" s="9"/>
      <c r="M3503" s="9"/>
      <c r="N3503"/>
      <c r="O3503"/>
      <c r="P3503"/>
      <c r="Q3503"/>
      <c r="R3503"/>
      <c r="S3503"/>
      <c r="T3503"/>
      <c r="U3503"/>
      <c r="V3503"/>
      <c r="W3503"/>
    </row>
    <row r="3504" spans="2:23" ht="15" x14ac:dyDescent="0.25">
      <c r="B3504" s="2"/>
      <c r="I3504" s="2" t="s">
        <v>412</v>
      </c>
      <c r="J3504" s="2" t="s">
        <v>1237</v>
      </c>
      <c r="K3504" s="9">
        <v>-5</v>
      </c>
      <c r="L3504" s="9">
        <v>0</v>
      </c>
      <c r="M3504" s="9">
        <v>0</v>
      </c>
      <c r="N3504"/>
      <c r="O3504"/>
      <c r="P3504"/>
      <c r="Q3504"/>
      <c r="R3504"/>
      <c r="S3504"/>
      <c r="T3504"/>
      <c r="U3504"/>
      <c r="V3504"/>
      <c r="W3504"/>
    </row>
    <row r="3505" spans="2:23" ht="15" x14ac:dyDescent="0.25">
      <c r="B3505" s="2"/>
      <c r="K3505" s="9"/>
      <c r="L3505" s="9"/>
      <c r="M3505" s="9"/>
      <c r="N3505"/>
      <c r="O3505"/>
      <c r="P3505"/>
      <c r="Q3505"/>
      <c r="R3505"/>
      <c r="S3505"/>
      <c r="T3505"/>
      <c r="U3505"/>
      <c r="V3505"/>
      <c r="W3505"/>
    </row>
    <row r="3506" spans="2:23" ht="15" x14ac:dyDescent="0.25">
      <c r="B3506" s="2"/>
      <c r="H3506" s="2" t="s">
        <v>1270</v>
      </c>
      <c r="K3506" s="9"/>
      <c r="L3506" s="9"/>
      <c r="M3506" s="9"/>
      <c r="N3506"/>
      <c r="O3506"/>
      <c r="P3506"/>
      <c r="Q3506"/>
      <c r="R3506"/>
      <c r="S3506"/>
      <c r="T3506"/>
      <c r="U3506"/>
      <c r="V3506"/>
      <c r="W3506"/>
    </row>
    <row r="3507" spans="2:23" ht="15" x14ac:dyDescent="0.25">
      <c r="B3507" s="2"/>
      <c r="I3507" s="2" t="s">
        <v>412</v>
      </c>
      <c r="J3507" s="2" t="s">
        <v>1237</v>
      </c>
      <c r="K3507" s="9">
        <v>-1</v>
      </c>
      <c r="L3507" s="9">
        <v>0</v>
      </c>
      <c r="M3507" s="9">
        <v>0</v>
      </c>
      <c r="N3507"/>
      <c r="O3507"/>
      <c r="P3507"/>
      <c r="Q3507"/>
      <c r="R3507"/>
      <c r="S3507"/>
      <c r="T3507"/>
      <c r="U3507"/>
      <c r="V3507"/>
      <c r="W3507"/>
    </row>
    <row r="3508" spans="2:23" ht="15" x14ac:dyDescent="0.25">
      <c r="B3508" s="2"/>
      <c r="K3508" s="9"/>
      <c r="L3508" s="9"/>
      <c r="M3508" s="9"/>
      <c r="N3508"/>
      <c r="O3508"/>
      <c r="P3508"/>
      <c r="Q3508"/>
      <c r="R3508"/>
      <c r="S3508"/>
      <c r="T3508"/>
      <c r="U3508"/>
      <c r="V3508"/>
      <c r="W3508"/>
    </row>
    <row r="3509" spans="2:23" ht="15" x14ac:dyDescent="0.25">
      <c r="B3509" s="2"/>
      <c r="H3509" s="2" t="s">
        <v>1271</v>
      </c>
      <c r="K3509" s="9"/>
      <c r="L3509" s="9"/>
      <c r="M3509" s="9"/>
      <c r="N3509"/>
      <c r="O3509"/>
      <c r="P3509"/>
      <c r="Q3509"/>
      <c r="R3509"/>
      <c r="S3509"/>
      <c r="T3509"/>
      <c r="U3509"/>
      <c r="V3509"/>
      <c r="W3509"/>
    </row>
    <row r="3510" spans="2:23" ht="15" x14ac:dyDescent="0.25">
      <c r="B3510" s="2"/>
      <c r="I3510" s="2" t="s">
        <v>412</v>
      </c>
      <c r="J3510" s="2" t="s">
        <v>1237</v>
      </c>
      <c r="K3510" s="9">
        <v>-3</v>
      </c>
      <c r="L3510" s="9">
        <v>0</v>
      </c>
      <c r="M3510" s="9">
        <v>0</v>
      </c>
      <c r="N3510"/>
      <c r="O3510"/>
      <c r="P3510"/>
      <c r="Q3510"/>
      <c r="R3510"/>
      <c r="S3510"/>
      <c r="T3510"/>
      <c r="U3510"/>
      <c r="V3510"/>
      <c r="W3510"/>
    </row>
    <row r="3511" spans="2:23" ht="15" x14ac:dyDescent="0.25">
      <c r="B3511" s="2"/>
      <c r="K3511" s="9"/>
      <c r="L3511" s="9"/>
      <c r="M3511" s="9"/>
      <c r="N3511"/>
      <c r="O3511"/>
      <c r="P3511"/>
      <c r="Q3511"/>
      <c r="R3511"/>
      <c r="S3511"/>
      <c r="T3511"/>
      <c r="U3511"/>
      <c r="V3511"/>
      <c r="W3511"/>
    </row>
    <row r="3512" spans="2:23" ht="15" x14ac:dyDescent="0.25">
      <c r="B3512" s="2"/>
      <c r="H3512" s="2" t="s">
        <v>1272</v>
      </c>
      <c r="K3512" s="9"/>
      <c r="L3512" s="9"/>
      <c r="M3512" s="9"/>
      <c r="N3512"/>
      <c r="O3512"/>
      <c r="P3512"/>
      <c r="Q3512"/>
      <c r="R3512"/>
      <c r="S3512"/>
      <c r="T3512"/>
      <c r="U3512"/>
      <c r="V3512"/>
      <c r="W3512"/>
    </row>
    <row r="3513" spans="2:23" ht="15" x14ac:dyDescent="0.25">
      <c r="B3513" s="2"/>
      <c r="I3513" s="2" t="s">
        <v>412</v>
      </c>
      <c r="J3513" s="2" t="s">
        <v>1237</v>
      </c>
      <c r="K3513" s="9">
        <v>-8</v>
      </c>
      <c r="L3513" s="9">
        <v>0</v>
      </c>
      <c r="M3513" s="9">
        <v>0</v>
      </c>
      <c r="N3513"/>
      <c r="O3513"/>
      <c r="P3513"/>
      <c r="Q3513"/>
      <c r="R3513"/>
      <c r="S3513"/>
      <c r="T3513"/>
      <c r="U3513"/>
      <c r="V3513"/>
      <c r="W3513"/>
    </row>
    <row r="3514" spans="2:23" ht="15" x14ac:dyDescent="0.25">
      <c r="B3514" s="2"/>
      <c r="K3514" s="9"/>
      <c r="L3514" s="9"/>
      <c r="M3514" s="9"/>
      <c r="N3514"/>
      <c r="O3514"/>
      <c r="P3514"/>
      <c r="Q3514"/>
      <c r="R3514"/>
      <c r="S3514"/>
      <c r="T3514"/>
      <c r="U3514"/>
      <c r="V3514"/>
      <c r="W3514"/>
    </row>
    <row r="3515" spans="2:23" ht="15" x14ac:dyDescent="0.25">
      <c r="B3515" s="2"/>
      <c r="H3515" s="2" t="s">
        <v>1273</v>
      </c>
      <c r="K3515" s="9"/>
      <c r="L3515" s="9"/>
      <c r="M3515" s="9"/>
      <c r="N3515"/>
      <c r="O3515"/>
      <c r="P3515"/>
      <c r="Q3515"/>
      <c r="R3515"/>
      <c r="S3515"/>
      <c r="T3515"/>
      <c r="U3515"/>
      <c r="V3515"/>
      <c r="W3515"/>
    </row>
    <row r="3516" spans="2:23" ht="15" x14ac:dyDescent="0.25">
      <c r="B3516" s="2"/>
      <c r="I3516" s="2" t="s">
        <v>412</v>
      </c>
      <c r="J3516" s="2" t="s">
        <v>1237</v>
      </c>
      <c r="K3516" s="9">
        <v>-4</v>
      </c>
      <c r="L3516" s="9">
        <v>0</v>
      </c>
      <c r="M3516" s="9">
        <v>0</v>
      </c>
      <c r="N3516"/>
      <c r="O3516"/>
      <c r="P3516"/>
      <c r="Q3516"/>
      <c r="R3516"/>
      <c r="S3516"/>
      <c r="T3516"/>
      <c r="U3516"/>
      <c r="V3516"/>
      <c r="W3516"/>
    </row>
    <row r="3517" spans="2:23" ht="15" x14ac:dyDescent="0.25">
      <c r="B3517" s="2"/>
      <c r="K3517" s="9"/>
      <c r="L3517" s="9"/>
      <c r="M3517" s="9"/>
      <c r="N3517"/>
      <c r="O3517"/>
      <c r="P3517"/>
      <c r="Q3517"/>
      <c r="R3517"/>
      <c r="S3517"/>
      <c r="T3517"/>
      <c r="U3517"/>
      <c r="V3517"/>
      <c r="W3517"/>
    </row>
    <row r="3518" spans="2:23" ht="15" x14ac:dyDescent="0.25">
      <c r="B3518" s="2"/>
      <c r="F3518" s="2" t="s">
        <v>78</v>
      </c>
      <c r="G3518" s="2" t="s">
        <v>1274</v>
      </c>
      <c r="K3518" s="9"/>
      <c r="L3518" s="9"/>
      <c r="M3518" s="9"/>
      <c r="N3518"/>
      <c r="O3518"/>
      <c r="P3518"/>
      <c r="Q3518"/>
      <c r="R3518"/>
      <c r="S3518"/>
      <c r="T3518"/>
      <c r="U3518"/>
      <c r="V3518"/>
      <c r="W3518"/>
    </row>
    <row r="3519" spans="2:23" ht="15" x14ac:dyDescent="0.25">
      <c r="B3519" s="2"/>
      <c r="H3519" s="2" t="s">
        <v>1275</v>
      </c>
      <c r="K3519" s="9"/>
      <c r="L3519" s="9"/>
      <c r="M3519" s="9"/>
      <c r="N3519"/>
      <c r="O3519"/>
      <c r="P3519"/>
      <c r="Q3519"/>
      <c r="R3519"/>
      <c r="S3519"/>
      <c r="T3519"/>
      <c r="U3519"/>
      <c r="V3519"/>
      <c r="W3519"/>
    </row>
    <row r="3520" spans="2:23" ht="15" x14ac:dyDescent="0.25">
      <c r="B3520" s="2"/>
      <c r="I3520" s="2" t="s">
        <v>415</v>
      </c>
      <c r="J3520" s="2" t="s">
        <v>1237</v>
      </c>
      <c r="K3520" s="9">
        <v>-61</v>
      </c>
      <c r="L3520" s="9">
        <v>0</v>
      </c>
      <c r="M3520" s="9">
        <v>0</v>
      </c>
      <c r="N3520"/>
      <c r="O3520"/>
      <c r="P3520"/>
      <c r="Q3520"/>
      <c r="R3520"/>
      <c r="S3520"/>
      <c r="T3520"/>
      <c r="U3520"/>
      <c r="V3520"/>
      <c r="W3520"/>
    </row>
    <row r="3521" spans="2:23" ht="15" x14ac:dyDescent="0.25">
      <c r="B3521" s="2"/>
      <c r="K3521" s="9"/>
      <c r="L3521" s="9"/>
      <c r="M3521" s="9"/>
      <c r="N3521"/>
      <c r="O3521"/>
      <c r="P3521"/>
      <c r="Q3521"/>
      <c r="R3521"/>
      <c r="S3521"/>
      <c r="T3521"/>
      <c r="U3521"/>
      <c r="V3521"/>
      <c r="W3521"/>
    </row>
    <row r="3522" spans="2:23" ht="15" x14ac:dyDescent="0.25">
      <c r="B3522" s="2"/>
      <c r="H3522" s="2" t="s">
        <v>1276</v>
      </c>
      <c r="K3522" s="9"/>
      <c r="L3522" s="9"/>
      <c r="M3522" s="9"/>
      <c r="N3522"/>
      <c r="O3522"/>
      <c r="P3522"/>
      <c r="Q3522"/>
      <c r="R3522"/>
      <c r="S3522"/>
      <c r="T3522"/>
      <c r="U3522"/>
      <c r="V3522"/>
      <c r="W3522"/>
    </row>
    <row r="3523" spans="2:23" ht="15" x14ac:dyDescent="0.25">
      <c r="B3523" s="2"/>
      <c r="I3523" s="2" t="s">
        <v>412</v>
      </c>
      <c r="J3523" s="2" t="s">
        <v>1237</v>
      </c>
      <c r="K3523" s="9">
        <v>-10</v>
      </c>
      <c r="L3523" s="9">
        <v>0</v>
      </c>
      <c r="M3523" s="9">
        <v>0</v>
      </c>
      <c r="N3523"/>
      <c r="O3523"/>
      <c r="P3523"/>
      <c r="Q3523"/>
      <c r="R3523"/>
      <c r="S3523"/>
      <c r="T3523"/>
      <c r="U3523"/>
      <c r="V3523"/>
      <c r="W3523"/>
    </row>
    <row r="3524" spans="2:23" ht="15" x14ac:dyDescent="0.25">
      <c r="B3524" s="2"/>
      <c r="K3524" s="9"/>
      <c r="L3524" s="9"/>
      <c r="M3524" s="9"/>
      <c r="N3524"/>
      <c r="O3524"/>
      <c r="P3524"/>
      <c r="Q3524"/>
      <c r="R3524"/>
      <c r="S3524"/>
      <c r="T3524"/>
      <c r="U3524"/>
      <c r="V3524"/>
      <c r="W3524"/>
    </row>
    <row r="3525" spans="2:23" ht="15" x14ac:dyDescent="0.25">
      <c r="B3525" s="2"/>
      <c r="H3525" s="2" t="s">
        <v>1277</v>
      </c>
      <c r="K3525" s="9"/>
      <c r="L3525" s="9"/>
      <c r="M3525" s="9"/>
      <c r="N3525"/>
      <c r="O3525"/>
      <c r="P3525"/>
      <c r="Q3525"/>
      <c r="R3525"/>
      <c r="S3525"/>
      <c r="T3525"/>
      <c r="U3525"/>
      <c r="V3525"/>
      <c r="W3525"/>
    </row>
    <row r="3526" spans="2:23" ht="15" x14ac:dyDescent="0.25">
      <c r="B3526" s="2"/>
      <c r="I3526" s="2" t="s">
        <v>412</v>
      </c>
      <c r="J3526" s="2" t="s">
        <v>1237</v>
      </c>
      <c r="K3526" s="9">
        <v>-2</v>
      </c>
      <c r="L3526" s="9">
        <v>0</v>
      </c>
      <c r="M3526" s="9">
        <v>0</v>
      </c>
      <c r="N3526"/>
      <c r="O3526"/>
      <c r="P3526"/>
      <c r="Q3526"/>
      <c r="R3526"/>
      <c r="S3526"/>
      <c r="T3526"/>
      <c r="U3526"/>
      <c r="V3526"/>
      <c r="W3526"/>
    </row>
    <row r="3527" spans="2:23" ht="15" x14ac:dyDescent="0.25">
      <c r="B3527" s="2"/>
      <c r="K3527" s="9"/>
      <c r="L3527" s="9"/>
      <c r="M3527" s="9"/>
      <c r="N3527"/>
      <c r="O3527"/>
      <c r="P3527"/>
      <c r="Q3527"/>
      <c r="R3527"/>
      <c r="S3527"/>
      <c r="T3527"/>
      <c r="U3527"/>
      <c r="V3527"/>
      <c r="W3527"/>
    </row>
    <row r="3528" spans="2:23" ht="15" x14ac:dyDescent="0.25">
      <c r="B3528" s="2"/>
      <c r="F3528" s="2" t="s">
        <v>165</v>
      </c>
      <c r="G3528" s="2" t="s">
        <v>404</v>
      </c>
      <c r="K3528" s="9"/>
      <c r="L3528" s="9"/>
      <c r="M3528" s="9"/>
      <c r="N3528"/>
      <c r="O3528"/>
      <c r="P3528"/>
      <c r="Q3528"/>
      <c r="R3528"/>
      <c r="S3528"/>
      <c r="T3528"/>
      <c r="U3528"/>
      <c r="V3528"/>
      <c r="W3528"/>
    </row>
    <row r="3529" spans="2:23" ht="15" x14ac:dyDescent="0.25">
      <c r="B3529" s="2"/>
      <c r="H3529" s="2" t="s">
        <v>1278</v>
      </c>
      <c r="K3529" s="9"/>
      <c r="L3529" s="9"/>
      <c r="M3529" s="9"/>
      <c r="N3529"/>
      <c r="O3529"/>
      <c r="P3529"/>
      <c r="Q3529"/>
      <c r="R3529"/>
      <c r="S3529"/>
      <c r="T3529"/>
      <c r="U3529"/>
      <c r="V3529"/>
      <c r="W3529"/>
    </row>
    <row r="3530" spans="2:23" ht="15" x14ac:dyDescent="0.25">
      <c r="B3530" s="2"/>
      <c r="I3530" s="2" t="s">
        <v>412</v>
      </c>
      <c r="J3530" s="2" t="s">
        <v>1237</v>
      </c>
      <c r="K3530" s="9">
        <v>-1</v>
      </c>
      <c r="L3530" s="9">
        <v>0</v>
      </c>
      <c r="M3530" s="9">
        <v>0</v>
      </c>
      <c r="N3530"/>
      <c r="O3530"/>
      <c r="P3530"/>
      <c r="Q3530"/>
      <c r="R3530"/>
      <c r="S3530"/>
      <c r="T3530"/>
      <c r="U3530"/>
      <c r="V3530"/>
      <c r="W3530"/>
    </row>
    <row r="3531" spans="2:23" ht="15" x14ac:dyDescent="0.25">
      <c r="B3531" s="2"/>
      <c r="K3531" s="9"/>
      <c r="L3531" s="9"/>
      <c r="M3531" s="9"/>
      <c r="N3531"/>
      <c r="O3531"/>
      <c r="P3531"/>
      <c r="Q3531"/>
      <c r="R3531"/>
      <c r="S3531"/>
      <c r="T3531"/>
      <c r="U3531"/>
      <c r="V3531"/>
      <c r="W3531"/>
    </row>
    <row r="3532" spans="2:23" ht="15" x14ac:dyDescent="0.25">
      <c r="B3532" s="2"/>
      <c r="H3532" s="2" t="s">
        <v>1279</v>
      </c>
      <c r="K3532" s="9"/>
      <c r="L3532" s="9"/>
      <c r="M3532" s="9"/>
      <c r="N3532"/>
      <c r="O3532"/>
      <c r="P3532"/>
      <c r="Q3532"/>
      <c r="R3532"/>
      <c r="S3532"/>
      <c r="T3532"/>
      <c r="U3532"/>
      <c r="V3532"/>
      <c r="W3532"/>
    </row>
    <row r="3533" spans="2:23" ht="15" x14ac:dyDescent="0.25">
      <c r="B3533" s="2"/>
      <c r="I3533" s="2" t="s">
        <v>412</v>
      </c>
      <c r="J3533" s="2" t="s">
        <v>1237</v>
      </c>
      <c r="K3533" s="9">
        <v>-3</v>
      </c>
      <c r="L3533" s="9">
        <v>-4</v>
      </c>
      <c r="M3533" s="9">
        <v>0</v>
      </c>
      <c r="N3533"/>
      <c r="O3533"/>
      <c r="P3533"/>
      <c r="Q3533"/>
      <c r="R3533"/>
      <c r="S3533"/>
      <c r="T3533"/>
      <c r="U3533"/>
      <c r="V3533"/>
      <c r="W3533"/>
    </row>
    <row r="3534" spans="2:23" ht="15" x14ac:dyDescent="0.25">
      <c r="B3534" s="2"/>
      <c r="K3534" s="9"/>
      <c r="L3534" s="9"/>
      <c r="M3534" s="9"/>
      <c r="N3534"/>
      <c r="O3534"/>
      <c r="P3534"/>
      <c r="Q3534"/>
      <c r="R3534"/>
      <c r="S3534"/>
      <c r="T3534"/>
      <c r="U3534"/>
      <c r="V3534"/>
      <c r="W3534"/>
    </row>
    <row r="3535" spans="2:23" ht="15" x14ac:dyDescent="0.25">
      <c r="B3535" s="2"/>
      <c r="H3535" s="2" t="s">
        <v>1280</v>
      </c>
      <c r="K3535" s="9"/>
      <c r="L3535" s="9"/>
      <c r="M3535" s="9"/>
      <c r="N3535"/>
      <c r="O3535"/>
      <c r="P3535"/>
      <c r="Q3535"/>
      <c r="R3535"/>
      <c r="S3535"/>
      <c r="T3535"/>
      <c r="U3535"/>
      <c r="V3535"/>
      <c r="W3535"/>
    </row>
    <row r="3536" spans="2:23" ht="15" x14ac:dyDescent="0.25">
      <c r="B3536" s="2"/>
      <c r="I3536" s="2" t="s">
        <v>412</v>
      </c>
      <c r="J3536" s="2" t="s">
        <v>1237</v>
      </c>
      <c r="K3536" s="9">
        <v>-6</v>
      </c>
      <c r="L3536" s="9">
        <v>0</v>
      </c>
      <c r="M3536" s="9">
        <v>0</v>
      </c>
      <c r="N3536"/>
      <c r="O3536"/>
      <c r="P3536"/>
      <c r="Q3536"/>
      <c r="R3536"/>
      <c r="S3536"/>
      <c r="T3536"/>
      <c r="U3536"/>
      <c r="V3536"/>
      <c r="W3536"/>
    </row>
    <row r="3537" spans="2:23" ht="15" x14ac:dyDescent="0.25">
      <c r="B3537" s="2"/>
      <c r="K3537" s="9"/>
      <c r="L3537" s="9"/>
      <c r="M3537" s="9"/>
      <c r="N3537"/>
      <c r="O3537"/>
      <c r="P3537"/>
      <c r="Q3537"/>
      <c r="R3537"/>
      <c r="S3537"/>
      <c r="T3537"/>
      <c r="U3537"/>
      <c r="V3537"/>
      <c r="W3537"/>
    </row>
    <row r="3538" spans="2:23" ht="15" x14ac:dyDescent="0.25">
      <c r="B3538" s="2"/>
      <c r="H3538" s="2" t="s">
        <v>1281</v>
      </c>
      <c r="K3538" s="9"/>
      <c r="L3538" s="9"/>
      <c r="M3538" s="9"/>
      <c r="N3538"/>
      <c r="O3538"/>
      <c r="P3538"/>
      <c r="Q3538"/>
      <c r="R3538"/>
      <c r="S3538"/>
      <c r="T3538"/>
      <c r="U3538"/>
      <c r="V3538"/>
      <c r="W3538"/>
    </row>
    <row r="3539" spans="2:23" ht="15" x14ac:dyDescent="0.25">
      <c r="B3539" s="2"/>
      <c r="I3539" s="2" t="s">
        <v>412</v>
      </c>
      <c r="J3539" s="2" t="s">
        <v>1237</v>
      </c>
      <c r="K3539" s="9">
        <v>-22</v>
      </c>
      <c r="L3539" s="9">
        <v>-26</v>
      </c>
      <c r="M3539" s="9">
        <v>-26</v>
      </c>
      <c r="N3539"/>
      <c r="O3539"/>
      <c r="P3539"/>
      <c r="Q3539"/>
      <c r="R3539"/>
      <c r="S3539"/>
      <c r="T3539"/>
      <c r="U3539"/>
      <c r="V3539"/>
      <c r="W3539"/>
    </row>
    <row r="3540" spans="2:23" ht="15" x14ac:dyDescent="0.25">
      <c r="B3540" s="2"/>
      <c r="K3540" s="9"/>
      <c r="L3540" s="9"/>
      <c r="M3540" s="9"/>
      <c r="N3540"/>
      <c r="O3540"/>
      <c r="P3540"/>
      <c r="Q3540"/>
      <c r="R3540"/>
      <c r="S3540"/>
      <c r="T3540"/>
      <c r="U3540"/>
      <c r="V3540"/>
      <c r="W3540"/>
    </row>
    <row r="3541" spans="2:23" ht="15" x14ac:dyDescent="0.25">
      <c r="B3541" s="2"/>
      <c r="H3541" s="2" t="s">
        <v>1282</v>
      </c>
      <c r="K3541" s="9"/>
      <c r="L3541" s="9"/>
      <c r="M3541" s="9"/>
      <c r="N3541"/>
      <c r="O3541"/>
      <c r="P3541"/>
      <c r="Q3541"/>
      <c r="R3541"/>
      <c r="S3541"/>
      <c r="T3541"/>
      <c r="U3541"/>
      <c r="V3541"/>
      <c r="W3541"/>
    </row>
    <row r="3542" spans="2:23" ht="15" x14ac:dyDescent="0.25">
      <c r="B3542" s="2"/>
      <c r="I3542" s="2" t="s">
        <v>412</v>
      </c>
      <c r="J3542" s="2" t="s">
        <v>1237</v>
      </c>
      <c r="K3542" s="9">
        <v>-3</v>
      </c>
      <c r="L3542" s="9">
        <v>0</v>
      </c>
      <c r="M3542" s="9">
        <v>0</v>
      </c>
      <c r="N3542"/>
      <c r="O3542"/>
      <c r="P3542"/>
      <c r="Q3542"/>
      <c r="R3542"/>
      <c r="S3542"/>
      <c r="T3542"/>
      <c r="U3542"/>
      <c r="V3542"/>
      <c r="W3542"/>
    </row>
    <row r="3543" spans="2:23" ht="15" x14ac:dyDescent="0.25">
      <c r="B3543" s="2"/>
      <c r="K3543" s="9"/>
      <c r="L3543" s="9"/>
      <c r="M3543" s="9"/>
      <c r="N3543"/>
      <c r="O3543"/>
      <c r="P3543"/>
      <c r="Q3543"/>
      <c r="R3543"/>
      <c r="S3543"/>
      <c r="T3543"/>
      <c r="U3543"/>
      <c r="V3543"/>
      <c r="W3543"/>
    </row>
    <row r="3544" spans="2:23" ht="15" x14ac:dyDescent="0.25">
      <c r="B3544" s="2"/>
      <c r="F3544" s="2" t="s">
        <v>171</v>
      </c>
      <c r="G3544" s="2" t="s">
        <v>407</v>
      </c>
      <c r="K3544" s="9"/>
      <c r="L3544" s="9"/>
      <c r="M3544" s="9"/>
      <c r="N3544"/>
      <c r="O3544"/>
      <c r="P3544"/>
      <c r="Q3544"/>
      <c r="R3544"/>
      <c r="S3544"/>
      <c r="T3544"/>
      <c r="U3544"/>
      <c r="V3544"/>
      <c r="W3544"/>
    </row>
    <row r="3545" spans="2:23" ht="15" x14ac:dyDescent="0.25">
      <c r="B3545" s="2"/>
      <c r="H3545" s="2" t="s">
        <v>1283</v>
      </c>
      <c r="K3545" s="9"/>
      <c r="L3545" s="9"/>
      <c r="M3545" s="9"/>
      <c r="N3545"/>
      <c r="O3545"/>
      <c r="P3545"/>
      <c r="Q3545"/>
      <c r="R3545"/>
      <c r="S3545"/>
      <c r="T3545"/>
      <c r="U3545"/>
      <c r="V3545"/>
      <c r="W3545"/>
    </row>
    <row r="3546" spans="2:23" ht="15" x14ac:dyDescent="0.25">
      <c r="B3546" s="2"/>
      <c r="I3546" s="2" t="s">
        <v>406</v>
      </c>
      <c r="J3546" s="2" t="s">
        <v>1237</v>
      </c>
      <c r="K3546" s="9">
        <v>-157</v>
      </c>
      <c r="L3546" s="9">
        <v>-178</v>
      </c>
      <c r="M3546" s="9">
        <v>-197</v>
      </c>
      <c r="N3546"/>
      <c r="O3546"/>
      <c r="P3546"/>
      <c r="Q3546"/>
      <c r="R3546"/>
      <c r="S3546"/>
      <c r="T3546"/>
      <c r="U3546"/>
      <c r="V3546"/>
      <c r="W3546"/>
    </row>
    <row r="3547" spans="2:23" ht="15" x14ac:dyDescent="0.25">
      <c r="B3547" s="2"/>
      <c r="K3547" s="9"/>
      <c r="L3547" s="9"/>
      <c r="M3547" s="9"/>
      <c r="N3547"/>
      <c r="O3547"/>
      <c r="P3547"/>
      <c r="Q3547"/>
      <c r="R3547"/>
      <c r="S3547"/>
      <c r="T3547"/>
      <c r="U3547"/>
      <c r="V3547"/>
      <c r="W3547"/>
    </row>
    <row r="3548" spans="2:23" ht="15" x14ac:dyDescent="0.25">
      <c r="B3548" s="2"/>
      <c r="F3548" s="2" t="s">
        <v>409</v>
      </c>
      <c r="G3548" s="2" t="s">
        <v>410</v>
      </c>
      <c r="K3548" s="9"/>
      <c r="L3548" s="9"/>
      <c r="M3548" s="9"/>
      <c r="N3548"/>
      <c r="O3548"/>
      <c r="P3548"/>
      <c r="Q3548"/>
      <c r="R3548"/>
      <c r="S3548"/>
      <c r="T3548"/>
      <c r="U3548"/>
      <c r="V3548"/>
      <c r="W3548"/>
    </row>
    <row r="3549" spans="2:23" ht="15" x14ac:dyDescent="0.25">
      <c r="B3549" s="2"/>
      <c r="H3549" s="2" t="s">
        <v>1284</v>
      </c>
      <c r="K3549" s="9"/>
      <c r="L3549" s="9"/>
      <c r="M3549" s="9"/>
      <c r="N3549"/>
      <c r="O3549"/>
      <c r="P3549"/>
      <c r="Q3549"/>
      <c r="R3549"/>
      <c r="S3549"/>
      <c r="T3549"/>
      <c r="U3549"/>
      <c r="V3549"/>
      <c r="W3549"/>
    </row>
    <row r="3550" spans="2:23" ht="15" x14ac:dyDescent="0.25">
      <c r="B3550" s="2"/>
      <c r="I3550" s="2" t="s">
        <v>412</v>
      </c>
      <c r="J3550" s="2" t="s">
        <v>1237</v>
      </c>
      <c r="K3550" s="9">
        <v>-1</v>
      </c>
      <c r="L3550" s="9">
        <v>0</v>
      </c>
      <c r="M3550" s="9">
        <v>0</v>
      </c>
      <c r="N3550"/>
      <c r="O3550"/>
      <c r="P3550"/>
      <c r="Q3550"/>
      <c r="R3550"/>
      <c r="S3550"/>
      <c r="T3550"/>
      <c r="U3550"/>
      <c r="V3550"/>
      <c r="W3550"/>
    </row>
    <row r="3551" spans="2:23" ht="15" x14ac:dyDescent="0.25">
      <c r="B3551" s="2"/>
      <c r="K3551" s="9"/>
      <c r="L3551" s="9"/>
      <c r="M3551" s="9"/>
      <c r="N3551"/>
      <c r="O3551"/>
      <c r="P3551"/>
      <c r="Q3551"/>
      <c r="R3551"/>
      <c r="S3551"/>
      <c r="T3551"/>
      <c r="U3551"/>
      <c r="V3551"/>
      <c r="W3551"/>
    </row>
    <row r="3552" spans="2:23" ht="15" x14ac:dyDescent="0.25">
      <c r="B3552" s="2"/>
      <c r="D3552" s="2" t="s">
        <v>416</v>
      </c>
      <c r="E3552" s="2" t="s">
        <v>417</v>
      </c>
      <c r="K3552" s="9"/>
      <c r="L3552" s="9"/>
      <c r="M3552" s="9"/>
      <c r="N3552"/>
      <c r="O3552"/>
      <c r="P3552"/>
      <c r="Q3552"/>
      <c r="R3552"/>
      <c r="S3552"/>
      <c r="T3552"/>
      <c r="U3552"/>
      <c r="V3552"/>
      <c r="W3552"/>
    </row>
    <row r="3553" spans="2:23" ht="15" x14ac:dyDescent="0.25">
      <c r="B3553" s="2"/>
      <c r="F3553" s="2" t="s">
        <v>74</v>
      </c>
      <c r="G3553" s="2" t="s">
        <v>418</v>
      </c>
      <c r="K3553" s="9"/>
      <c r="L3553" s="9"/>
      <c r="M3553" s="9"/>
      <c r="N3553"/>
      <c r="O3553"/>
      <c r="P3553"/>
      <c r="Q3553"/>
      <c r="R3553"/>
      <c r="S3553"/>
      <c r="T3553"/>
      <c r="U3553"/>
      <c r="V3553"/>
      <c r="W3553"/>
    </row>
    <row r="3554" spans="2:23" ht="15" x14ac:dyDescent="0.25">
      <c r="B3554" s="2"/>
      <c r="H3554" s="2" t="s">
        <v>419</v>
      </c>
      <c r="K3554" s="9"/>
      <c r="L3554" s="9"/>
      <c r="M3554" s="9"/>
      <c r="N3554"/>
      <c r="O3554"/>
      <c r="P3554"/>
      <c r="Q3554"/>
      <c r="R3554"/>
      <c r="S3554"/>
      <c r="T3554"/>
      <c r="U3554"/>
      <c r="V3554"/>
      <c r="W3554"/>
    </row>
    <row r="3555" spans="2:23" ht="15" x14ac:dyDescent="0.25">
      <c r="B3555" s="2"/>
      <c r="I3555" s="2" t="s">
        <v>122</v>
      </c>
      <c r="J3555" s="2" t="s">
        <v>1237</v>
      </c>
      <c r="K3555" s="9">
        <v>-44</v>
      </c>
      <c r="L3555" s="9">
        <v>-40</v>
      </c>
      <c r="M3555" s="9">
        <v>-40</v>
      </c>
      <c r="N3555"/>
      <c r="O3555"/>
      <c r="P3555"/>
      <c r="Q3555"/>
      <c r="R3555"/>
      <c r="S3555"/>
      <c r="T3555"/>
      <c r="U3555"/>
      <c r="V3555"/>
      <c r="W3555"/>
    </row>
    <row r="3556" spans="2:23" ht="15" x14ac:dyDescent="0.25">
      <c r="B3556" s="2"/>
      <c r="K3556" s="9"/>
      <c r="L3556" s="9"/>
      <c r="M3556" s="9"/>
      <c r="N3556"/>
      <c r="O3556"/>
      <c r="P3556"/>
      <c r="Q3556"/>
      <c r="R3556"/>
      <c r="S3556"/>
      <c r="T3556"/>
      <c r="U3556"/>
      <c r="V3556"/>
      <c r="W3556"/>
    </row>
    <row r="3557" spans="2:23" ht="15" x14ac:dyDescent="0.25">
      <c r="B3557" s="2"/>
      <c r="F3557" s="2" t="s">
        <v>78</v>
      </c>
      <c r="G3557" s="2" t="s">
        <v>421</v>
      </c>
      <c r="K3557" s="9"/>
      <c r="L3557" s="9"/>
      <c r="M3557" s="9"/>
      <c r="N3557"/>
      <c r="O3557"/>
      <c r="P3557"/>
      <c r="Q3557"/>
      <c r="R3557"/>
      <c r="S3557"/>
      <c r="T3557"/>
      <c r="U3557"/>
      <c r="V3557"/>
      <c r="W3557"/>
    </row>
    <row r="3558" spans="2:23" ht="15" x14ac:dyDescent="0.25">
      <c r="B3558" s="2"/>
      <c r="H3558" s="2" t="s">
        <v>422</v>
      </c>
      <c r="K3558" s="9"/>
      <c r="L3558" s="9"/>
      <c r="M3558" s="9"/>
      <c r="N3558"/>
      <c r="O3558"/>
      <c r="P3558"/>
      <c r="Q3558"/>
      <c r="R3558"/>
      <c r="S3558"/>
      <c r="T3558"/>
      <c r="U3558"/>
      <c r="V3558"/>
      <c r="W3558"/>
    </row>
    <row r="3559" spans="2:23" ht="15" x14ac:dyDescent="0.25">
      <c r="B3559" s="2"/>
      <c r="I3559" s="2" t="s">
        <v>122</v>
      </c>
      <c r="J3559" s="2" t="s">
        <v>1237</v>
      </c>
      <c r="K3559" s="9">
        <v>-57</v>
      </c>
      <c r="L3559" s="9">
        <v>-56</v>
      </c>
      <c r="M3559" s="9">
        <v>-73</v>
      </c>
      <c r="N3559"/>
      <c r="O3559"/>
      <c r="P3559"/>
      <c r="Q3559"/>
      <c r="R3559"/>
      <c r="S3559"/>
      <c r="T3559"/>
      <c r="U3559"/>
      <c r="V3559"/>
      <c r="W3559"/>
    </row>
    <row r="3560" spans="2:23" ht="15" x14ac:dyDescent="0.25">
      <c r="B3560" s="2"/>
      <c r="K3560" s="9"/>
      <c r="L3560" s="9"/>
      <c r="M3560" s="9"/>
      <c r="N3560"/>
      <c r="O3560"/>
      <c r="P3560"/>
      <c r="Q3560"/>
      <c r="R3560"/>
      <c r="S3560"/>
      <c r="T3560"/>
      <c r="U3560"/>
      <c r="V3560"/>
      <c r="W3560"/>
    </row>
    <row r="3561" spans="2:23" ht="15" x14ac:dyDescent="0.25">
      <c r="B3561" s="2"/>
      <c r="F3561" s="2" t="s">
        <v>165</v>
      </c>
      <c r="G3561" s="2" t="s">
        <v>423</v>
      </c>
      <c r="K3561" s="9"/>
      <c r="L3561" s="9"/>
      <c r="M3561" s="9"/>
      <c r="N3561"/>
      <c r="O3561"/>
      <c r="P3561"/>
      <c r="Q3561"/>
      <c r="R3561"/>
      <c r="S3561"/>
      <c r="T3561"/>
      <c r="U3561"/>
      <c r="V3561"/>
      <c r="W3561"/>
    </row>
    <row r="3562" spans="2:23" ht="15" x14ac:dyDescent="0.25">
      <c r="B3562" s="2"/>
      <c r="H3562" s="2" t="s">
        <v>424</v>
      </c>
      <c r="K3562" s="9"/>
      <c r="L3562" s="9"/>
      <c r="M3562" s="9"/>
      <c r="N3562"/>
      <c r="O3562"/>
      <c r="P3562"/>
      <c r="Q3562"/>
      <c r="R3562"/>
      <c r="S3562"/>
      <c r="T3562"/>
      <c r="U3562"/>
      <c r="V3562"/>
      <c r="W3562"/>
    </row>
    <row r="3563" spans="2:23" ht="15" x14ac:dyDescent="0.25">
      <c r="B3563" s="2"/>
      <c r="I3563" s="2" t="s">
        <v>122</v>
      </c>
      <c r="J3563" s="2" t="s">
        <v>1237</v>
      </c>
      <c r="K3563" s="9">
        <v>-58</v>
      </c>
      <c r="L3563" s="9">
        <v>-68</v>
      </c>
      <c r="M3563" s="9">
        <v>-75</v>
      </c>
      <c r="N3563"/>
      <c r="O3563"/>
      <c r="P3563"/>
      <c r="Q3563"/>
      <c r="R3563"/>
      <c r="S3563"/>
      <c r="T3563"/>
      <c r="U3563"/>
      <c r="V3563"/>
      <c r="W3563"/>
    </row>
    <row r="3564" spans="2:23" ht="15" x14ac:dyDescent="0.25">
      <c r="B3564" s="2"/>
      <c r="K3564" s="9"/>
      <c r="L3564" s="9"/>
      <c r="M3564" s="9"/>
      <c r="N3564"/>
      <c r="O3564"/>
      <c r="P3564"/>
      <c r="Q3564"/>
      <c r="R3564"/>
      <c r="S3564"/>
      <c r="T3564"/>
      <c r="U3564"/>
      <c r="V3564"/>
      <c r="W3564"/>
    </row>
    <row r="3565" spans="2:23" ht="15" x14ac:dyDescent="0.25">
      <c r="B3565" s="2"/>
      <c r="F3565" s="2" t="s">
        <v>171</v>
      </c>
      <c r="G3565" s="2" t="s">
        <v>425</v>
      </c>
      <c r="K3565" s="9"/>
      <c r="L3565" s="9"/>
      <c r="M3565" s="9"/>
      <c r="N3565"/>
      <c r="O3565"/>
      <c r="P3565"/>
      <c r="Q3565"/>
      <c r="R3565"/>
      <c r="S3565"/>
      <c r="T3565"/>
      <c r="U3565"/>
      <c r="V3565"/>
      <c r="W3565"/>
    </row>
    <row r="3566" spans="2:23" ht="15" x14ac:dyDescent="0.25">
      <c r="B3566" s="2"/>
      <c r="H3566" s="2" t="s">
        <v>426</v>
      </c>
      <c r="K3566" s="9"/>
      <c r="L3566" s="9"/>
      <c r="M3566" s="9"/>
      <c r="N3566"/>
      <c r="O3566"/>
      <c r="P3566"/>
      <c r="Q3566"/>
      <c r="R3566"/>
      <c r="S3566"/>
      <c r="T3566"/>
      <c r="U3566"/>
      <c r="V3566"/>
      <c r="W3566"/>
    </row>
    <row r="3567" spans="2:23" ht="15" x14ac:dyDescent="0.25">
      <c r="B3567" s="2"/>
      <c r="I3567" s="2" t="s">
        <v>124</v>
      </c>
      <c r="J3567" s="2" t="s">
        <v>1237</v>
      </c>
      <c r="K3567" s="9">
        <v>-212</v>
      </c>
      <c r="L3567" s="9">
        <v>-215</v>
      </c>
      <c r="M3567" s="9">
        <v>-233</v>
      </c>
      <c r="N3567"/>
      <c r="O3567"/>
      <c r="P3567"/>
      <c r="Q3567"/>
      <c r="R3567"/>
      <c r="S3567"/>
      <c r="T3567"/>
      <c r="U3567"/>
      <c r="V3567"/>
      <c r="W3567"/>
    </row>
    <row r="3568" spans="2:23" ht="15" x14ac:dyDescent="0.25">
      <c r="B3568" s="2"/>
      <c r="K3568" s="9"/>
      <c r="L3568" s="9"/>
      <c r="M3568" s="9"/>
      <c r="N3568"/>
      <c r="O3568"/>
      <c r="P3568"/>
      <c r="Q3568"/>
      <c r="R3568"/>
      <c r="S3568"/>
      <c r="T3568"/>
      <c r="U3568"/>
      <c r="V3568"/>
      <c r="W3568"/>
    </row>
    <row r="3569" spans="2:23" ht="15" x14ac:dyDescent="0.25">
      <c r="B3569" s="2"/>
      <c r="H3569" s="2" t="s">
        <v>427</v>
      </c>
      <c r="K3569" s="9"/>
      <c r="L3569" s="9"/>
      <c r="M3569" s="9"/>
      <c r="N3569"/>
      <c r="O3569"/>
      <c r="P3569"/>
      <c r="Q3569"/>
      <c r="R3569"/>
      <c r="S3569"/>
      <c r="T3569"/>
      <c r="U3569"/>
      <c r="V3569"/>
      <c r="W3569"/>
    </row>
    <row r="3570" spans="2:23" ht="15" x14ac:dyDescent="0.25">
      <c r="B3570" s="2"/>
      <c r="I3570" s="2" t="s">
        <v>124</v>
      </c>
      <c r="J3570" s="2" t="s">
        <v>1237</v>
      </c>
      <c r="K3570" s="9">
        <v>-2</v>
      </c>
      <c r="L3570" s="9">
        <v>-2</v>
      </c>
      <c r="M3570" s="9">
        <v>-2</v>
      </c>
      <c r="N3570"/>
      <c r="O3570"/>
      <c r="P3570"/>
      <c r="Q3570"/>
      <c r="R3570"/>
      <c r="S3570"/>
      <c r="T3570"/>
      <c r="U3570"/>
      <c r="V3570"/>
      <c r="W3570"/>
    </row>
    <row r="3571" spans="2:23" ht="15" x14ac:dyDescent="0.25">
      <c r="B3571" s="2"/>
      <c r="K3571" s="9"/>
      <c r="L3571" s="9"/>
      <c r="M3571" s="9"/>
      <c r="N3571"/>
      <c r="O3571"/>
      <c r="P3571"/>
      <c r="Q3571"/>
      <c r="R3571"/>
      <c r="S3571"/>
      <c r="T3571"/>
      <c r="U3571"/>
      <c r="V3571"/>
      <c r="W3571"/>
    </row>
    <row r="3572" spans="2:23" ht="15" x14ac:dyDescent="0.25">
      <c r="B3572" s="2"/>
      <c r="F3572" s="2" t="s">
        <v>82</v>
      </c>
      <c r="G3572" s="2" t="s">
        <v>428</v>
      </c>
      <c r="K3572" s="9"/>
      <c r="L3572" s="9"/>
      <c r="M3572" s="9"/>
      <c r="N3572"/>
      <c r="O3572"/>
      <c r="P3572"/>
      <c r="Q3572"/>
      <c r="R3572"/>
      <c r="S3572"/>
      <c r="T3572"/>
      <c r="U3572"/>
      <c r="V3572"/>
      <c r="W3572"/>
    </row>
    <row r="3573" spans="2:23" ht="15" x14ac:dyDescent="0.25">
      <c r="B3573" s="2"/>
      <c r="H3573" s="2" t="s">
        <v>429</v>
      </c>
      <c r="K3573" s="9"/>
      <c r="L3573" s="9"/>
      <c r="M3573" s="9"/>
      <c r="N3573"/>
      <c r="O3573"/>
      <c r="P3573"/>
      <c r="Q3573"/>
      <c r="R3573"/>
      <c r="S3573"/>
      <c r="T3573"/>
      <c r="U3573"/>
      <c r="V3573"/>
      <c r="W3573"/>
    </row>
    <row r="3574" spans="2:23" ht="15" x14ac:dyDescent="0.25">
      <c r="B3574" s="2"/>
      <c r="I3574" s="2" t="s">
        <v>180</v>
      </c>
      <c r="J3574" s="2" t="s">
        <v>1237</v>
      </c>
      <c r="K3574" s="9">
        <v>-301</v>
      </c>
      <c r="L3574" s="9">
        <v>-297</v>
      </c>
      <c r="M3574" s="9">
        <v>-238</v>
      </c>
      <c r="N3574"/>
      <c r="O3574"/>
      <c r="P3574"/>
      <c r="Q3574"/>
      <c r="R3574"/>
      <c r="S3574"/>
      <c r="T3574"/>
      <c r="U3574"/>
      <c r="V3574"/>
      <c r="W3574"/>
    </row>
    <row r="3575" spans="2:23" ht="15" x14ac:dyDescent="0.25">
      <c r="B3575" s="2"/>
      <c r="K3575" s="9"/>
      <c r="L3575" s="9"/>
      <c r="M3575" s="9"/>
      <c r="N3575"/>
      <c r="O3575"/>
      <c r="P3575"/>
      <c r="Q3575"/>
      <c r="R3575"/>
      <c r="S3575"/>
      <c r="T3575"/>
      <c r="U3575"/>
      <c r="V3575"/>
      <c r="W3575"/>
    </row>
    <row r="3576" spans="2:23" ht="15" x14ac:dyDescent="0.25">
      <c r="B3576" s="2"/>
      <c r="H3576" s="2" t="s">
        <v>430</v>
      </c>
      <c r="K3576" s="9"/>
      <c r="L3576" s="9"/>
      <c r="M3576" s="9"/>
      <c r="N3576"/>
      <c r="O3576"/>
      <c r="P3576"/>
      <c r="Q3576"/>
      <c r="R3576"/>
      <c r="S3576"/>
      <c r="T3576"/>
      <c r="U3576"/>
      <c r="V3576"/>
      <c r="W3576"/>
    </row>
    <row r="3577" spans="2:23" ht="15" x14ac:dyDescent="0.25">
      <c r="B3577" s="2"/>
      <c r="I3577" s="2" t="s">
        <v>180</v>
      </c>
      <c r="J3577" s="2" t="s">
        <v>1237</v>
      </c>
      <c r="K3577" s="9">
        <v>-1</v>
      </c>
      <c r="L3577" s="9">
        <v>0</v>
      </c>
      <c r="M3577" s="9">
        <v>0</v>
      </c>
      <c r="N3577"/>
      <c r="O3577"/>
      <c r="P3577"/>
      <c r="Q3577"/>
      <c r="R3577"/>
      <c r="S3577"/>
      <c r="T3577"/>
      <c r="U3577"/>
      <c r="V3577"/>
      <c r="W3577"/>
    </row>
    <row r="3578" spans="2:23" ht="15" x14ac:dyDescent="0.25">
      <c r="B3578" s="2"/>
      <c r="K3578" s="9"/>
      <c r="L3578" s="9"/>
      <c r="M3578" s="9"/>
      <c r="N3578"/>
      <c r="O3578"/>
      <c r="P3578"/>
      <c r="Q3578"/>
      <c r="R3578"/>
      <c r="S3578"/>
      <c r="T3578"/>
      <c r="U3578"/>
      <c r="V3578"/>
      <c r="W3578"/>
    </row>
    <row r="3579" spans="2:23" ht="15" x14ac:dyDescent="0.25">
      <c r="B3579" s="2"/>
      <c r="F3579" s="2" t="s">
        <v>181</v>
      </c>
      <c r="G3579" s="2" t="s">
        <v>431</v>
      </c>
      <c r="K3579" s="9"/>
      <c r="L3579" s="9"/>
      <c r="M3579" s="9"/>
      <c r="N3579"/>
      <c r="O3579"/>
      <c r="P3579"/>
      <c r="Q3579"/>
      <c r="R3579"/>
      <c r="S3579"/>
      <c r="T3579"/>
      <c r="U3579"/>
      <c r="V3579"/>
      <c r="W3579"/>
    </row>
    <row r="3580" spans="2:23" ht="15" x14ac:dyDescent="0.25">
      <c r="B3580" s="2"/>
      <c r="H3580" s="2" t="s">
        <v>432</v>
      </c>
      <c r="K3580" s="9"/>
      <c r="L3580" s="9"/>
      <c r="M3580" s="9"/>
      <c r="N3580"/>
      <c r="O3580"/>
      <c r="P3580"/>
      <c r="Q3580"/>
      <c r="R3580"/>
      <c r="S3580"/>
      <c r="T3580"/>
      <c r="U3580"/>
      <c r="V3580"/>
      <c r="W3580"/>
    </row>
    <row r="3581" spans="2:23" ht="15" x14ac:dyDescent="0.25">
      <c r="B3581" s="2"/>
      <c r="I3581" s="2" t="s">
        <v>122</v>
      </c>
      <c r="J3581" s="2" t="s">
        <v>1237</v>
      </c>
      <c r="K3581" s="9">
        <v>-75</v>
      </c>
      <c r="L3581" s="9">
        <v>-72</v>
      </c>
      <c r="M3581" s="9">
        <v>-72</v>
      </c>
      <c r="N3581"/>
      <c r="O3581"/>
      <c r="P3581"/>
      <c r="Q3581"/>
      <c r="R3581"/>
      <c r="S3581"/>
      <c r="T3581"/>
      <c r="U3581"/>
      <c r="V3581"/>
      <c r="W3581"/>
    </row>
    <row r="3582" spans="2:23" ht="15" x14ac:dyDescent="0.25">
      <c r="B3582" s="2"/>
      <c r="K3582" s="9"/>
      <c r="L3582" s="9"/>
      <c r="M3582" s="9"/>
      <c r="N3582"/>
      <c r="O3582"/>
      <c r="P3582"/>
      <c r="Q3582"/>
      <c r="R3582"/>
      <c r="S3582"/>
      <c r="T3582"/>
      <c r="U3582"/>
      <c r="V3582"/>
      <c r="W3582"/>
    </row>
    <row r="3583" spans="2:23" ht="15" x14ac:dyDescent="0.25">
      <c r="B3583" s="2"/>
      <c r="F3583" s="2" t="s">
        <v>266</v>
      </c>
      <c r="G3583" s="2" t="s">
        <v>435</v>
      </c>
      <c r="K3583" s="9"/>
      <c r="L3583" s="9"/>
      <c r="M3583" s="9"/>
      <c r="N3583"/>
      <c r="O3583"/>
      <c r="P3583"/>
      <c r="Q3583"/>
      <c r="R3583"/>
      <c r="S3583"/>
      <c r="T3583"/>
      <c r="U3583"/>
      <c r="V3583"/>
      <c r="W3583"/>
    </row>
    <row r="3584" spans="2:23" ht="15" x14ac:dyDescent="0.25">
      <c r="B3584" s="2"/>
      <c r="H3584" s="2" t="s">
        <v>436</v>
      </c>
      <c r="K3584" s="9"/>
      <c r="L3584" s="9"/>
      <c r="M3584" s="9"/>
      <c r="N3584"/>
      <c r="O3584"/>
      <c r="P3584"/>
      <c r="Q3584"/>
      <c r="R3584"/>
      <c r="S3584"/>
      <c r="T3584"/>
      <c r="U3584"/>
      <c r="V3584"/>
      <c r="W3584"/>
    </row>
    <row r="3585" spans="2:23" ht="15" x14ac:dyDescent="0.25">
      <c r="B3585" s="2"/>
      <c r="I3585" s="2" t="s">
        <v>437</v>
      </c>
      <c r="J3585" s="2" t="s">
        <v>1237</v>
      </c>
      <c r="K3585" s="9">
        <v>-48</v>
      </c>
      <c r="L3585" s="9">
        <v>-49</v>
      </c>
      <c r="M3585" s="9">
        <v>-49</v>
      </c>
      <c r="N3585"/>
      <c r="O3585"/>
      <c r="P3585"/>
      <c r="Q3585"/>
      <c r="R3585"/>
      <c r="S3585"/>
      <c r="T3585"/>
      <c r="U3585"/>
      <c r="V3585"/>
      <c r="W3585"/>
    </row>
    <row r="3586" spans="2:23" ht="15" x14ac:dyDescent="0.25">
      <c r="B3586" s="2"/>
      <c r="K3586" s="9"/>
      <c r="L3586" s="9"/>
      <c r="M3586" s="9"/>
      <c r="N3586"/>
      <c r="O3586"/>
      <c r="P3586"/>
      <c r="Q3586"/>
      <c r="R3586"/>
      <c r="S3586"/>
      <c r="T3586"/>
      <c r="U3586"/>
      <c r="V3586"/>
      <c r="W3586"/>
    </row>
    <row r="3587" spans="2:23" ht="15" x14ac:dyDescent="0.25">
      <c r="B3587" s="2"/>
      <c r="H3587" s="2" t="s">
        <v>438</v>
      </c>
      <c r="K3587" s="9"/>
      <c r="L3587" s="9"/>
      <c r="M3587" s="9"/>
      <c r="N3587"/>
      <c r="O3587"/>
      <c r="P3587"/>
      <c r="Q3587"/>
      <c r="R3587"/>
      <c r="S3587"/>
      <c r="T3587"/>
      <c r="U3587"/>
      <c r="V3587"/>
      <c r="W3587"/>
    </row>
    <row r="3588" spans="2:23" ht="15" x14ac:dyDescent="0.25">
      <c r="B3588" s="2"/>
      <c r="I3588" s="2" t="s">
        <v>437</v>
      </c>
      <c r="J3588" s="2" t="s">
        <v>1237</v>
      </c>
      <c r="K3588" s="9">
        <v>-44</v>
      </c>
      <c r="L3588" s="9">
        <v>-40</v>
      </c>
      <c r="M3588" s="9">
        <v>-20</v>
      </c>
      <c r="N3588"/>
      <c r="O3588"/>
      <c r="P3588"/>
      <c r="Q3588"/>
      <c r="R3588"/>
      <c r="S3588"/>
      <c r="T3588"/>
      <c r="U3588"/>
      <c r="V3588"/>
      <c r="W3588"/>
    </row>
    <row r="3589" spans="2:23" ht="15" x14ac:dyDescent="0.25">
      <c r="B3589" s="2"/>
      <c r="K3589" s="9"/>
      <c r="L3589" s="9"/>
      <c r="M3589" s="9"/>
      <c r="N3589"/>
      <c r="O3589"/>
      <c r="P3589"/>
      <c r="Q3589"/>
      <c r="R3589"/>
      <c r="S3589"/>
      <c r="T3589"/>
      <c r="U3589"/>
      <c r="V3589"/>
      <c r="W3589"/>
    </row>
    <row r="3590" spans="2:23" ht="15" x14ac:dyDescent="0.25">
      <c r="B3590" s="2"/>
      <c r="H3590" s="2" t="s">
        <v>1285</v>
      </c>
      <c r="K3590" s="9"/>
      <c r="L3590" s="9"/>
      <c r="M3590" s="9"/>
      <c r="N3590"/>
      <c r="O3590"/>
      <c r="P3590"/>
      <c r="Q3590"/>
      <c r="R3590"/>
      <c r="S3590"/>
      <c r="T3590"/>
      <c r="U3590"/>
      <c r="V3590"/>
      <c r="W3590"/>
    </row>
    <row r="3591" spans="2:23" ht="15" x14ac:dyDescent="0.25">
      <c r="B3591" s="2"/>
      <c r="I3591" s="2" t="s">
        <v>437</v>
      </c>
      <c r="J3591" s="2" t="s">
        <v>1237</v>
      </c>
      <c r="K3591" s="9">
        <v>-4</v>
      </c>
      <c r="L3591" s="9">
        <v>-4</v>
      </c>
      <c r="M3591" s="9">
        <v>-4</v>
      </c>
      <c r="N3591"/>
      <c r="O3591"/>
      <c r="P3591"/>
      <c r="Q3591"/>
      <c r="R3591"/>
      <c r="S3591"/>
      <c r="T3591"/>
      <c r="U3591"/>
      <c r="V3591"/>
      <c r="W3591"/>
    </row>
    <row r="3592" spans="2:23" ht="15" x14ac:dyDescent="0.25">
      <c r="B3592" s="2"/>
      <c r="K3592" s="9"/>
      <c r="L3592" s="9"/>
      <c r="M3592" s="9"/>
      <c r="N3592"/>
      <c r="O3592"/>
      <c r="P3592"/>
      <c r="Q3592"/>
      <c r="R3592"/>
      <c r="S3592"/>
      <c r="T3592"/>
      <c r="U3592"/>
      <c r="V3592"/>
      <c r="W3592"/>
    </row>
    <row r="3593" spans="2:23" ht="15" x14ac:dyDescent="0.25">
      <c r="B3593" s="2"/>
      <c r="F3593" s="2" t="s">
        <v>336</v>
      </c>
      <c r="G3593" s="2" t="s">
        <v>439</v>
      </c>
      <c r="K3593" s="9"/>
      <c r="L3593" s="9"/>
      <c r="M3593" s="9"/>
      <c r="N3593"/>
      <c r="O3593"/>
      <c r="P3593"/>
      <c r="Q3593"/>
      <c r="R3593"/>
      <c r="S3593"/>
      <c r="T3593"/>
      <c r="U3593"/>
      <c r="V3593"/>
      <c r="W3593"/>
    </row>
    <row r="3594" spans="2:23" ht="15" x14ac:dyDescent="0.25">
      <c r="B3594" s="2"/>
      <c r="H3594" s="2" t="s">
        <v>440</v>
      </c>
      <c r="K3594" s="9"/>
      <c r="L3594" s="9"/>
      <c r="M3594" s="9"/>
      <c r="N3594"/>
      <c r="O3594"/>
      <c r="P3594"/>
      <c r="Q3594"/>
      <c r="R3594"/>
      <c r="S3594"/>
      <c r="T3594"/>
      <c r="U3594"/>
      <c r="V3594"/>
      <c r="W3594"/>
    </row>
    <row r="3595" spans="2:23" ht="15" x14ac:dyDescent="0.25">
      <c r="B3595" s="2"/>
      <c r="I3595" s="2" t="s">
        <v>128</v>
      </c>
      <c r="J3595" s="2" t="s">
        <v>1237</v>
      </c>
      <c r="K3595" s="9">
        <v>-2</v>
      </c>
      <c r="L3595" s="9">
        <v>0</v>
      </c>
      <c r="M3595" s="9">
        <v>0</v>
      </c>
      <c r="N3595"/>
      <c r="O3595"/>
      <c r="P3595"/>
      <c r="Q3595"/>
      <c r="R3595"/>
      <c r="S3595"/>
      <c r="T3595"/>
      <c r="U3595"/>
      <c r="V3595"/>
      <c r="W3595"/>
    </row>
    <row r="3596" spans="2:23" ht="15" x14ac:dyDescent="0.25">
      <c r="B3596" s="2"/>
      <c r="K3596" s="9"/>
      <c r="L3596" s="9"/>
      <c r="M3596" s="9"/>
      <c r="N3596"/>
      <c r="O3596"/>
      <c r="P3596"/>
      <c r="Q3596"/>
      <c r="R3596"/>
      <c r="S3596"/>
      <c r="T3596"/>
      <c r="U3596"/>
      <c r="V3596"/>
      <c r="W3596"/>
    </row>
    <row r="3597" spans="2:23" ht="15" x14ac:dyDescent="0.25">
      <c r="B3597" s="2"/>
      <c r="H3597" s="2" t="s">
        <v>442</v>
      </c>
      <c r="K3597" s="9"/>
      <c r="L3597" s="9"/>
      <c r="M3597" s="9"/>
      <c r="N3597"/>
      <c r="O3597"/>
      <c r="P3597"/>
      <c r="Q3597"/>
      <c r="R3597"/>
      <c r="S3597"/>
      <c r="T3597"/>
      <c r="U3597"/>
      <c r="V3597"/>
      <c r="W3597"/>
    </row>
    <row r="3598" spans="2:23" ht="15" x14ac:dyDescent="0.25">
      <c r="B3598" s="2"/>
      <c r="I3598" s="2" t="s">
        <v>128</v>
      </c>
      <c r="J3598" s="2" t="s">
        <v>1237</v>
      </c>
      <c r="K3598" s="9">
        <v>-1</v>
      </c>
      <c r="L3598" s="9">
        <v>0</v>
      </c>
      <c r="M3598" s="9">
        <v>0</v>
      </c>
      <c r="N3598"/>
      <c r="O3598"/>
      <c r="P3598"/>
      <c r="Q3598"/>
      <c r="R3598"/>
      <c r="S3598"/>
      <c r="T3598"/>
      <c r="U3598"/>
      <c r="V3598"/>
      <c r="W3598"/>
    </row>
    <row r="3599" spans="2:23" ht="15" x14ac:dyDescent="0.25">
      <c r="B3599" s="2"/>
      <c r="K3599" s="9"/>
      <c r="L3599" s="9"/>
      <c r="M3599" s="9"/>
      <c r="N3599"/>
      <c r="O3599"/>
      <c r="P3599"/>
      <c r="Q3599"/>
      <c r="R3599"/>
      <c r="S3599"/>
      <c r="T3599"/>
      <c r="U3599"/>
      <c r="V3599"/>
      <c r="W3599"/>
    </row>
    <row r="3600" spans="2:23" ht="15" x14ac:dyDescent="0.25">
      <c r="B3600" s="2"/>
      <c r="F3600" s="2" t="s">
        <v>85</v>
      </c>
      <c r="G3600" s="2" t="s">
        <v>443</v>
      </c>
      <c r="K3600" s="9"/>
      <c r="L3600" s="9"/>
      <c r="M3600" s="9"/>
      <c r="N3600"/>
      <c r="O3600"/>
      <c r="P3600"/>
      <c r="Q3600"/>
      <c r="R3600"/>
      <c r="S3600"/>
      <c r="T3600"/>
      <c r="U3600"/>
      <c r="V3600"/>
      <c r="W3600"/>
    </row>
    <row r="3601" spans="2:23" ht="15" x14ac:dyDescent="0.25">
      <c r="B3601" s="2"/>
      <c r="H3601" s="2" t="s">
        <v>444</v>
      </c>
      <c r="K3601" s="9"/>
      <c r="L3601" s="9"/>
      <c r="M3601" s="9"/>
      <c r="N3601"/>
      <c r="O3601"/>
      <c r="P3601"/>
      <c r="Q3601"/>
      <c r="R3601"/>
      <c r="S3601"/>
      <c r="T3601"/>
      <c r="U3601"/>
      <c r="V3601"/>
      <c r="W3601"/>
    </row>
    <row r="3602" spans="2:23" ht="15" x14ac:dyDescent="0.25">
      <c r="B3602" s="2"/>
      <c r="I3602" s="2" t="s">
        <v>269</v>
      </c>
      <c r="J3602" s="2" t="s">
        <v>1237</v>
      </c>
      <c r="K3602" s="9">
        <v>-18</v>
      </c>
      <c r="L3602" s="9">
        <v>-2</v>
      </c>
      <c r="M3602" s="9">
        <v>-2</v>
      </c>
      <c r="N3602"/>
      <c r="O3602"/>
      <c r="P3602"/>
      <c r="Q3602"/>
      <c r="R3602"/>
      <c r="S3602"/>
      <c r="T3602"/>
      <c r="U3602"/>
      <c r="V3602"/>
      <c r="W3602"/>
    </row>
    <row r="3603" spans="2:23" ht="15" x14ac:dyDescent="0.25">
      <c r="B3603" s="2"/>
      <c r="K3603" s="9"/>
      <c r="L3603" s="9"/>
      <c r="M3603" s="9"/>
      <c r="N3603"/>
      <c r="O3603"/>
      <c r="P3603"/>
      <c r="Q3603"/>
      <c r="R3603"/>
      <c r="S3603"/>
      <c r="T3603"/>
      <c r="U3603"/>
      <c r="V3603"/>
      <c r="W3603"/>
    </row>
    <row r="3604" spans="2:23" ht="15" x14ac:dyDescent="0.25">
      <c r="B3604" s="2"/>
      <c r="F3604" s="2" t="s">
        <v>108</v>
      </c>
      <c r="G3604" s="2" t="s">
        <v>455</v>
      </c>
      <c r="K3604" s="9"/>
      <c r="L3604" s="9"/>
      <c r="M3604" s="9"/>
      <c r="N3604"/>
      <c r="O3604"/>
      <c r="P3604"/>
      <c r="Q3604"/>
      <c r="R3604"/>
      <c r="S3604"/>
      <c r="T3604"/>
      <c r="U3604"/>
      <c r="V3604"/>
      <c r="W3604"/>
    </row>
    <row r="3605" spans="2:23" ht="15" x14ac:dyDescent="0.25">
      <c r="B3605" s="2"/>
      <c r="H3605" s="2" t="s">
        <v>1286</v>
      </c>
      <c r="K3605" s="9"/>
      <c r="L3605" s="9"/>
      <c r="M3605" s="9"/>
      <c r="N3605"/>
      <c r="O3605"/>
      <c r="P3605"/>
      <c r="Q3605"/>
      <c r="R3605"/>
      <c r="S3605"/>
      <c r="T3605"/>
      <c r="U3605"/>
      <c r="V3605"/>
      <c r="W3605"/>
    </row>
    <row r="3606" spans="2:23" ht="15" x14ac:dyDescent="0.25">
      <c r="B3606" s="2"/>
      <c r="I3606" s="2" t="s">
        <v>46</v>
      </c>
      <c r="J3606" s="2" t="s">
        <v>1237</v>
      </c>
      <c r="K3606" s="9">
        <v>-3</v>
      </c>
      <c r="L3606" s="9">
        <v>-7</v>
      </c>
      <c r="M3606" s="9">
        <v>-7</v>
      </c>
      <c r="N3606"/>
      <c r="O3606"/>
      <c r="P3606"/>
      <c r="Q3606"/>
      <c r="R3606"/>
      <c r="S3606"/>
      <c r="T3606"/>
      <c r="U3606"/>
      <c r="V3606"/>
      <c r="W3606"/>
    </row>
    <row r="3607" spans="2:23" ht="15" x14ac:dyDescent="0.25">
      <c r="B3607" s="2"/>
      <c r="K3607" s="9"/>
      <c r="L3607" s="9"/>
      <c r="M3607" s="9"/>
      <c r="N3607"/>
      <c r="O3607"/>
      <c r="P3607"/>
      <c r="Q3607"/>
      <c r="R3607"/>
      <c r="S3607"/>
      <c r="T3607"/>
      <c r="U3607"/>
      <c r="V3607"/>
      <c r="W3607"/>
    </row>
    <row r="3608" spans="2:23" ht="15" x14ac:dyDescent="0.25">
      <c r="B3608" s="2"/>
      <c r="H3608" s="2" t="s">
        <v>457</v>
      </c>
      <c r="K3608" s="9"/>
      <c r="L3608" s="9"/>
      <c r="M3608" s="9"/>
      <c r="N3608"/>
      <c r="O3608"/>
      <c r="P3608"/>
      <c r="Q3608"/>
      <c r="R3608"/>
      <c r="S3608"/>
      <c r="T3608"/>
      <c r="U3608"/>
      <c r="V3608"/>
      <c r="W3608"/>
    </row>
    <row r="3609" spans="2:23" ht="15" x14ac:dyDescent="0.25">
      <c r="B3609" s="2"/>
      <c r="I3609" s="2" t="s">
        <v>180</v>
      </c>
      <c r="J3609" s="2" t="s">
        <v>1237</v>
      </c>
      <c r="K3609" s="9">
        <v>-19</v>
      </c>
      <c r="L3609" s="9">
        <v>-11</v>
      </c>
      <c r="M3609" s="9">
        <v>-11</v>
      </c>
      <c r="N3609"/>
      <c r="O3609"/>
      <c r="P3609"/>
      <c r="Q3609"/>
      <c r="R3609"/>
      <c r="S3609"/>
      <c r="T3609"/>
      <c r="U3609"/>
      <c r="V3609"/>
      <c r="W3609"/>
    </row>
    <row r="3610" spans="2:23" ht="15" x14ac:dyDescent="0.25">
      <c r="B3610" s="2"/>
      <c r="K3610" s="9"/>
      <c r="L3610" s="9"/>
      <c r="M3610" s="9"/>
      <c r="N3610"/>
      <c r="O3610"/>
      <c r="P3610"/>
      <c r="Q3610"/>
      <c r="R3610"/>
      <c r="S3610"/>
      <c r="T3610"/>
      <c r="U3610"/>
      <c r="V3610"/>
      <c r="W3610"/>
    </row>
    <row r="3611" spans="2:23" ht="15" x14ac:dyDescent="0.25">
      <c r="B3611" s="2"/>
      <c r="F3611" s="2" t="s">
        <v>112</v>
      </c>
      <c r="G3611" s="2" t="s">
        <v>459</v>
      </c>
      <c r="K3611" s="9"/>
      <c r="L3611" s="9"/>
      <c r="M3611" s="9"/>
      <c r="N3611"/>
      <c r="O3611"/>
      <c r="P3611"/>
      <c r="Q3611"/>
      <c r="R3611"/>
      <c r="S3611"/>
      <c r="T3611"/>
      <c r="U3611"/>
      <c r="V3611"/>
      <c r="W3611"/>
    </row>
    <row r="3612" spans="2:23" ht="15" x14ac:dyDescent="0.25">
      <c r="B3612" s="2"/>
      <c r="H3612" s="2" t="s">
        <v>460</v>
      </c>
      <c r="K3612" s="9"/>
      <c r="L3612" s="9"/>
      <c r="M3612" s="9"/>
      <c r="N3612"/>
      <c r="O3612"/>
      <c r="P3612"/>
      <c r="Q3612"/>
      <c r="R3612"/>
      <c r="S3612"/>
      <c r="T3612"/>
      <c r="U3612"/>
      <c r="V3612"/>
      <c r="W3612"/>
    </row>
    <row r="3613" spans="2:23" ht="15" x14ac:dyDescent="0.25">
      <c r="B3613" s="2"/>
      <c r="I3613" s="2" t="s">
        <v>122</v>
      </c>
      <c r="J3613" s="2" t="s">
        <v>1237</v>
      </c>
      <c r="K3613" s="9">
        <v>-58</v>
      </c>
      <c r="L3613" s="9">
        <v>-60</v>
      </c>
      <c r="M3613" s="9">
        <v>-60</v>
      </c>
      <c r="N3613"/>
      <c r="O3613"/>
      <c r="P3613"/>
      <c r="Q3613"/>
      <c r="R3613"/>
      <c r="S3613"/>
      <c r="T3613"/>
      <c r="U3613"/>
      <c r="V3613"/>
      <c r="W3613"/>
    </row>
    <row r="3614" spans="2:23" ht="15" x14ac:dyDescent="0.25">
      <c r="B3614" s="2"/>
      <c r="K3614" s="9"/>
      <c r="L3614" s="9"/>
      <c r="M3614" s="9"/>
      <c r="N3614"/>
      <c r="O3614"/>
      <c r="P3614"/>
      <c r="Q3614"/>
      <c r="R3614"/>
      <c r="S3614"/>
      <c r="T3614"/>
      <c r="U3614"/>
      <c r="V3614"/>
      <c r="W3614"/>
    </row>
    <row r="3615" spans="2:23" ht="15" x14ac:dyDescent="0.25">
      <c r="B3615" s="2"/>
      <c r="F3615" s="2" t="s">
        <v>1287</v>
      </c>
      <c r="G3615" s="2" t="s">
        <v>1288</v>
      </c>
      <c r="K3615" s="9"/>
      <c r="L3615" s="9"/>
      <c r="M3615" s="9"/>
      <c r="N3615"/>
      <c r="O3615"/>
      <c r="P3615"/>
      <c r="Q3615"/>
      <c r="R3615"/>
      <c r="S3615"/>
      <c r="T3615"/>
      <c r="U3615"/>
      <c r="V3615"/>
      <c r="W3615"/>
    </row>
    <row r="3616" spans="2:23" ht="15" x14ac:dyDescent="0.25">
      <c r="B3616" s="2"/>
      <c r="H3616" s="2" t="s">
        <v>1289</v>
      </c>
      <c r="K3616" s="9"/>
      <c r="L3616" s="9"/>
      <c r="M3616" s="9"/>
      <c r="N3616"/>
      <c r="O3616"/>
      <c r="P3616"/>
      <c r="Q3616"/>
      <c r="R3616"/>
      <c r="S3616"/>
      <c r="T3616"/>
      <c r="U3616"/>
      <c r="V3616"/>
      <c r="W3616"/>
    </row>
    <row r="3617" spans="2:23" ht="15" x14ac:dyDescent="0.25">
      <c r="B3617" s="2"/>
      <c r="I3617" s="2" t="s">
        <v>736</v>
      </c>
      <c r="J3617" s="2" t="s">
        <v>1237</v>
      </c>
      <c r="K3617" s="9">
        <v>-3</v>
      </c>
      <c r="L3617" s="9">
        <v>-3</v>
      </c>
      <c r="M3617" s="9">
        <v>-3</v>
      </c>
      <c r="N3617"/>
      <c r="O3617"/>
      <c r="P3617"/>
      <c r="Q3617"/>
      <c r="R3617"/>
      <c r="S3617"/>
      <c r="T3617"/>
      <c r="U3617"/>
      <c r="V3617"/>
      <c r="W3617"/>
    </row>
    <row r="3618" spans="2:23" ht="15" x14ac:dyDescent="0.25">
      <c r="B3618" s="2"/>
      <c r="K3618" s="9"/>
      <c r="L3618" s="9"/>
      <c r="M3618" s="9"/>
      <c r="N3618"/>
      <c r="O3618"/>
      <c r="P3618"/>
      <c r="Q3618"/>
      <c r="R3618"/>
      <c r="S3618"/>
      <c r="T3618"/>
      <c r="U3618"/>
      <c r="V3618"/>
      <c r="W3618"/>
    </row>
    <row r="3619" spans="2:23" ht="15" x14ac:dyDescent="0.25">
      <c r="B3619" s="2"/>
      <c r="D3619" s="2" t="s">
        <v>461</v>
      </c>
      <c r="E3619" s="2" t="s">
        <v>462</v>
      </c>
      <c r="K3619" s="9"/>
      <c r="L3619" s="9"/>
      <c r="M3619" s="9"/>
      <c r="N3619"/>
      <c r="O3619"/>
      <c r="P3619"/>
      <c r="Q3619"/>
      <c r="R3619"/>
      <c r="S3619"/>
      <c r="T3619"/>
      <c r="U3619"/>
      <c r="V3619"/>
      <c r="W3619"/>
    </row>
    <row r="3620" spans="2:23" ht="15" x14ac:dyDescent="0.25">
      <c r="B3620" s="2"/>
      <c r="F3620" s="2" t="s">
        <v>74</v>
      </c>
      <c r="G3620" s="2" t="s">
        <v>463</v>
      </c>
      <c r="K3620" s="9"/>
      <c r="L3620" s="9"/>
      <c r="M3620" s="9"/>
      <c r="N3620"/>
      <c r="O3620"/>
      <c r="P3620"/>
      <c r="Q3620"/>
      <c r="R3620"/>
      <c r="S3620"/>
      <c r="T3620"/>
      <c r="U3620"/>
      <c r="V3620"/>
      <c r="W3620"/>
    </row>
    <row r="3621" spans="2:23" ht="15" x14ac:dyDescent="0.25">
      <c r="B3621" s="2"/>
      <c r="H3621" s="2" t="s">
        <v>464</v>
      </c>
      <c r="K3621" s="9"/>
      <c r="L3621" s="9"/>
      <c r="M3621" s="9"/>
      <c r="N3621"/>
      <c r="O3621"/>
      <c r="P3621"/>
      <c r="Q3621"/>
      <c r="R3621"/>
      <c r="S3621"/>
      <c r="T3621"/>
      <c r="U3621"/>
      <c r="V3621"/>
      <c r="W3621"/>
    </row>
    <row r="3622" spans="2:23" ht="15" x14ac:dyDescent="0.25">
      <c r="B3622" s="2"/>
      <c r="I3622" s="2" t="s">
        <v>357</v>
      </c>
      <c r="J3622" s="2" t="s">
        <v>1237</v>
      </c>
      <c r="K3622" s="9">
        <v>-1</v>
      </c>
      <c r="L3622" s="9">
        <v>0</v>
      </c>
      <c r="M3622" s="9">
        <v>0</v>
      </c>
      <c r="N3622"/>
      <c r="O3622"/>
      <c r="P3622"/>
      <c r="Q3622"/>
      <c r="R3622"/>
      <c r="S3622"/>
      <c r="T3622"/>
      <c r="U3622"/>
      <c r="V3622"/>
      <c r="W3622"/>
    </row>
    <row r="3623" spans="2:23" ht="15" x14ac:dyDescent="0.25">
      <c r="B3623" s="2"/>
      <c r="K3623" s="9"/>
      <c r="L3623" s="9"/>
      <c r="M3623" s="9"/>
      <c r="N3623"/>
      <c r="O3623"/>
      <c r="P3623"/>
      <c r="Q3623"/>
      <c r="R3623"/>
      <c r="S3623"/>
      <c r="T3623"/>
      <c r="U3623"/>
      <c r="V3623"/>
      <c r="W3623"/>
    </row>
    <row r="3624" spans="2:23" ht="15" x14ac:dyDescent="0.25">
      <c r="B3624" s="2"/>
      <c r="H3624" s="2" t="s">
        <v>466</v>
      </c>
      <c r="K3624" s="9"/>
      <c r="L3624" s="9"/>
      <c r="M3624" s="9"/>
      <c r="N3624"/>
      <c r="O3624"/>
      <c r="P3624"/>
      <c r="Q3624"/>
      <c r="R3624"/>
      <c r="S3624"/>
      <c r="T3624"/>
      <c r="U3624"/>
      <c r="V3624"/>
      <c r="W3624"/>
    </row>
    <row r="3625" spans="2:23" ht="15" x14ac:dyDescent="0.25">
      <c r="B3625" s="2"/>
      <c r="I3625" s="2" t="s">
        <v>357</v>
      </c>
      <c r="J3625" s="2" t="s">
        <v>1237</v>
      </c>
      <c r="K3625" s="9">
        <v>-1</v>
      </c>
      <c r="L3625" s="9">
        <v>0</v>
      </c>
      <c r="M3625" s="9">
        <v>0</v>
      </c>
      <c r="N3625"/>
      <c r="O3625"/>
      <c r="P3625"/>
      <c r="Q3625"/>
      <c r="R3625"/>
      <c r="S3625"/>
      <c r="T3625"/>
      <c r="U3625"/>
      <c r="V3625"/>
      <c r="W3625"/>
    </row>
    <row r="3626" spans="2:23" ht="15" x14ac:dyDescent="0.25">
      <c r="B3626" s="2"/>
      <c r="K3626" s="9"/>
      <c r="L3626" s="9"/>
      <c r="M3626" s="9"/>
      <c r="N3626"/>
      <c r="O3626"/>
      <c r="P3626"/>
      <c r="Q3626"/>
      <c r="R3626"/>
      <c r="S3626"/>
      <c r="T3626"/>
      <c r="U3626"/>
      <c r="V3626"/>
      <c r="W3626"/>
    </row>
    <row r="3627" spans="2:23" ht="15" x14ac:dyDescent="0.25">
      <c r="B3627" s="2"/>
      <c r="H3627" s="2" t="s">
        <v>467</v>
      </c>
      <c r="K3627" s="9"/>
      <c r="L3627" s="9"/>
      <c r="M3627" s="9"/>
      <c r="N3627"/>
      <c r="O3627"/>
      <c r="P3627"/>
      <c r="Q3627"/>
      <c r="R3627"/>
      <c r="S3627"/>
      <c r="T3627"/>
      <c r="U3627"/>
      <c r="V3627"/>
      <c r="W3627"/>
    </row>
    <row r="3628" spans="2:23" ht="15" x14ac:dyDescent="0.25">
      <c r="B3628" s="2"/>
      <c r="I3628" s="2" t="s">
        <v>357</v>
      </c>
      <c r="J3628" s="2" t="s">
        <v>1237</v>
      </c>
      <c r="K3628" s="9">
        <v>-198</v>
      </c>
      <c r="L3628" s="9">
        <v>-194</v>
      </c>
      <c r="M3628" s="9">
        <v>-194</v>
      </c>
      <c r="N3628"/>
      <c r="O3628"/>
      <c r="P3628"/>
      <c r="Q3628"/>
      <c r="R3628"/>
      <c r="S3628"/>
      <c r="T3628"/>
      <c r="U3628"/>
      <c r="V3628"/>
      <c r="W3628"/>
    </row>
    <row r="3629" spans="2:23" ht="15" x14ac:dyDescent="0.25">
      <c r="B3629" s="2"/>
      <c r="K3629" s="9"/>
      <c r="L3629" s="9"/>
      <c r="M3629" s="9"/>
      <c r="N3629"/>
      <c r="O3629"/>
      <c r="P3629"/>
      <c r="Q3629"/>
      <c r="R3629"/>
      <c r="S3629"/>
      <c r="T3629"/>
      <c r="U3629"/>
      <c r="V3629"/>
      <c r="W3629"/>
    </row>
    <row r="3630" spans="2:23" ht="15" x14ac:dyDescent="0.25">
      <c r="B3630" s="2"/>
      <c r="H3630" s="2" t="s">
        <v>468</v>
      </c>
      <c r="K3630" s="9"/>
      <c r="L3630" s="9"/>
      <c r="M3630" s="9"/>
      <c r="N3630"/>
      <c r="O3630"/>
      <c r="P3630"/>
      <c r="Q3630"/>
      <c r="R3630"/>
      <c r="S3630"/>
      <c r="T3630"/>
      <c r="U3630"/>
      <c r="V3630"/>
      <c r="W3630"/>
    </row>
    <row r="3631" spans="2:23" ht="15" x14ac:dyDescent="0.25">
      <c r="B3631" s="2"/>
      <c r="I3631" s="2" t="s">
        <v>357</v>
      </c>
      <c r="J3631" s="2" t="s">
        <v>1237</v>
      </c>
      <c r="K3631" s="9">
        <v>-3</v>
      </c>
      <c r="L3631" s="9">
        <v>0</v>
      </c>
      <c r="M3631" s="9">
        <v>0</v>
      </c>
      <c r="N3631"/>
      <c r="O3631"/>
      <c r="P3631"/>
      <c r="Q3631"/>
      <c r="R3631"/>
      <c r="S3631"/>
      <c r="T3631"/>
      <c r="U3631"/>
      <c r="V3631"/>
      <c r="W3631"/>
    </row>
    <row r="3632" spans="2:23" ht="15" x14ac:dyDescent="0.25">
      <c r="B3632" s="2"/>
      <c r="K3632" s="9"/>
      <c r="L3632" s="9"/>
      <c r="M3632" s="9"/>
      <c r="N3632"/>
      <c r="O3632"/>
      <c r="P3632"/>
      <c r="Q3632"/>
      <c r="R3632"/>
      <c r="S3632"/>
      <c r="T3632"/>
      <c r="U3632"/>
      <c r="V3632"/>
      <c r="W3632"/>
    </row>
    <row r="3633" spans="2:23" ht="15" x14ac:dyDescent="0.25">
      <c r="B3633" s="2"/>
      <c r="F3633" s="2" t="s">
        <v>165</v>
      </c>
      <c r="G3633" s="2" t="s">
        <v>469</v>
      </c>
      <c r="K3633" s="9"/>
      <c r="L3633" s="9"/>
      <c r="M3633" s="9"/>
      <c r="N3633"/>
      <c r="O3633"/>
      <c r="P3633"/>
      <c r="Q3633"/>
      <c r="R3633"/>
      <c r="S3633"/>
      <c r="T3633"/>
      <c r="U3633"/>
      <c r="V3633"/>
      <c r="W3633"/>
    </row>
    <row r="3634" spans="2:23" ht="15" x14ac:dyDescent="0.25">
      <c r="B3634" s="2"/>
      <c r="H3634" s="2" t="s">
        <v>470</v>
      </c>
      <c r="K3634" s="9"/>
      <c r="L3634" s="9"/>
      <c r="M3634" s="9"/>
      <c r="N3634"/>
      <c r="O3634"/>
      <c r="P3634"/>
      <c r="Q3634"/>
      <c r="R3634"/>
      <c r="S3634"/>
      <c r="T3634"/>
      <c r="U3634"/>
      <c r="V3634"/>
      <c r="W3634"/>
    </row>
    <row r="3635" spans="2:23" ht="15" x14ac:dyDescent="0.25">
      <c r="B3635" s="2"/>
      <c r="I3635" s="2" t="s">
        <v>62</v>
      </c>
      <c r="J3635" s="2" t="s">
        <v>1237</v>
      </c>
      <c r="K3635" s="9">
        <v>-6</v>
      </c>
      <c r="L3635" s="9">
        <v>0</v>
      </c>
      <c r="M3635" s="9">
        <v>0</v>
      </c>
      <c r="N3635"/>
      <c r="O3635"/>
      <c r="P3635"/>
      <c r="Q3635"/>
      <c r="R3635"/>
      <c r="S3635"/>
      <c r="T3635"/>
      <c r="U3635"/>
      <c r="V3635"/>
      <c r="W3635"/>
    </row>
    <row r="3636" spans="2:23" ht="15" x14ac:dyDescent="0.25">
      <c r="B3636" s="2"/>
      <c r="K3636" s="9"/>
      <c r="L3636" s="9"/>
      <c r="M3636" s="9"/>
      <c r="N3636"/>
      <c r="O3636"/>
      <c r="P3636"/>
      <c r="Q3636"/>
      <c r="R3636"/>
      <c r="S3636"/>
      <c r="T3636"/>
      <c r="U3636"/>
      <c r="V3636"/>
      <c r="W3636"/>
    </row>
    <row r="3637" spans="2:23" ht="15" x14ac:dyDescent="0.25">
      <c r="B3637" s="2"/>
      <c r="H3637" s="2" t="s">
        <v>471</v>
      </c>
      <c r="K3637" s="9"/>
      <c r="L3637" s="9"/>
      <c r="M3637" s="9"/>
      <c r="N3637"/>
      <c r="O3637"/>
      <c r="P3637"/>
      <c r="Q3637"/>
      <c r="R3637"/>
      <c r="S3637"/>
      <c r="T3637"/>
      <c r="U3637"/>
      <c r="V3637"/>
      <c r="W3637"/>
    </row>
    <row r="3638" spans="2:23" ht="15" x14ac:dyDescent="0.25">
      <c r="B3638" s="2"/>
      <c r="I3638" s="2" t="s">
        <v>62</v>
      </c>
      <c r="J3638" s="2" t="s">
        <v>1237</v>
      </c>
      <c r="K3638" s="9">
        <v>-246</v>
      </c>
      <c r="L3638" s="9">
        <v>-271</v>
      </c>
      <c r="M3638" s="9">
        <v>-301</v>
      </c>
      <c r="N3638"/>
      <c r="O3638"/>
      <c r="P3638"/>
      <c r="Q3638"/>
      <c r="R3638"/>
      <c r="S3638"/>
      <c r="T3638"/>
      <c r="U3638"/>
      <c r="V3638"/>
      <c r="W3638"/>
    </row>
    <row r="3639" spans="2:23" ht="15" x14ac:dyDescent="0.25">
      <c r="B3639" s="2"/>
      <c r="K3639" s="9"/>
      <c r="L3639" s="9"/>
      <c r="M3639" s="9"/>
      <c r="N3639"/>
      <c r="O3639"/>
      <c r="P3639"/>
      <c r="Q3639"/>
      <c r="R3639"/>
      <c r="S3639"/>
      <c r="T3639"/>
      <c r="U3639"/>
      <c r="V3639"/>
      <c r="W3639"/>
    </row>
    <row r="3640" spans="2:23" ht="15" x14ac:dyDescent="0.25">
      <c r="B3640" s="2"/>
      <c r="H3640" s="2" t="s">
        <v>472</v>
      </c>
      <c r="K3640" s="9"/>
      <c r="L3640" s="9"/>
      <c r="M3640" s="9"/>
      <c r="N3640"/>
      <c r="O3640"/>
      <c r="P3640"/>
      <c r="Q3640"/>
      <c r="R3640"/>
      <c r="S3640"/>
      <c r="T3640"/>
      <c r="U3640"/>
      <c r="V3640"/>
      <c r="W3640"/>
    </row>
    <row r="3641" spans="2:23" ht="15" x14ac:dyDescent="0.25">
      <c r="B3641" s="2"/>
      <c r="I3641" s="2" t="s">
        <v>62</v>
      </c>
      <c r="J3641" s="2" t="s">
        <v>1237</v>
      </c>
      <c r="K3641" s="9">
        <v>-3</v>
      </c>
      <c r="L3641" s="9">
        <v>0</v>
      </c>
      <c r="M3641" s="9">
        <v>0</v>
      </c>
      <c r="N3641"/>
      <c r="O3641"/>
      <c r="P3641"/>
      <c r="Q3641"/>
      <c r="R3641"/>
      <c r="S3641"/>
      <c r="T3641"/>
      <c r="U3641"/>
      <c r="V3641"/>
      <c r="W3641"/>
    </row>
    <row r="3642" spans="2:23" ht="15" x14ac:dyDescent="0.25">
      <c r="B3642" s="2"/>
      <c r="K3642" s="9"/>
      <c r="L3642" s="9"/>
      <c r="M3642" s="9"/>
      <c r="N3642"/>
      <c r="O3642"/>
      <c r="P3642"/>
      <c r="Q3642"/>
      <c r="R3642"/>
      <c r="S3642"/>
      <c r="T3642"/>
      <c r="U3642"/>
      <c r="V3642"/>
      <c r="W3642"/>
    </row>
    <row r="3643" spans="2:23" ht="15" x14ac:dyDescent="0.25">
      <c r="B3643" s="2"/>
      <c r="H3643" s="2" t="s">
        <v>473</v>
      </c>
      <c r="K3643" s="9"/>
      <c r="L3643" s="9"/>
      <c r="M3643" s="9"/>
      <c r="N3643"/>
      <c r="O3643"/>
      <c r="P3643"/>
      <c r="Q3643"/>
      <c r="R3643"/>
      <c r="S3643"/>
      <c r="T3643"/>
      <c r="U3643"/>
      <c r="V3643"/>
      <c r="W3643"/>
    </row>
    <row r="3644" spans="2:23" ht="15" x14ac:dyDescent="0.25">
      <c r="B3644" s="2"/>
      <c r="I3644" s="2" t="s">
        <v>62</v>
      </c>
      <c r="J3644" s="2" t="s">
        <v>1237</v>
      </c>
      <c r="K3644" s="9">
        <v>-5</v>
      </c>
      <c r="L3644" s="9">
        <v>-7</v>
      </c>
      <c r="M3644" s="9">
        <v>-7</v>
      </c>
      <c r="N3644"/>
      <c r="O3644"/>
      <c r="P3644"/>
      <c r="Q3644"/>
      <c r="R3644"/>
      <c r="S3644"/>
      <c r="T3644"/>
      <c r="U3644"/>
      <c r="V3644"/>
      <c r="W3644"/>
    </row>
    <row r="3645" spans="2:23" ht="15" x14ac:dyDescent="0.25">
      <c r="B3645" s="2"/>
      <c r="I3645" s="2" t="s">
        <v>62</v>
      </c>
      <c r="J3645" s="2" t="s">
        <v>1243</v>
      </c>
      <c r="K3645" s="9">
        <v>-1</v>
      </c>
      <c r="L3645" s="9">
        <v>0</v>
      </c>
      <c r="M3645" s="9">
        <v>0</v>
      </c>
      <c r="N3645"/>
      <c r="O3645"/>
      <c r="P3645"/>
      <c r="Q3645"/>
      <c r="R3645"/>
      <c r="S3645"/>
      <c r="T3645"/>
      <c r="U3645"/>
      <c r="V3645"/>
      <c r="W3645"/>
    </row>
    <row r="3646" spans="2:23" ht="15" x14ac:dyDescent="0.25">
      <c r="B3646" s="2"/>
      <c r="K3646" s="9"/>
      <c r="L3646" s="9"/>
      <c r="M3646" s="9"/>
      <c r="N3646"/>
      <c r="O3646"/>
      <c r="P3646"/>
      <c r="Q3646"/>
      <c r="R3646"/>
      <c r="S3646"/>
      <c r="T3646"/>
      <c r="U3646"/>
      <c r="V3646"/>
      <c r="W3646"/>
    </row>
    <row r="3647" spans="2:23" ht="15" x14ac:dyDescent="0.25">
      <c r="B3647" s="2"/>
      <c r="H3647" s="2" t="s">
        <v>474</v>
      </c>
      <c r="K3647" s="9"/>
      <c r="L3647" s="9"/>
      <c r="M3647" s="9"/>
      <c r="N3647"/>
      <c r="O3647"/>
      <c r="P3647"/>
      <c r="Q3647"/>
      <c r="R3647"/>
      <c r="S3647"/>
      <c r="T3647"/>
      <c r="U3647"/>
      <c r="V3647"/>
      <c r="W3647"/>
    </row>
    <row r="3648" spans="2:23" ht="15" x14ac:dyDescent="0.25">
      <c r="B3648" s="2"/>
      <c r="I3648" s="2" t="s">
        <v>62</v>
      </c>
      <c r="J3648" s="2" t="s">
        <v>1237</v>
      </c>
      <c r="K3648" s="9">
        <v>-1</v>
      </c>
      <c r="L3648" s="9">
        <v>0</v>
      </c>
      <c r="M3648" s="9">
        <v>0</v>
      </c>
      <c r="N3648"/>
      <c r="O3648"/>
      <c r="P3648"/>
      <c r="Q3648"/>
      <c r="R3648"/>
      <c r="S3648"/>
      <c r="T3648"/>
      <c r="U3648"/>
      <c r="V3648"/>
      <c r="W3648"/>
    </row>
    <row r="3649" spans="2:23" ht="15" x14ac:dyDescent="0.25">
      <c r="B3649" s="2"/>
      <c r="K3649" s="9"/>
      <c r="L3649" s="9"/>
      <c r="M3649" s="9"/>
      <c r="N3649"/>
      <c r="O3649"/>
      <c r="P3649"/>
      <c r="Q3649"/>
      <c r="R3649"/>
      <c r="S3649"/>
      <c r="T3649"/>
      <c r="U3649"/>
      <c r="V3649"/>
      <c r="W3649"/>
    </row>
    <row r="3650" spans="2:23" ht="15" x14ac:dyDescent="0.25">
      <c r="B3650" s="2"/>
      <c r="F3650" s="2" t="s">
        <v>168</v>
      </c>
      <c r="G3650" s="2" t="s">
        <v>475</v>
      </c>
      <c r="K3650" s="9"/>
      <c r="L3650" s="9"/>
      <c r="M3650" s="9"/>
      <c r="N3650"/>
      <c r="O3650"/>
      <c r="P3650"/>
      <c r="Q3650"/>
      <c r="R3650"/>
      <c r="S3650"/>
      <c r="T3650"/>
      <c r="U3650"/>
      <c r="V3650"/>
      <c r="W3650"/>
    </row>
    <row r="3651" spans="2:23" ht="15" x14ac:dyDescent="0.25">
      <c r="B3651" s="2"/>
      <c r="H3651" s="2" t="s">
        <v>476</v>
      </c>
      <c r="K3651" s="9"/>
      <c r="L3651" s="9"/>
      <c r="M3651" s="9"/>
      <c r="N3651"/>
      <c r="O3651"/>
      <c r="P3651"/>
      <c r="Q3651"/>
      <c r="R3651"/>
      <c r="S3651"/>
      <c r="T3651"/>
      <c r="U3651"/>
      <c r="V3651"/>
      <c r="W3651"/>
    </row>
    <row r="3652" spans="2:23" ht="15" x14ac:dyDescent="0.25">
      <c r="B3652" s="2"/>
      <c r="I3652" s="2" t="s">
        <v>357</v>
      </c>
      <c r="J3652" s="2" t="s">
        <v>1237</v>
      </c>
      <c r="K3652" s="9">
        <v>-1</v>
      </c>
      <c r="L3652" s="9">
        <v>0</v>
      </c>
      <c r="M3652" s="9">
        <v>0</v>
      </c>
      <c r="N3652"/>
      <c r="O3652"/>
      <c r="P3652"/>
      <c r="Q3652"/>
      <c r="R3652"/>
      <c r="S3652"/>
      <c r="T3652"/>
      <c r="U3652"/>
      <c r="V3652"/>
      <c r="W3652"/>
    </row>
    <row r="3653" spans="2:23" ht="15" x14ac:dyDescent="0.25">
      <c r="B3653" s="2"/>
      <c r="K3653" s="9"/>
      <c r="L3653" s="9"/>
      <c r="M3653" s="9"/>
      <c r="N3653"/>
      <c r="O3653"/>
      <c r="P3653"/>
      <c r="Q3653"/>
      <c r="R3653"/>
      <c r="S3653"/>
      <c r="T3653"/>
      <c r="U3653"/>
      <c r="V3653"/>
      <c r="W3653"/>
    </row>
    <row r="3654" spans="2:23" ht="15" x14ac:dyDescent="0.25">
      <c r="B3654" s="2"/>
      <c r="F3654" s="2" t="s">
        <v>174</v>
      </c>
      <c r="G3654" s="2" t="s">
        <v>477</v>
      </c>
      <c r="K3654" s="9"/>
      <c r="L3654" s="9"/>
      <c r="M3654" s="9"/>
      <c r="N3654"/>
      <c r="O3654"/>
      <c r="P3654"/>
      <c r="Q3654"/>
      <c r="R3654"/>
      <c r="S3654"/>
      <c r="T3654"/>
      <c r="U3654"/>
      <c r="V3654"/>
      <c r="W3654"/>
    </row>
    <row r="3655" spans="2:23" ht="15" x14ac:dyDescent="0.25">
      <c r="B3655" s="2"/>
      <c r="H3655" s="2" t="s">
        <v>478</v>
      </c>
      <c r="K3655" s="9"/>
      <c r="L3655" s="9"/>
      <c r="M3655" s="9"/>
      <c r="N3655"/>
      <c r="O3655"/>
      <c r="P3655"/>
      <c r="Q3655"/>
      <c r="R3655"/>
      <c r="S3655"/>
      <c r="T3655"/>
      <c r="U3655"/>
      <c r="V3655"/>
      <c r="W3655"/>
    </row>
    <row r="3656" spans="2:23" ht="15" x14ac:dyDescent="0.25">
      <c r="B3656" s="2"/>
      <c r="I3656" s="2" t="s">
        <v>357</v>
      </c>
      <c r="J3656" s="2" t="s">
        <v>1237</v>
      </c>
      <c r="K3656" s="9">
        <v>-2</v>
      </c>
      <c r="L3656" s="9">
        <v>0</v>
      </c>
      <c r="M3656" s="9">
        <v>0</v>
      </c>
      <c r="N3656"/>
      <c r="O3656"/>
      <c r="P3656"/>
      <c r="Q3656"/>
      <c r="R3656"/>
      <c r="S3656"/>
      <c r="T3656"/>
      <c r="U3656"/>
      <c r="V3656"/>
      <c r="W3656"/>
    </row>
    <row r="3657" spans="2:23" ht="15" x14ac:dyDescent="0.25">
      <c r="B3657" s="2"/>
      <c r="K3657" s="9"/>
      <c r="L3657" s="9"/>
      <c r="M3657" s="9"/>
      <c r="N3657"/>
      <c r="O3657"/>
      <c r="P3657"/>
      <c r="Q3657"/>
      <c r="R3657"/>
      <c r="S3657"/>
      <c r="T3657"/>
      <c r="U3657"/>
      <c r="V3657"/>
      <c r="W3657"/>
    </row>
    <row r="3658" spans="2:23" ht="15" x14ac:dyDescent="0.25">
      <c r="B3658" s="2"/>
      <c r="F3658" s="2" t="s">
        <v>177</v>
      </c>
      <c r="G3658" s="2" t="s">
        <v>479</v>
      </c>
      <c r="K3658" s="9"/>
      <c r="L3658" s="9"/>
      <c r="M3658" s="9"/>
      <c r="N3658"/>
      <c r="O3658"/>
      <c r="P3658"/>
      <c r="Q3658"/>
      <c r="R3658"/>
      <c r="S3658"/>
      <c r="T3658"/>
      <c r="U3658"/>
      <c r="V3658"/>
      <c r="W3658"/>
    </row>
    <row r="3659" spans="2:23" ht="15" x14ac:dyDescent="0.25">
      <c r="B3659" s="2"/>
      <c r="H3659" s="2" t="s">
        <v>480</v>
      </c>
      <c r="K3659" s="9"/>
      <c r="L3659" s="9"/>
      <c r="M3659" s="9"/>
      <c r="N3659"/>
      <c r="O3659"/>
      <c r="P3659"/>
      <c r="Q3659"/>
      <c r="R3659"/>
      <c r="S3659"/>
      <c r="T3659"/>
      <c r="U3659"/>
      <c r="V3659"/>
      <c r="W3659"/>
    </row>
    <row r="3660" spans="2:23" ht="15" x14ac:dyDescent="0.25">
      <c r="B3660" s="2"/>
      <c r="I3660" s="2" t="s">
        <v>357</v>
      </c>
      <c r="J3660" s="2" t="s">
        <v>1237</v>
      </c>
      <c r="K3660" s="9">
        <v>-252</v>
      </c>
      <c r="L3660" s="9">
        <v>-349</v>
      </c>
      <c r="M3660" s="9">
        <v>-349</v>
      </c>
      <c r="N3660"/>
      <c r="O3660"/>
      <c r="P3660"/>
      <c r="Q3660"/>
      <c r="R3660"/>
      <c r="S3660"/>
      <c r="T3660"/>
      <c r="U3660"/>
      <c r="V3660"/>
      <c r="W3660"/>
    </row>
    <row r="3661" spans="2:23" ht="15" x14ac:dyDescent="0.25">
      <c r="B3661" s="2"/>
      <c r="K3661" s="9"/>
      <c r="L3661" s="9"/>
      <c r="M3661" s="9"/>
      <c r="N3661"/>
      <c r="O3661"/>
      <c r="P3661"/>
      <c r="Q3661"/>
      <c r="R3661"/>
      <c r="S3661"/>
      <c r="T3661"/>
      <c r="U3661"/>
      <c r="V3661"/>
      <c r="W3661"/>
    </row>
    <row r="3662" spans="2:23" ht="15" x14ac:dyDescent="0.25">
      <c r="B3662" s="2"/>
      <c r="F3662" s="2" t="s">
        <v>266</v>
      </c>
      <c r="G3662" s="2" t="s">
        <v>481</v>
      </c>
      <c r="K3662" s="9"/>
      <c r="L3662" s="9"/>
      <c r="M3662" s="9"/>
      <c r="N3662"/>
      <c r="O3662"/>
      <c r="P3662"/>
      <c r="Q3662"/>
      <c r="R3662"/>
      <c r="S3662"/>
      <c r="T3662"/>
      <c r="U3662"/>
      <c r="V3662"/>
      <c r="W3662"/>
    </row>
    <row r="3663" spans="2:23" ht="15" x14ac:dyDescent="0.25">
      <c r="B3663" s="2"/>
      <c r="H3663" s="2" t="s">
        <v>482</v>
      </c>
      <c r="K3663" s="9"/>
      <c r="L3663" s="9"/>
      <c r="M3663" s="9"/>
      <c r="N3663"/>
      <c r="O3663"/>
      <c r="P3663"/>
      <c r="Q3663"/>
      <c r="R3663"/>
      <c r="S3663"/>
      <c r="T3663"/>
      <c r="U3663"/>
      <c r="V3663"/>
      <c r="W3663"/>
    </row>
    <row r="3664" spans="2:23" ht="15" x14ac:dyDescent="0.25">
      <c r="B3664" s="2"/>
      <c r="I3664" s="2" t="s">
        <v>357</v>
      </c>
      <c r="J3664" s="2" t="s">
        <v>1237</v>
      </c>
      <c r="K3664" s="9">
        <v>-15</v>
      </c>
      <c r="L3664" s="9">
        <v>-10</v>
      </c>
      <c r="M3664" s="9">
        <v>-8</v>
      </c>
      <c r="N3664"/>
      <c r="O3664"/>
      <c r="P3664"/>
      <c r="Q3664"/>
      <c r="R3664"/>
      <c r="S3664"/>
      <c r="T3664"/>
      <c r="U3664"/>
      <c r="V3664"/>
      <c r="W3664"/>
    </row>
    <row r="3665" spans="2:23" ht="15" x14ac:dyDescent="0.25">
      <c r="B3665" s="2"/>
      <c r="K3665" s="9"/>
      <c r="L3665" s="9"/>
      <c r="M3665" s="9"/>
      <c r="N3665"/>
      <c r="O3665"/>
      <c r="P3665"/>
      <c r="Q3665"/>
      <c r="R3665"/>
      <c r="S3665"/>
      <c r="T3665"/>
      <c r="U3665"/>
      <c r="V3665"/>
      <c r="W3665"/>
    </row>
    <row r="3666" spans="2:23" ht="15" x14ac:dyDescent="0.25">
      <c r="B3666" s="2"/>
      <c r="F3666" s="2" t="s">
        <v>85</v>
      </c>
      <c r="G3666" s="2" t="s">
        <v>483</v>
      </c>
      <c r="K3666" s="9"/>
      <c r="L3666" s="9"/>
      <c r="M3666" s="9"/>
      <c r="N3666"/>
      <c r="O3666"/>
      <c r="P3666"/>
      <c r="Q3666"/>
      <c r="R3666"/>
      <c r="S3666"/>
      <c r="T3666"/>
      <c r="U3666"/>
      <c r="V3666"/>
      <c r="W3666"/>
    </row>
    <row r="3667" spans="2:23" ht="15" x14ac:dyDescent="0.25">
      <c r="B3667" s="2"/>
      <c r="H3667" s="2" t="s">
        <v>484</v>
      </c>
      <c r="K3667" s="9"/>
      <c r="L3667" s="9"/>
      <c r="M3667" s="9"/>
      <c r="N3667"/>
      <c r="O3667"/>
      <c r="P3667"/>
      <c r="Q3667"/>
      <c r="R3667"/>
      <c r="S3667"/>
      <c r="T3667"/>
      <c r="U3667"/>
      <c r="V3667"/>
      <c r="W3667"/>
    </row>
    <row r="3668" spans="2:23" ht="15" x14ac:dyDescent="0.25">
      <c r="B3668" s="2"/>
      <c r="I3668" s="2" t="s">
        <v>357</v>
      </c>
      <c r="J3668" s="2" t="s">
        <v>1237</v>
      </c>
      <c r="K3668" s="9">
        <v>-5</v>
      </c>
      <c r="L3668" s="9">
        <v>0</v>
      </c>
      <c r="M3668" s="9">
        <v>0</v>
      </c>
      <c r="N3668"/>
      <c r="O3668"/>
      <c r="P3668"/>
      <c r="Q3668"/>
      <c r="R3668"/>
      <c r="S3668"/>
      <c r="T3668"/>
      <c r="U3668"/>
      <c r="V3668"/>
      <c r="W3668"/>
    </row>
    <row r="3669" spans="2:23" ht="15" x14ac:dyDescent="0.25">
      <c r="B3669" s="2"/>
      <c r="K3669" s="9"/>
      <c r="L3669" s="9"/>
      <c r="M3669" s="9"/>
      <c r="N3669"/>
      <c r="O3669"/>
      <c r="P3669"/>
      <c r="Q3669"/>
      <c r="R3669"/>
      <c r="S3669"/>
      <c r="T3669"/>
      <c r="U3669"/>
      <c r="V3669"/>
      <c r="W3669"/>
    </row>
    <row r="3670" spans="2:23" ht="15" x14ac:dyDescent="0.25">
      <c r="B3670" s="2"/>
      <c r="F3670" s="2" t="s">
        <v>37</v>
      </c>
      <c r="G3670" s="2" t="s">
        <v>485</v>
      </c>
      <c r="K3670" s="9"/>
      <c r="L3670" s="9"/>
      <c r="M3670" s="9"/>
      <c r="N3670"/>
      <c r="O3670"/>
      <c r="P3670"/>
      <c r="Q3670"/>
      <c r="R3670"/>
      <c r="S3670"/>
      <c r="T3670"/>
      <c r="U3670"/>
      <c r="V3670"/>
      <c r="W3670"/>
    </row>
    <row r="3671" spans="2:23" ht="15" x14ac:dyDescent="0.25">
      <c r="B3671" s="2"/>
      <c r="H3671" s="2" t="s">
        <v>486</v>
      </c>
      <c r="K3671" s="9"/>
      <c r="L3671" s="9"/>
      <c r="M3671" s="9"/>
      <c r="N3671"/>
      <c r="O3671"/>
      <c r="P3671"/>
      <c r="Q3671"/>
      <c r="R3671"/>
      <c r="S3671"/>
      <c r="T3671"/>
      <c r="U3671"/>
      <c r="V3671"/>
      <c r="W3671"/>
    </row>
    <row r="3672" spans="2:23" ht="15" x14ac:dyDescent="0.25">
      <c r="B3672" s="2"/>
      <c r="I3672" s="2" t="s">
        <v>487</v>
      </c>
      <c r="J3672" s="2" t="s">
        <v>1237</v>
      </c>
      <c r="K3672" s="9">
        <v>-162</v>
      </c>
      <c r="L3672" s="9">
        <v>-15</v>
      </c>
      <c r="M3672" s="9">
        <v>-15</v>
      </c>
      <c r="N3672"/>
      <c r="O3672"/>
      <c r="P3672"/>
      <c r="Q3672"/>
      <c r="R3672"/>
      <c r="S3672"/>
      <c r="T3672"/>
      <c r="U3672"/>
      <c r="V3672"/>
      <c r="W3672"/>
    </row>
    <row r="3673" spans="2:23" ht="15" x14ac:dyDescent="0.25">
      <c r="B3673" s="2"/>
      <c r="K3673" s="9"/>
      <c r="L3673" s="9"/>
      <c r="M3673" s="9"/>
      <c r="N3673"/>
      <c r="O3673"/>
      <c r="P3673"/>
      <c r="Q3673"/>
      <c r="R3673"/>
      <c r="S3673"/>
      <c r="T3673"/>
      <c r="U3673"/>
      <c r="V3673"/>
      <c r="W3673"/>
    </row>
    <row r="3674" spans="2:23" ht="15" x14ac:dyDescent="0.25">
      <c r="B3674" s="2"/>
      <c r="F3674" s="2" t="s">
        <v>104</v>
      </c>
      <c r="G3674" s="2" t="s">
        <v>488</v>
      </c>
      <c r="K3674" s="9"/>
      <c r="L3674" s="9"/>
      <c r="M3674" s="9"/>
      <c r="N3674"/>
      <c r="O3674"/>
      <c r="P3674"/>
      <c r="Q3674"/>
      <c r="R3674"/>
      <c r="S3674"/>
      <c r="T3674"/>
      <c r="U3674"/>
      <c r="V3674"/>
      <c r="W3674"/>
    </row>
    <row r="3675" spans="2:23" ht="15" x14ac:dyDescent="0.25">
      <c r="B3675" s="2"/>
      <c r="H3675" s="2" t="s">
        <v>491</v>
      </c>
      <c r="K3675" s="9"/>
      <c r="L3675" s="9"/>
      <c r="M3675" s="9"/>
      <c r="N3675"/>
      <c r="O3675"/>
      <c r="P3675"/>
      <c r="Q3675"/>
      <c r="R3675"/>
      <c r="S3675"/>
      <c r="T3675"/>
      <c r="U3675"/>
      <c r="V3675"/>
      <c r="W3675"/>
    </row>
    <row r="3676" spans="2:23" ht="15" x14ac:dyDescent="0.25">
      <c r="B3676" s="2"/>
      <c r="I3676" s="2" t="s">
        <v>490</v>
      </c>
      <c r="J3676" s="2" t="s">
        <v>1237</v>
      </c>
      <c r="K3676" s="9">
        <v>-2</v>
      </c>
      <c r="L3676" s="9">
        <v>0</v>
      </c>
      <c r="M3676" s="9">
        <v>0</v>
      </c>
      <c r="N3676"/>
      <c r="O3676"/>
      <c r="P3676"/>
      <c r="Q3676"/>
      <c r="R3676"/>
      <c r="S3676"/>
      <c r="T3676"/>
      <c r="U3676"/>
      <c r="V3676"/>
      <c r="W3676"/>
    </row>
    <row r="3677" spans="2:23" ht="15" x14ac:dyDescent="0.25">
      <c r="B3677" s="2"/>
      <c r="K3677" s="9"/>
      <c r="L3677" s="9"/>
      <c r="M3677" s="9"/>
      <c r="N3677"/>
      <c r="O3677"/>
      <c r="P3677"/>
      <c r="Q3677"/>
      <c r="R3677"/>
      <c r="S3677"/>
      <c r="T3677"/>
      <c r="U3677"/>
      <c r="V3677"/>
      <c r="W3677"/>
    </row>
    <row r="3678" spans="2:23" ht="15" x14ac:dyDescent="0.25">
      <c r="B3678" s="2"/>
      <c r="D3678" s="2" t="s">
        <v>495</v>
      </c>
      <c r="E3678" s="2" t="s">
        <v>496</v>
      </c>
      <c r="K3678" s="9"/>
      <c r="L3678" s="9"/>
      <c r="M3678" s="9"/>
      <c r="N3678"/>
      <c r="O3678"/>
      <c r="P3678"/>
      <c r="Q3678"/>
      <c r="R3678"/>
      <c r="S3678"/>
      <c r="T3678"/>
      <c r="U3678"/>
      <c r="V3678"/>
      <c r="W3678"/>
    </row>
    <row r="3679" spans="2:23" ht="15" x14ac:dyDescent="0.25">
      <c r="B3679" s="2"/>
      <c r="F3679" s="2" t="s">
        <v>74</v>
      </c>
      <c r="G3679" s="2" t="s">
        <v>497</v>
      </c>
      <c r="K3679" s="9"/>
      <c r="L3679" s="9"/>
      <c r="M3679" s="9"/>
      <c r="N3679"/>
      <c r="O3679"/>
      <c r="P3679"/>
      <c r="Q3679"/>
      <c r="R3679"/>
      <c r="S3679"/>
      <c r="T3679"/>
      <c r="U3679"/>
      <c r="V3679"/>
      <c r="W3679"/>
    </row>
    <row r="3680" spans="2:23" ht="15" x14ac:dyDescent="0.25">
      <c r="B3680" s="2"/>
      <c r="H3680" s="2" t="s">
        <v>1290</v>
      </c>
      <c r="K3680" s="9"/>
      <c r="L3680" s="9"/>
      <c r="M3680" s="9"/>
      <c r="N3680"/>
      <c r="O3680"/>
      <c r="P3680"/>
      <c r="Q3680"/>
      <c r="R3680"/>
      <c r="S3680"/>
      <c r="T3680"/>
      <c r="U3680"/>
      <c r="V3680"/>
      <c r="W3680"/>
    </row>
    <row r="3681" spans="2:23" ht="15" x14ac:dyDescent="0.25">
      <c r="B3681" s="2"/>
      <c r="I3681" s="2" t="s">
        <v>499</v>
      </c>
      <c r="J3681" s="2" t="s">
        <v>1237</v>
      </c>
      <c r="K3681" s="9">
        <v>-7</v>
      </c>
      <c r="L3681" s="9">
        <v>0</v>
      </c>
      <c r="M3681" s="9">
        <v>0</v>
      </c>
      <c r="N3681"/>
      <c r="O3681"/>
      <c r="P3681"/>
      <c r="Q3681"/>
      <c r="R3681"/>
      <c r="S3681"/>
      <c r="T3681"/>
      <c r="U3681"/>
      <c r="V3681"/>
      <c r="W3681"/>
    </row>
    <row r="3682" spans="2:23" ht="15" x14ac:dyDescent="0.25">
      <c r="B3682" s="2"/>
      <c r="K3682" s="9"/>
      <c r="L3682" s="9"/>
      <c r="M3682" s="9"/>
      <c r="N3682"/>
      <c r="O3682"/>
      <c r="P3682"/>
      <c r="Q3682"/>
      <c r="R3682"/>
      <c r="S3682"/>
      <c r="T3682"/>
      <c r="U3682"/>
      <c r="V3682"/>
      <c r="W3682"/>
    </row>
    <row r="3683" spans="2:23" ht="15" x14ac:dyDescent="0.25">
      <c r="B3683" s="2"/>
      <c r="H3683" s="2" t="s">
        <v>1291</v>
      </c>
      <c r="K3683" s="9"/>
      <c r="L3683" s="9"/>
      <c r="M3683" s="9"/>
      <c r="N3683"/>
      <c r="O3683"/>
      <c r="P3683"/>
      <c r="Q3683"/>
      <c r="R3683"/>
      <c r="S3683"/>
      <c r="T3683"/>
      <c r="U3683"/>
      <c r="V3683"/>
      <c r="W3683"/>
    </row>
    <row r="3684" spans="2:23" ht="15" x14ac:dyDescent="0.25">
      <c r="B3684" s="2"/>
      <c r="I3684" s="2" t="s">
        <v>499</v>
      </c>
      <c r="J3684" s="2" t="s">
        <v>1237</v>
      </c>
      <c r="K3684" s="9">
        <v>-3</v>
      </c>
      <c r="L3684" s="9">
        <v>0</v>
      </c>
      <c r="M3684" s="9">
        <v>0</v>
      </c>
      <c r="N3684"/>
      <c r="O3684"/>
      <c r="P3684"/>
      <c r="Q3684"/>
      <c r="R3684"/>
      <c r="S3684"/>
      <c r="T3684"/>
      <c r="U3684"/>
      <c r="V3684"/>
      <c r="W3684"/>
    </row>
    <row r="3685" spans="2:23" ht="15" x14ac:dyDescent="0.25">
      <c r="B3685" s="2"/>
      <c r="K3685" s="9"/>
      <c r="L3685" s="9"/>
      <c r="M3685" s="9"/>
      <c r="N3685"/>
      <c r="O3685"/>
      <c r="P3685"/>
      <c r="Q3685"/>
      <c r="R3685"/>
      <c r="S3685"/>
      <c r="T3685"/>
      <c r="U3685"/>
      <c r="V3685"/>
      <c r="W3685"/>
    </row>
    <row r="3686" spans="2:23" ht="15" x14ac:dyDescent="0.25">
      <c r="B3686" s="2"/>
      <c r="F3686" s="2" t="s">
        <v>174</v>
      </c>
      <c r="G3686" s="2" t="s">
        <v>508</v>
      </c>
      <c r="K3686" s="9"/>
      <c r="L3686" s="9"/>
      <c r="M3686" s="9"/>
      <c r="N3686"/>
      <c r="O3686"/>
      <c r="P3686"/>
      <c r="Q3686"/>
      <c r="R3686"/>
      <c r="S3686"/>
      <c r="T3686"/>
      <c r="U3686"/>
      <c r="V3686"/>
      <c r="W3686"/>
    </row>
    <row r="3687" spans="2:23" ht="15" x14ac:dyDescent="0.25">
      <c r="B3687" s="2"/>
      <c r="H3687" s="2" t="s">
        <v>509</v>
      </c>
      <c r="K3687" s="9"/>
      <c r="L3687" s="9"/>
      <c r="M3687" s="9"/>
      <c r="N3687"/>
      <c r="O3687"/>
      <c r="P3687"/>
      <c r="Q3687"/>
      <c r="R3687"/>
      <c r="S3687"/>
      <c r="T3687"/>
      <c r="U3687"/>
      <c r="V3687"/>
      <c r="W3687"/>
    </row>
    <row r="3688" spans="2:23" ht="15" x14ac:dyDescent="0.25">
      <c r="B3688" s="2"/>
      <c r="I3688" s="2" t="s">
        <v>510</v>
      </c>
      <c r="J3688" s="2" t="s">
        <v>1243</v>
      </c>
      <c r="K3688" s="9">
        <v>-2</v>
      </c>
      <c r="L3688" s="9">
        <v>0</v>
      </c>
      <c r="M3688" s="9">
        <v>0</v>
      </c>
      <c r="N3688"/>
      <c r="O3688"/>
      <c r="P3688"/>
      <c r="Q3688"/>
      <c r="R3688"/>
      <c r="S3688"/>
      <c r="T3688"/>
      <c r="U3688"/>
      <c r="V3688"/>
      <c r="W3688"/>
    </row>
    <row r="3689" spans="2:23" ht="15" x14ac:dyDescent="0.25">
      <c r="B3689" s="2"/>
      <c r="K3689" s="9"/>
      <c r="L3689" s="9"/>
      <c r="M3689" s="9"/>
      <c r="N3689"/>
      <c r="O3689"/>
      <c r="P3689"/>
      <c r="Q3689"/>
      <c r="R3689"/>
      <c r="S3689"/>
      <c r="T3689"/>
      <c r="U3689"/>
      <c r="V3689"/>
      <c r="W3689"/>
    </row>
    <row r="3690" spans="2:23" ht="15" x14ac:dyDescent="0.25">
      <c r="B3690" s="2"/>
      <c r="F3690" s="2" t="s">
        <v>82</v>
      </c>
      <c r="G3690" s="2" t="s">
        <v>1292</v>
      </c>
      <c r="K3690" s="9"/>
      <c r="L3690" s="9"/>
      <c r="M3690" s="9"/>
      <c r="N3690"/>
      <c r="O3690"/>
      <c r="P3690"/>
      <c r="Q3690"/>
      <c r="R3690"/>
      <c r="S3690"/>
      <c r="T3690"/>
      <c r="U3690"/>
      <c r="V3690"/>
      <c r="W3690"/>
    </row>
    <row r="3691" spans="2:23" ht="15" x14ac:dyDescent="0.25">
      <c r="B3691" s="2"/>
      <c r="H3691" s="2" t="s">
        <v>1293</v>
      </c>
      <c r="K3691" s="9"/>
      <c r="L3691" s="9"/>
      <c r="M3691" s="9"/>
      <c r="N3691"/>
      <c r="O3691"/>
      <c r="P3691"/>
      <c r="Q3691"/>
      <c r="R3691"/>
      <c r="S3691"/>
      <c r="T3691"/>
      <c r="U3691"/>
      <c r="V3691"/>
      <c r="W3691"/>
    </row>
    <row r="3692" spans="2:23" ht="15" x14ac:dyDescent="0.25">
      <c r="B3692" s="2"/>
      <c r="I3692" s="2" t="s">
        <v>510</v>
      </c>
      <c r="J3692" s="2" t="s">
        <v>1237</v>
      </c>
      <c r="K3692" s="9">
        <v>-5</v>
      </c>
      <c r="L3692" s="9">
        <v>-6</v>
      </c>
      <c r="M3692" s="9">
        <v>-6</v>
      </c>
      <c r="N3692"/>
      <c r="O3692"/>
      <c r="P3692"/>
      <c r="Q3692"/>
      <c r="R3692"/>
      <c r="S3692"/>
      <c r="T3692"/>
      <c r="U3692"/>
      <c r="V3692"/>
      <c r="W3692"/>
    </row>
    <row r="3693" spans="2:23" ht="15" x14ac:dyDescent="0.25">
      <c r="B3693" s="2"/>
      <c r="K3693" s="9"/>
      <c r="L3693" s="9"/>
      <c r="M3693" s="9"/>
      <c r="N3693"/>
      <c r="O3693"/>
      <c r="P3693"/>
      <c r="Q3693"/>
      <c r="R3693"/>
      <c r="S3693"/>
      <c r="T3693"/>
      <c r="U3693"/>
      <c r="V3693"/>
      <c r="W3693"/>
    </row>
    <row r="3694" spans="2:23" ht="15" x14ac:dyDescent="0.25">
      <c r="B3694" s="2"/>
      <c r="F3694" s="2" t="s">
        <v>266</v>
      </c>
      <c r="G3694" s="2" t="s">
        <v>1294</v>
      </c>
      <c r="K3694" s="9"/>
      <c r="L3694" s="9"/>
      <c r="M3694" s="9"/>
      <c r="N3694"/>
      <c r="O3694"/>
      <c r="P3694"/>
      <c r="Q3694"/>
      <c r="R3694"/>
      <c r="S3694"/>
      <c r="T3694"/>
      <c r="U3694"/>
      <c r="V3694"/>
      <c r="W3694"/>
    </row>
    <row r="3695" spans="2:23" ht="15" x14ac:dyDescent="0.25">
      <c r="B3695" s="2"/>
      <c r="H3695" s="2" t="s">
        <v>1295</v>
      </c>
      <c r="K3695" s="9"/>
      <c r="L3695" s="9"/>
      <c r="M3695" s="9"/>
      <c r="N3695"/>
      <c r="O3695"/>
      <c r="P3695"/>
      <c r="Q3695"/>
      <c r="R3695"/>
      <c r="S3695"/>
      <c r="T3695"/>
      <c r="U3695"/>
      <c r="V3695"/>
      <c r="W3695"/>
    </row>
    <row r="3696" spans="2:23" ht="15" x14ac:dyDescent="0.25">
      <c r="B3696" s="2"/>
      <c r="I3696" s="2" t="s">
        <v>107</v>
      </c>
      <c r="J3696" s="2" t="s">
        <v>1237</v>
      </c>
      <c r="K3696" s="9">
        <v>-3</v>
      </c>
      <c r="L3696" s="9">
        <v>-3</v>
      </c>
      <c r="M3696" s="9">
        <v>-3</v>
      </c>
      <c r="N3696"/>
      <c r="O3696"/>
      <c r="P3696"/>
      <c r="Q3696"/>
      <c r="R3696"/>
      <c r="S3696"/>
      <c r="T3696"/>
      <c r="U3696"/>
      <c r="V3696"/>
      <c r="W3696"/>
    </row>
    <row r="3697" spans="2:23" ht="15" x14ac:dyDescent="0.25">
      <c r="B3697" s="2"/>
      <c r="K3697" s="9"/>
      <c r="L3697" s="9"/>
      <c r="M3697" s="9"/>
      <c r="N3697"/>
      <c r="O3697"/>
      <c r="P3697"/>
      <c r="Q3697"/>
      <c r="R3697"/>
      <c r="S3697"/>
      <c r="T3697"/>
      <c r="U3697"/>
      <c r="V3697"/>
      <c r="W3697"/>
    </row>
    <row r="3698" spans="2:23" ht="15" x14ac:dyDescent="0.25">
      <c r="B3698" s="2"/>
      <c r="F3698" s="2" t="s">
        <v>336</v>
      </c>
      <c r="G3698" s="2" t="s">
        <v>1296</v>
      </c>
      <c r="K3698" s="9"/>
      <c r="L3698" s="9"/>
      <c r="M3698" s="9"/>
      <c r="N3698"/>
      <c r="O3698"/>
      <c r="P3698"/>
      <c r="Q3698"/>
      <c r="R3698"/>
      <c r="S3698"/>
      <c r="T3698"/>
      <c r="U3698"/>
      <c r="V3698"/>
      <c r="W3698"/>
    </row>
    <row r="3699" spans="2:23" ht="15" x14ac:dyDescent="0.25">
      <c r="B3699" s="2"/>
      <c r="H3699" s="2" t="s">
        <v>1297</v>
      </c>
      <c r="K3699" s="9"/>
      <c r="L3699" s="9"/>
      <c r="M3699" s="9"/>
      <c r="N3699"/>
      <c r="O3699"/>
      <c r="P3699"/>
      <c r="Q3699"/>
      <c r="R3699"/>
      <c r="S3699"/>
      <c r="T3699"/>
      <c r="U3699"/>
      <c r="V3699"/>
      <c r="W3699"/>
    </row>
    <row r="3700" spans="2:23" ht="15" x14ac:dyDescent="0.25">
      <c r="B3700" s="2"/>
      <c r="I3700" s="2" t="s">
        <v>107</v>
      </c>
      <c r="J3700" s="2" t="s">
        <v>1237</v>
      </c>
      <c r="K3700" s="9">
        <v>-1</v>
      </c>
      <c r="L3700" s="9">
        <v>-3</v>
      </c>
      <c r="M3700" s="9">
        <v>-3</v>
      </c>
      <c r="N3700"/>
      <c r="O3700"/>
      <c r="P3700"/>
      <c r="Q3700"/>
      <c r="R3700"/>
      <c r="S3700"/>
      <c r="T3700"/>
      <c r="U3700"/>
      <c r="V3700"/>
      <c r="W3700"/>
    </row>
    <row r="3701" spans="2:23" ht="15" x14ac:dyDescent="0.25">
      <c r="B3701" s="2"/>
      <c r="K3701" s="9"/>
      <c r="L3701" s="9"/>
      <c r="M3701" s="9"/>
      <c r="N3701"/>
      <c r="O3701"/>
      <c r="P3701"/>
      <c r="Q3701"/>
      <c r="R3701"/>
      <c r="S3701"/>
      <c r="T3701"/>
      <c r="U3701"/>
      <c r="V3701"/>
      <c r="W3701"/>
    </row>
    <row r="3702" spans="2:23" ht="15" x14ac:dyDescent="0.25">
      <c r="B3702" s="2"/>
      <c r="F3702" s="2" t="s">
        <v>85</v>
      </c>
      <c r="G3702" s="2" t="s">
        <v>169</v>
      </c>
      <c r="K3702" s="9"/>
      <c r="L3702" s="9"/>
      <c r="M3702" s="9"/>
      <c r="N3702"/>
      <c r="O3702"/>
      <c r="P3702"/>
      <c r="Q3702"/>
      <c r="R3702"/>
      <c r="S3702"/>
      <c r="T3702"/>
      <c r="U3702"/>
      <c r="V3702"/>
      <c r="W3702"/>
    </row>
    <row r="3703" spans="2:23" ht="15" x14ac:dyDescent="0.25">
      <c r="B3703" s="2"/>
      <c r="H3703" s="2" t="s">
        <v>511</v>
      </c>
      <c r="K3703" s="9"/>
      <c r="L3703" s="9"/>
      <c r="M3703" s="9"/>
      <c r="N3703"/>
      <c r="O3703"/>
      <c r="P3703"/>
      <c r="Q3703"/>
      <c r="R3703"/>
      <c r="S3703"/>
      <c r="T3703"/>
      <c r="U3703"/>
      <c r="V3703"/>
      <c r="W3703"/>
    </row>
    <row r="3704" spans="2:23" ht="15" x14ac:dyDescent="0.25">
      <c r="B3704" s="2"/>
      <c r="I3704" s="2" t="s">
        <v>510</v>
      </c>
      <c r="J3704" s="2" t="s">
        <v>1237</v>
      </c>
      <c r="K3704" s="9">
        <v>-1</v>
      </c>
      <c r="L3704" s="9">
        <v>-1</v>
      </c>
      <c r="M3704" s="9">
        <v>0</v>
      </c>
      <c r="N3704"/>
      <c r="O3704"/>
      <c r="P3704"/>
      <c r="Q3704"/>
      <c r="R3704"/>
      <c r="S3704"/>
      <c r="T3704"/>
      <c r="U3704"/>
      <c r="V3704"/>
      <c r="W3704"/>
    </row>
    <row r="3705" spans="2:23" ht="15" x14ac:dyDescent="0.25">
      <c r="B3705" s="2"/>
      <c r="K3705" s="9"/>
      <c r="L3705" s="9"/>
      <c r="M3705" s="9"/>
      <c r="N3705"/>
      <c r="O3705"/>
      <c r="P3705"/>
      <c r="Q3705"/>
      <c r="R3705"/>
      <c r="S3705"/>
      <c r="T3705"/>
      <c r="U3705"/>
      <c r="V3705"/>
      <c r="W3705"/>
    </row>
    <row r="3706" spans="2:23" ht="15" x14ac:dyDescent="0.25">
      <c r="B3706" s="2"/>
      <c r="F3706" s="2" t="s">
        <v>91</v>
      </c>
      <c r="G3706" s="2" t="s">
        <v>153</v>
      </c>
      <c r="K3706" s="9"/>
      <c r="L3706" s="9"/>
      <c r="M3706" s="9"/>
      <c r="N3706"/>
      <c r="O3706"/>
      <c r="P3706"/>
      <c r="Q3706"/>
      <c r="R3706"/>
      <c r="S3706"/>
      <c r="T3706"/>
      <c r="U3706"/>
      <c r="V3706"/>
      <c r="W3706"/>
    </row>
    <row r="3707" spans="2:23" ht="15" x14ac:dyDescent="0.25">
      <c r="B3707" s="2"/>
      <c r="H3707" s="2" t="s">
        <v>514</v>
      </c>
      <c r="K3707" s="9"/>
      <c r="L3707" s="9"/>
      <c r="M3707" s="9"/>
      <c r="N3707"/>
      <c r="O3707"/>
      <c r="P3707"/>
      <c r="Q3707"/>
      <c r="R3707"/>
      <c r="S3707"/>
      <c r="T3707"/>
      <c r="U3707"/>
      <c r="V3707"/>
      <c r="W3707"/>
    </row>
    <row r="3708" spans="2:23" ht="15" x14ac:dyDescent="0.25">
      <c r="B3708" s="2"/>
      <c r="I3708" s="2" t="s">
        <v>510</v>
      </c>
      <c r="J3708" s="2" t="s">
        <v>1237</v>
      </c>
      <c r="K3708" s="9">
        <v>0</v>
      </c>
      <c r="L3708" s="9">
        <v>-1</v>
      </c>
      <c r="M3708" s="9">
        <v>-1</v>
      </c>
      <c r="N3708"/>
      <c r="O3708"/>
      <c r="P3708"/>
      <c r="Q3708"/>
      <c r="R3708"/>
      <c r="S3708"/>
      <c r="T3708"/>
      <c r="U3708"/>
      <c r="V3708"/>
      <c r="W3708"/>
    </row>
    <row r="3709" spans="2:23" ht="15" x14ac:dyDescent="0.25">
      <c r="B3709" s="2"/>
      <c r="K3709" s="9"/>
      <c r="L3709" s="9"/>
      <c r="M3709" s="9"/>
      <c r="N3709"/>
      <c r="O3709"/>
      <c r="P3709"/>
      <c r="Q3709"/>
      <c r="R3709"/>
      <c r="S3709"/>
      <c r="T3709"/>
      <c r="U3709"/>
      <c r="V3709"/>
      <c r="W3709"/>
    </row>
    <row r="3710" spans="2:23" ht="15" x14ac:dyDescent="0.25">
      <c r="B3710" s="2"/>
      <c r="D3710" s="2" t="s">
        <v>515</v>
      </c>
      <c r="E3710" s="2" t="s">
        <v>516</v>
      </c>
      <c r="K3710" s="9"/>
      <c r="L3710" s="9"/>
      <c r="M3710" s="9"/>
      <c r="N3710"/>
      <c r="O3710"/>
      <c r="P3710"/>
      <c r="Q3710"/>
      <c r="R3710"/>
      <c r="S3710"/>
      <c r="T3710"/>
      <c r="U3710"/>
      <c r="V3710"/>
      <c r="W3710"/>
    </row>
    <row r="3711" spans="2:23" ht="15" x14ac:dyDescent="0.25">
      <c r="B3711" s="2"/>
      <c r="F3711" s="2" t="s">
        <v>165</v>
      </c>
      <c r="G3711" s="2" t="s">
        <v>517</v>
      </c>
      <c r="K3711" s="9"/>
      <c r="L3711" s="9"/>
      <c r="M3711" s="9"/>
      <c r="N3711"/>
      <c r="O3711"/>
      <c r="P3711"/>
      <c r="Q3711"/>
      <c r="R3711"/>
      <c r="S3711"/>
      <c r="T3711"/>
      <c r="U3711"/>
      <c r="V3711"/>
      <c r="W3711"/>
    </row>
    <row r="3712" spans="2:23" ht="15" x14ac:dyDescent="0.25">
      <c r="B3712" s="2"/>
      <c r="H3712" s="2" t="s">
        <v>518</v>
      </c>
      <c r="K3712" s="9"/>
      <c r="L3712" s="9"/>
      <c r="M3712" s="9"/>
      <c r="N3712"/>
      <c r="O3712"/>
      <c r="P3712"/>
      <c r="Q3712"/>
      <c r="R3712"/>
      <c r="S3712"/>
      <c r="T3712"/>
      <c r="U3712"/>
      <c r="V3712"/>
      <c r="W3712"/>
    </row>
    <row r="3713" spans="2:23" ht="15" x14ac:dyDescent="0.25">
      <c r="B3713" s="2"/>
      <c r="I3713" s="2" t="s">
        <v>519</v>
      </c>
      <c r="J3713" s="2" t="s">
        <v>1237</v>
      </c>
      <c r="K3713" s="9">
        <v>-100</v>
      </c>
      <c r="L3713" s="9">
        <v>-100</v>
      </c>
      <c r="M3713" s="9">
        <v>-100</v>
      </c>
      <c r="N3713"/>
      <c r="O3713"/>
      <c r="P3713"/>
      <c r="Q3713"/>
      <c r="R3713"/>
      <c r="S3713"/>
      <c r="T3713"/>
      <c r="U3713"/>
      <c r="V3713"/>
      <c r="W3713"/>
    </row>
    <row r="3714" spans="2:23" ht="15" x14ac:dyDescent="0.25">
      <c r="B3714" s="2"/>
      <c r="K3714" s="9"/>
      <c r="L3714" s="9"/>
      <c r="M3714" s="9"/>
      <c r="N3714"/>
      <c r="O3714"/>
      <c r="P3714"/>
      <c r="Q3714"/>
      <c r="R3714"/>
      <c r="S3714"/>
      <c r="T3714"/>
      <c r="U3714"/>
      <c r="V3714"/>
      <c r="W3714"/>
    </row>
    <row r="3715" spans="2:23" ht="15" x14ac:dyDescent="0.25">
      <c r="B3715" s="2"/>
      <c r="H3715" s="2" t="s">
        <v>520</v>
      </c>
      <c r="K3715" s="9"/>
      <c r="L3715" s="9"/>
      <c r="M3715" s="9"/>
      <c r="N3715"/>
      <c r="O3715"/>
      <c r="P3715"/>
      <c r="Q3715"/>
      <c r="R3715"/>
      <c r="S3715"/>
      <c r="T3715"/>
      <c r="U3715"/>
      <c r="V3715"/>
      <c r="W3715"/>
    </row>
    <row r="3716" spans="2:23" ht="15" x14ac:dyDescent="0.25">
      <c r="B3716" s="2"/>
      <c r="I3716" s="2" t="s">
        <v>521</v>
      </c>
      <c r="J3716" s="2" t="s">
        <v>1237</v>
      </c>
      <c r="K3716" s="9">
        <v>-9</v>
      </c>
      <c r="L3716" s="9">
        <v>-4</v>
      </c>
      <c r="M3716" s="9">
        <v>0</v>
      </c>
      <c r="N3716"/>
      <c r="O3716"/>
      <c r="P3716"/>
      <c r="Q3716"/>
      <c r="R3716"/>
      <c r="S3716"/>
      <c r="T3716"/>
      <c r="U3716"/>
      <c r="V3716"/>
      <c r="W3716"/>
    </row>
    <row r="3717" spans="2:23" ht="15" x14ac:dyDescent="0.25">
      <c r="B3717" s="2"/>
      <c r="K3717" s="9"/>
      <c r="L3717" s="9"/>
      <c r="M3717" s="9"/>
      <c r="N3717"/>
      <c r="O3717"/>
      <c r="P3717"/>
      <c r="Q3717"/>
      <c r="R3717"/>
      <c r="S3717"/>
      <c r="T3717"/>
      <c r="U3717"/>
      <c r="V3717"/>
      <c r="W3717"/>
    </row>
    <row r="3718" spans="2:23" ht="15" x14ac:dyDescent="0.25">
      <c r="B3718" s="2"/>
      <c r="H3718" s="2" t="s">
        <v>1298</v>
      </c>
      <c r="K3718" s="9"/>
      <c r="L3718" s="9"/>
      <c r="M3718" s="9"/>
      <c r="N3718"/>
      <c r="O3718"/>
      <c r="P3718"/>
      <c r="Q3718"/>
      <c r="R3718"/>
      <c r="S3718"/>
      <c r="T3718"/>
      <c r="U3718"/>
      <c r="V3718"/>
      <c r="W3718"/>
    </row>
    <row r="3719" spans="2:23" ht="15" x14ac:dyDescent="0.25">
      <c r="B3719" s="2"/>
      <c r="I3719" s="2" t="s">
        <v>519</v>
      </c>
      <c r="J3719" s="2" t="s">
        <v>1237</v>
      </c>
      <c r="K3719" s="9">
        <v>-1</v>
      </c>
      <c r="L3719" s="9">
        <v>0</v>
      </c>
      <c r="M3719" s="9">
        <v>0</v>
      </c>
      <c r="N3719"/>
      <c r="O3719"/>
      <c r="P3719"/>
      <c r="Q3719"/>
      <c r="R3719"/>
      <c r="S3719"/>
      <c r="T3719"/>
      <c r="U3719"/>
      <c r="V3719"/>
      <c r="W3719"/>
    </row>
    <row r="3720" spans="2:23" ht="15" x14ac:dyDescent="0.25">
      <c r="B3720" s="2"/>
      <c r="K3720" s="9"/>
      <c r="L3720" s="9"/>
      <c r="M3720" s="9"/>
      <c r="N3720"/>
      <c r="O3720"/>
      <c r="P3720"/>
      <c r="Q3720"/>
      <c r="R3720"/>
      <c r="S3720"/>
      <c r="T3720"/>
      <c r="U3720"/>
      <c r="V3720"/>
      <c r="W3720"/>
    </row>
    <row r="3721" spans="2:23" ht="15" x14ac:dyDescent="0.25">
      <c r="B3721" s="2"/>
      <c r="H3721" s="2" t="s">
        <v>523</v>
      </c>
      <c r="K3721" s="9"/>
      <c r="L3721" s="9"/>
      <c r="M3721" s="9"/>
      <c r="N3721"/>
      <c r="O3721"/>
      <c r="P3721"/>
      <c r="Q3721"/>
      <c r="R3721"/>
      <c r="S3721"/>
      <c r="T3721"/>
      <c r="U3721"/>
      <c r="V3721"/>
      <c r="W3721"/>
    </row>
    <row r="3722" spans="2:23" ht="15" x14ac:dyDescent="0.25">
      <c r="B3722" s="2"/>
      <c r="I3722" s="2" t="s">
        <v>519</v>
      </c>
      <c r="J3722" s="2" t="s">
        <v>1237</v>
      </c>
      <c r="K3722" s="9">
        <v>-70</v>
      </c>
      <c r="L3722" s="9">
        <v>-70</v>
      </c>
      <c r="M3722" s="9">
        <v>-70</v>
      </c>
      <c r="N3722"/>
      <c r="O3722"/>
      <c r="P3722"/>
      <c r="Q3722"/>
      <c r="R3722"/>
      <c r="S3722"/>
      <c r="T3722"/>
      <c r="U3722"/>
      <c r="V3722"/>
      <c r="W3722"/>
    </row>
    <row r="3723" spans="2:23" ht="15" x14ac:dyDescent="0.25">
      <c r="B3723" s="2"/>
      <c r="K3723" s="9"/>
      <c r="L3723" s="9"/>
      <c r="M3723" s="9"/>
      <c r="N3723"/>
      <c r="O3723"/>
      <c r="P3723"/>
      <c r="Q3723"/>
      <c r="R3723"/>
      <c r="S3723"/>
      <c r="T3723"/>
      <c r="U3723"/>
      <c r="V3723"/>
      <c r="W3723"/>
    </row>
    <row r="3724" spans="2:23" ht="15" x14ac:dyDescent="0.25">
      <c r="B3724" s="2"/>
      <c r="H3724" s="2" t="s">
        <v>524</v>
      </c>
      <c r="K3724" s="9"/>
      <c r="L3724" s="9"/>
      <c r="M3724" s="9"/>
      <c r="N3724"/>
      <c r="O3724"/>
      <c r="P3724"/>
      <c r="Q3724"/>
      <c r="R3724"/>
      <c r="S3724"/>
      <c r="T3724"/>
      <c r="U3724"/>
      <c r="V3724"/>
      <c r="W3724"/>
    </row>
    <row r="3725" spans="2:23" ht="15" x14ac:dyDescent="0.25">
      <c r="B3725" s="2"/>
      <c r="I3725" s="2" t="s">
        <v>519</v>
      </c>
      <c r="J3725" s="2" t="s">
        <v>1237</v>
      </c>
      <c r="K3725" s="9">
        <v>-79</v>
      </c>
      <c r="L3725" s="9">
        <v>-79</v>
      </c>
      <c r="M3725" s="9">
        <v>-79</v>
      </c>
      <c r="N3725"/>
      <c r="O3725"/>
      <c r="P3725"/>
      <c r="Q3725"/>
      <c r="R3725"/>
      <c r="S3725"/>
      <c r="T3725"/>
      <c r="U3725"/>
      <c r="V3725"/>
      <c r="W3725"/>
    </row>
    <row r="3726" spans="2:23" ht="15" x14ac:dyDescent="0.25">
      <c r="B3726" s="2"/>
      <c r="K3726" s="9"/>
      <c r="L3726" s="9"/>
      <c r="M3726" s="9"/>
      <c r="N3726"/>
      <c r="O3726"/>
      <c r="P3726"/>
      <c r="Q3726"/>
      <c r="R3726"/>
      <c r="S3726"/>
      <c r="T3726"/>
      <c r="U3726"/>
      <c r="V3726"/>
      <c r="W3726"/>
    </row>
    <row r="3727" spans="2:23" ht="15" x14ac:dyDescent="0.25">
      <c r="B3727" s="2"/>
      <c r="H3727" s="2" t="s">
        <v>526</v>
      </c>
      <c r="K3727" s="9"/>
      <c r="L3727" s="9"/>
      <c r="M3727" s="9"/>
      <c r="N3727"/>
      <c r="O3727"/>
      <c r="P3727"/>
      <c r="Q3727"/>
      <c r="R3727"/>
      <c r="S3727"/>
      <c r="T3727"/>
      <c r="U3727"/>
      <c r="V3727"/>
      <c r="W3727"/>
    </row>
    <row r="3728" spans="2:23" ht="15" x14ac:dyDescent="0.25">
      <c r="B3728" s="2"/>
      <c r="I3728" s="2" t="s">
        <v>519</v>
      </c>
      <c r="J3728" s="2" t="s">
        <v>1237</v>
      </c>
      <c r="K3728" s="9">
        <v>-4</v>
      </c>
      <c r="L3728" s="9">
        <v>0</v>
      </c>
      <c r="M3728" s="9">
        <v>0</v>
      </c>
      <c r="N3728"/>
      <c r="O3728"/>
      <c r="P3728"/>
      <c r="Q3728"/>
      <c r="R3728"/>
      <c r="S3728"/>
      <c r="T3728"/>
      <c r="U3728"/>
      <c r="V3728"/>
      <c r="W3728"/>
    </row>
    <row r="3729" spans="2:23" ht="15" x14ac:dyDescent="0.25">
      <c r="B3729" s="2"/>
      <c r="K3729" s="9"/>
      <c r="L3729" s="9"/>
      <c r="M3729" s="9"/>
      <c r="N3729"/>
      <c r="O3729"/>
      <c r="P3729"/>
      <c r="Q3729"/>
      <c r="R3729"/>
      <c r="S3729"/>
      <c r="T3729"/>
      <c r="U3729"/>
      <c r="V3729"/>
      <c r="W3729"/>
    </row>
    <row r="3730" spans="2:23" ht="15" x14ac:dyDescent="0.25">
      <c r="B3730" s="2"/>
      <c r="F3730" s="2" t="s">
        <v>223</v>
      </c>
      <c r="G3730" s="2" t="s">
        <v>527</v>
      </c>
      <c r="K3730" s="9"/>
      <c r="L3730" s="9"/>
      <c r="M3730" s="9"/>
      <c r="N3730"/>
      <c r="O3730"/>
      <c r="P3730"/>
      <c r="Q3730"/>
      <c r="R3730"/>
      <c r="S3730"/>
      <c r="T3730"/>
      <c r="U3730"/>
      <c r="V3730"/>
      <c r="W3730"/>
    </row>
    <row r="3731" spans="2:23" ht="15" x14ac:dyDescent="0.25">
      <c r="B3731" s="2"/>
      <c r="H3731" s="2" t="s">
        <v>528</v>
      </c>
      <c r="K3731" s="9"/>
      <c r="L3731" s="9"/>
      <c r="M3731" s="9"/>
      <c r="N3731"/>
      <c r="O3731"/>
      <c r="P3731"/>
      <c r="Q3731"/>
      <c r="R3731"/>
      <c r="S3731"/>
      <c r="T3731"/>
      <c r="U3731"/>
      <c r="V3731"/>
      <c r="W3731"/>
    </row>
    <row r="3732" spans="2:23" ht="15" x14ac:dyDescent="0.25">
      <c r="B3732" s="2"/>
      <c r="I3732" s="2" t="s">
        <v>124</v>
      </c>
      <c r="J3732" s="2" t="s">
        <v>1237</v>
      </c>
      <c r="K3732" s="9">
        <v>-6</v>
      </c>
      <c r="L3732" s="9">
        <v>0</v>
      </c>
      <c r="M3732" s="9">
        <v>0</v>
      </c>
      <c r="N3732"/>
      <c r="O3732"/>
      <c r="P3732"/>
      <c r="Q3732"/>
      <c r="R3732"/>
      <c r="S3732"/>
      <c r="T3732"/>
      <c r="U3732"/>
      <c r="V3732"/>
      <c r="W3732"/>
    </row>
    <row r="3733" spans="2:23" ht="15" x14ac:dyDescent="0.25">
      <c r="B3733" s="2"/>
      <c r="K3733" s="9"/>
      <c r="L3733" s="9"/>
      <c r="M3733" s="9"/>
      <c r="N3733"/>
      <c r="O3733"/>
      <c r="P3733"/>
      <c r="Q3733"/>
      <c r="R3733"/>
      <c r="S3733"/>
      <c r="T3733"/>
      <c r="U3733"/>
      <c r="V3733"/>
      <c r="W3733"/>
    </row>
    <row r="3734" spans="2:23" ht="15" x14ac:dyDescent="0.25">
      <c r="B3734" s="2"/>
      <c r="F3734" s="2" t="s">
        <v>59</v>
      </c>
      <c r="G3734" s="2" t="s">
        <v>530</v>
      </c>
      <c r="K3734" s="9"/>
      <c r="L3734" s="9"/>
      <c r="M3734" s="9"/>
      <c r="N3734"/>
      <c r="O3734"/>
      <c r="P3734"/>
      <c r="Q3734"/>
      <c r="R3734"/>
      <c r="S3734"/>
      <c r="T3734"/>
      <c r="U3734"/>
      <c r="V3734"/>
      <c r="W3734"/>
    </row>
    <row r="3735" spans="2:23" ht="15" x14ac:dyDescent="0.25">
      <c r="B3735" s="2"/>
      <c r="H3735" s="2" t="s">
        <v>531</v>
      </c>
      <c r="K3735" s="9"/>
      <c r="L3735" s="9"/>
      <c r="M3735" s="9"/>
      <c r="N3735"/>
      <c r="O3735"/>
      <c r="P3735"/>
      <c r="Q3735"/>
      <c r="R3735"/>
      <c r="S3735"/>
      <c r="T3735"/>
      <c r="U3735"/>
      <c r="V3735"/>
      <c r="W3735"/>
    </row>
    <row r="3736" spans="2:23" ht="15" x14ac:dyDescent="0.25">
      <c r="B3736" s="2"/>
      <c r="I3736" s="2" t="s">
        <v>135</v>
      </c>
      <c r="J3736" s="2" t="s">
        <v>1237</v>
      </c>
      <c r="K3736" s="9">
        <v>-17</v>
      </c>
      <c r="L3736" s="9">
        <v>0</v>
      </c>
      <c r="M3736" s="9">
        <v>0</v>
      </c>
      <c r="N3736"/>
      <c r="O3736"/>
      <c r="P3736"/>
      <c r="Q3736"/>
      <c r="R3736"/>
      <c r="S3736"/>
      <c r="T3736"/>
      <c r="U3736"/>
      <c r="V3736"/>
      <c r="W3736"/>
    </row>
    <row r="3737" spans="2:23" ht="15" x14ac:dyDescent="0.25">
      <c r="B3737" s="2"/>
      <c r="K3737" s="9"/>
      <c r="L3737" s="9"/>
      <c r="M3737" s="9"/>
      <c r="N3737"/>
      <c r="O3737"/>
      <c r="P3737"/>
      <c r="Q3737"/>
      <c r="R3737"/>
      <c r="S3737"/>
      <c r="T3737"/>
      <c r="U3737"/>
      <c r="V3737"/>
      <c r="W3737"/>
    </row>
    <row r="3738" spans="2:23" ht="15" x14ac:dyDescent="0.25">
      <c r="B3738" s="2"/>
      <c r="H3738" s="2" t="s">
        <v>1299</v>
      </c>
      <c r="K3738" s="9"/>
      <c r="L3738" s="9"/>
      <c r="M3738" s="9"/>
      <c r="N3738"/>
      <c r="O3738"/>
      <c r="P3738"/>
      <c r="Q3738"/>
      <c r="R3738"/>
      <c r="S3738"/>
      <c r="T3738"/>
      <c r="U3738"/>
      <c r="V3738"/>
      <c r="W3738"/>
    </row>
    <row r="3739" spans="2:23" ht="15" x14ac:dyDescent="0.25">
      <c r="B3739" s="2"/>
      <c r="I3739" s="2" t="s">
        <v>135</v>
      </c>
      <c r="J3739" s="2" t="s">
        <v>1237</v>
      </c>
      <c r="K3739" s="9">
        <v>-7</v>
      </c>
      <c r="L3739" s="9">
        <v>0</v>
      </c>
      <c r="M3739" s="9">
        <v>0</v>
      </c>
      <c r="N3739"/>
      <c r="O3739"/>
      <c r="P3739"/>
      <c r="Q3739"/>
      <c r="R3739"/>
      <c r="S3739"/>
      <c r="T3739"/>
      <c r="U3739"/>
      <c r="V3739"/>
      <c r="W3739"/>
    </row>
    <row r="3740" spans="2:23" ht="15" x14ac:dyDescent="0.25">
      <c r="B3740" s="2"/>
      <c r="K3740" s="9"/>
      <c r="L3740" s="9"/>
      <c r="M3740" s="9"/>
      <c r="N3740"/>
      <c r="O3740"/>
      <c r="P3740"/>
      <c r="Q3740"/>
      <c r="R3740"/>
      <c r="S3740"/>
      <c r="T3740"/>
      <c r="U3740"/>
      <c r="V3740"/>
      <c r="W3740"/>
    </row>
    <row r="3741" spans="2:23" ht="15" x14ac:dyDescent="0.25">
      <c r="B3741" s="2"/>
      <c r="D3741" s="2" t="s">
        <v>534</v>
      </c>
      <c r="E3741" s="2" t="s">
        <v>535</v>
      </c>
      <c r="K3741" s="9"/>
      <c r="L3741" s="9"/>
      <c r="M3741" s="9"/>
      <c r="N3741"/>
      <c r="O3741"/>
      <c r="P3741"/>
      <c r="Q3741"/>
      <c r="R3741"/>
      <c r="S3741"/>
      <c r="T3741"/>
      <c r="U3741"/>
      <c r="V3741"/>
      <c r="W3741"/>
    </row>
    <row r="3742" spans="2:23" ht="15" x14ac:dyDescent="0.25">
      <c r="B3742" s="2"/>
      <c r="F3742" s="2" t="s">
        <v>78</v>
      </c>
      <c r="G3742" s="2" t="s">
        <v>75</v>
      </c>
      <c r="K3742" s="9"/>
      <c r="L3742" s="9"/>
      <c r="M3742" s="9"/>
      <c r="N3742"/>
      <c r="O3742"/>
      <c r="P3742"/>
      <c r="Q3742"/>
      <c r="R3742"/>
      <c r="S3742"/>
      <c r="T3742"/>
      <c r="U3742"/>
      <c r="V3742"/>
      <c r="W3742"/>
    </row>
    <row r="3743" spans="2:23" ht="15" x14ac:dyDescent="0.25">
      <c r="B3743" s="2"/>
      <c r="H3743" s="2" t="s">
        <v>536</v>
      </c>
      <c r="K3743" s="9"/>
      <c r="L3743" s="9"/>
      <c r="M3743" s="9"/>
      <c r="N3743"/>
      <c r="O3743"/>
      <c r="P3743"/>
      <c r="Q3743"/>
      <c r="R3743"/>
      <c r="S3743"/>
      <c r="T3743"/>
      <c r="U3743"/>
      <c r="V3743"/>
      <c r="W3743"/>
    </row>
    <row r="3744" spans="2:23" ht="15" x14ac:dyDescent="0.25">
      <c r="B3744" s="2"/>
      <c r="I3744" s="2" t="s">
        <v>537</v>
      </c>
      <c r="J3744" s="2" t="s">
        <v>1237</v>
      </c>
      <c r="K3744" s="9">
        <v>-1</v>
      </c>
      <c r="L3744" s="9">
        <v>-1</v>
      </c>
      <c r="M3744" s="9">
        <v>-1</v>
      </c>
      <c r="N3744"/>
      <c r="O3744"/>
      <c r="P3744"/>
      <c r="Q3744"/>
      <c r="R3744"/>
      <c r="S3744"/>
      <c r="T3744"/>
      <c r="U3744"/>
      <c r="V3744"/>
      <c r="W3744"/>
    </row>
    <row r="3745" spans="2:23" ht="15" x14ac:dyDescent="0.25">
      <c r="B3745" s="2"/>
      <c r="K3745" s="9"/>
      <c r="L3745" s="9"/>
      <c r="M3745" s="9"/>
      <c r="N3745"/>
      <c r="O3745"/>
      <c r="P3745"/>
      <c r="Q3745"/>
      <c r="R3745"/>
      <c r="S3745"/>
      <c r="T3745"/>
      <c r="U3745"/>
      <c r="V3745"/>
      <c r="W3745"/>
    </row>
    <row r="3746" spans="2:23" ht="15" x14ac:dyDescent="0.25">
      <c r="B3746" s="2"/>
      <c r="H3746" s="2" t="s">
        <v>538</v>
      </c>
      <c r="K3746" s="9"/>
      <c r="L3746" s="9"/>
      <c r="M3746" s="9"/>
      <c r="N3746"/>
      <c r="O3746"/>
      <c r="P3746"/>
      <c r="Q3746"/>
      <c r="R3746"/>
      <c r="S3746"/>
      <c r="T3746"/>
      <c r="U3746"/>
      <c r="V3746"/>
      <c r="W3746"/>
    </row>
    <row r="3747" spans="2:23" ht="15" x14ac:dyDescent="0.25">
      <c r="B3747" s="2"/>
      <c r="I3747" s="2" t="s">
        <v>537</v>
      </c>
      <c r="J3747" s="2" t="s">
        <v>1237</v>
      </c>
      <c r="K3747" s="9">
        <v>-1</v>
      </c>
      <c r="L3747" s="9">
        <v>0</v>
      </c>
      <c r="M3747" s="9">
        <v>0</v>
      </c>
      <c r="N3747"/>
      <c r="O3747"/>
      <c r="P3747"/>
      <c r="Q3747"/>
      <c r="R3747"/>
      <c r="S3747"/>
      <c r="T3747"/>
      <c r="U3747"/>
      <c r="V3747"/>
      <c r="W3747"/>
    </row>
    <row r="3748" spans="2:23" ht="15" x14ac:dyDescent="0.25">
      <c r="B3748" s="2"/>
      <c r="K3748" s="9"/>
      <c r="L3748" s="9"/>
      <c r="M3748" s="9"/>
      <c r="N3748"/>
      <c r="O3748"/>
      <c r="P3748"/>
      <c r="Q3748"/>
      <c r="R3748"/>
      <c r="S3748"/>
      <c r="T3748"/>
      <c r="U3748"/>
      <c r="V3748"/>
      <c r="W3748"/>
    </row>
    <row r="3749" spans="2:23" ht="15" x14ac:dyDescent="0.25">
      <c r="B3749" s="2"/>
      <c r="H3749" s="2" t="s">
        <v>539</v>
      </c>
      <c r="K3749" s="9"/>
      <c r="L3749" s="9"/>
      <c r="M3749" s="9"/>
      <c r="N3749"/>
      <c r="O3749"/>
      <c r="P3749"/>
      <c r="Q3749"/>
      <c r="R3749"/>
      <c r="S3749"/>
      <c r="T3749"/>
      <c r="U3749"/>
      <c r="V3749"/>
      <c r="W3749"/>
    </row>
    <row r="3750" spans="2:23" ht="15" x14ac:dyDescent="0.25">
      <c r="B3750" s="2"/>
      <c r="I3750" s="2" t="s">
        <v>537</v>
      </c>
      <c r="J3750" s="2" t="s">
        <v>1237</v>
      </c>
      <c r="K3750" s="9">
        <v>-3</v>
      </c>
      <c r="L3750" s="9">
        <v>-5</v>
      </c>
      <c r="M3750" s="9">
        <v>-5</v>
      </c>
      <c r="N3750"/>
      <c r="O3750"/>
      <c r="P3750"/>
      <c r="Q3750"/>
      <c r="R3750"/>
      <c r="S3750"/>
      <c r="T3750"/>
      <c r="U3750"/>
      <c r="V3750"/>
      <c r="W3750"/>
    </row>
    <row r="3751" spans="2:23" ht="15" x14ac:dyDescent="0.25">
      <c r="B3751" s="2"/>
      <c r="K3751" s="9"/>
      <c r="L3751" s="9"/>
      <c r="M3751" s="9"/>
      <c r="N3751"/>
      <c r="O3751"/>
      <c r="P3751"/>
      <c r="Q3751"/>
      <c r="R3751"/>
      <c r="S3751"/>
      <c r="T3751"/>
      <c r="U3751"/>
      <c r="V3751"/>
      <c r="W3751"/>
    </row>
    <row r="3752" spans="2:23" ht="15" x14ac:dyDescent="0.25">
      <c r="B3752" s="2"/>
      <c r="H3752" s="2" t="s">
        <v>540</v>
      </c>
      <c r="K3752" s="9"/>
      <c r="L3752" s="9"/>
      <c r="M3752" s="9"/>
      <c r="N3752"/>
      <c r="O3752"/>
      <c r="P3752"/>
      <c r="Q3752"/>
      <c r="R3752"/>
      <c r="S3752"/>
      <c r="T3752"/>
      <c r="U3752"/>
      <c r="V3752"/>
      <c r="W3752"/>
    </row>
    <row r="3753" spans="2:23" ht="15" x14ac:dyDescent="0.25">
      <c r="B3753" s="2"/>
      <c r="I3753" s="2" t="s">
        <v>537</v>
      </c>
      <c r="J3753" s="2" t="s">
        <v>1237</v>
      </c>
      <c r="K3753" s="9">
        <v>-3</v>
      </c>
      <c r="L3753" s="9">
        <v>0</v>
      </c>
      <c r="M3753" s="9">
        <v>0</v>
      </c>
      <c r="N3753"/>
      <c r="O3753"/>
      <c r="P3753"/>
      <c r="Q3753"/>
      <c r="R3753"/>
      <c r="S3753"/>
      <c r="T3753"/>
      <c r="U3753"/>
      <c r="V3753"/>
      <c r="W3753"/>
    </row>
    <row r="3754" spans="2:23" ht="15" x14ac:dyDescent="0.25">
      <c r="B3754" s="2"/>
      <c r="K3754" s="9"/>
      <c r="L3754" s="9"/>
      <c r="M3754" s="9"/>
      <c r="N3754"/>
      <c r="O3754"/>
      <c r="P3754"/>
      <c r="Q3754"/>
      <c r="R3754"/>
      <c r="S3754"/>
      <c r="T3754"/>
      <c r="U3754"/>
      <c r="V3754"/>
      <c r="W3754"/>
    </row>
    <row r="3755" spans="2:23" ht="15" x14ac:dyDescent="0.25">
      <c r="B3755" s="2"/>
      <c r="H3755" s="2" t="s">
        <v>541</v>
      </c>
      <c r="K3755" s="9"/>
      <c r="L3755" s="9"/>
      <c r="M3755" s="9"/>
      <c r="N3755"/>
      <c r="O3755"/>
      <c r="P3755"/>
      <c r="Q3755"/>
      <c r="R3755"/>
      <c r="S3755"/>
      <c r="T3755"/>
      <c r="U3755"/>
      <c r="V3755"/>
      <c r="W3755"/>
    </row>
    <row r="3756" spans="2:23" ht="15" x14ac:dyDescent="0.25">
      <c r="B3756" s="2"/>
      <c r="I3756" s="2" t="s">
        <v>537</v>
      </c>
      <c r="J3756" s="2" t="s">
        <v>1237</v>
      </c>
      <c r="K3756" s="9">
        <v>-12</v>
      </c>
      <c r="L3756" s="9">
        <v>0</v>
      </c>
      <c r="M3756" s="9">
        <v>0</v>
      </c>
      <c r="N3756"/>
      <c r="O3756"/>
      <c r="P3756"/>
      <c r="Q3756"/>
      <c r="R3756"/>
      <c r="S3756"/>
      <c r="T3756"/>
      <c r="U3756"/>
      <c r="V3756"/>
      <c r="W3756"/>
    </row>
    <row r="3757" spans="2:23" ht="15" x14ac:dyDescent="0.25">
      <c r="B3757" s="2"/>
      <c r="K3757" s="9"/>
      <c r="L3757" s="9"/>
      <c r="M3757" s="9"/>
      <c r="N3757"/>
      <c r="O3757"/>
      <c r="P3757"/>
      <c r="Q3757"/>
      <c r="R3757"/>
      <c r="S3757"/>
      <c r="T3757"/>
      <c r="U3757"/>
      <c r="V3757"/>
      <c r="W3757"/>
    </row>
    <row r="3758" spans="2:23" ht="15" x14ac:dyDescent="0.25">
      <c r="B3758" s="2"/>
      <c r="H3758" s="2" t="s">
        <v>1300</v>
      </c>
      <c r="K3758" s="9"/>
      <c r="L3758" s="9"/>
      <c r="M3758" s="9"/>
      <c r="N3758"/>
      <c r="O3758"/>
      <c r="P3758"/>
      <c r="Q3758"/>
      <c r="R3758"/>
      <c r="S3758"/>
      <c r="T3758"/>
      <c r="U3758"/>
      <c r="V3758"/>
      <c r="W3758"/>
    </row>
    <row r="3759" spans="2:23" ht="15" x14ac:dyDescent="0.25">
      <c r="B3759" s="2"/>
      <c r="I3759" s="2" t="s">
        <v>550</v>
      </c>
      <c r="J3759" s="2" t="s">
        <v>1237</v>
      </c>
      <c r="K3759" s="9">
        <v>-1</v>
      </c>
      <c r="L3759" s="9">
        <v>0</v>
      </c>
      <c r="M3759" s="9">
        <v>0</v>
      </c>
      <c r="N3759"/>
      <c r="O3759"/>
      <c r="P3759"/>
      <c r="Q3759"/>
      <c r="R3759"/>
      <c r="S3759"/>
      <c r="T3759"/>
      <c r="U3759"/>
      <c r="V3759"/>
      <c r="W3759"/>
    </row>
    <row r="3760" spans="2:23" ht="15" x14ac:dyDescent="0.25">
      <c r="B3760" s="2"/>
      <c r="K3760" s="9"/>
      <c r="L3760" s="9"/>
      <c r="M3760" s="9"/>
      <c r="N3760"/>
      <c r="O3760"/>
      <c r="P3760"/>
      <c r="Q3760"/>
      <c r="R3760"/>
      <c r="S3760"/>
      <c r="T3760"/>
      <c r="U3760"/>
      <c r="V3760"/>
      <c r="W3760"/>
    </row>
    <row r="3761" spans="2:23" ht="15" x14ac:dyDescent="0.25">
      <c r="B3761" s="2"/>
      <c r="H3761" s="2" t="s">
        <v>1301</v>
      </c>
      <c r="K3761" s="9"/>
      <c r="L3761" s="9"/>
      <c r="M3761" s="9"/>
      <c r="N3761"/>
      <c r="O3761"/>
      <c r="P3761"/>
      <c r="Q3761"/>
      <c r="R3761"/>
      <c r="S3761"/>
      <c r="T3761"/>
      <c r="U3761"/>
      <c r="V3761"/>
      <c r="W3761"/>
    </row>
    <row r="3762" spans="2:23" ht="15" x14ac:dyDescent="0.25">
      <c r="B3762" s="2"/>
      <c r="I3762" s="2" t="s">
        <v>550</v>
      </c>
      <c r="J3762" s="2" t="s">
        <v>1237</v>
      </c>
      <c r="K3762" s="9">
        <v>0</v>
      </c>
      <c r="L3762" s="9">
        <v>-1</v>
      </c>
      <c r="M3762" s="9">
        <v>-1</v>
      </c>
      <c r="N3762"/>
      <c r="O3762"/>
      <c r="P3762"/>
      <c r="Q3762"/>
      <c r="R3762"/>
      <c r="S3762"/>
      <c r="T3762"/>
      <c r="U3762"/>
      <c r="V3762"/>
      <c r="W3762"/>
    </row>
    <row r="3763" spans="2:23" ht="15" x14ac:dyDescent="0.25">
      <c r="B3763" s="2"/>
      <c r="K3763" s="9"/>
      <c r="L3763" s="9"/>
      <c r="M3763" s="9"/>
      <c r="N3763"/>
      <c r="O3763"/>
      <c r="P3763"/>
      <c r="Q3763"/>
      <c r="R3763"/>
      <c r="S3763"/>
      <c r="T3763"/>
      <c r="U3763"/>
      <c r="V3763"/>
      <c r="W3763"/>
    </row>
    <row r="3764" spans="2:23" ht="15" x14ac:dyDescent="0.25">
      <c r="B3764" s="2"/>
      <c r="F3764" s="2" t="s">
        <v>165</v>
      </c>
      <c r="G3764" s="2" t="s">
        <v>543</v>
      </c>
      <c r="K3764" s="9"/>
      <c r="L3764" s="9"/>
      <c r="M3764" s="9"/>
      <c r="N3764"/>
      <c r="O3764"/>
      <c r="P3764"/>
      <c r="Q3764"/>
      <c r="R3764"/>
      <c r="S3764"/>
      <c r="T3764"/>
      <c r="U3764"/>
      <c r="V3764"/>
      <c r="W3764"/>
    </row>
    <row r="3765" spans="2:23" ht="15" x14ac:dyDescent="0.25">
      <c r="B3765" s="2"/>
      <c r="H3765" s="2" t="s">
        <v>544</v>
      </c>
      <c r="K3765" s="9"/>
      <c r="L3765" s="9"/>
      <c r="M3765" s="9"/>
      <c r="N3765"/>
      <c r="O3765"/>
      <c r="P3765"/>
      <c r="Q3765"/>
      <c r="R3765"/>
      <c r="S3765"/>
      <c r="T3765"/>
      <c r="U3765"/>
      <c r="V3765"/>
      <c r="W3765"/>
    </row>
    <row r="3766" spans="2:23" ht="15" x14ac:dyDescent="0.25">
      <c r="B3766" s="2"/>
      <c r="I3766" s="2" t="s">
        <v>375</v>
      </c>
      <c r="J3766" s="2" t="s">
        <v>1237</v>
      </c>
      <c r="K3766" s="9">
        <v>-27</v>
      </c>
      <c r="L3766" s="9">
        <v>-33</v>
      </c>
      <c r="M3766" s="9">
        <v>-34</v>
      </c>
      <c r="N3766"/>
      <c r="O3766"/>
      <c r="P3766"/>
      <c r="Q3766"/>
      <c r="R3766"/>
      <c r="S3766"/>
      <c r="T3766"/>
      <c r="U3766"/>
      <c r="V3766"/>
      <c r="W3766"/>
    </row>
    <row r="3767" spans="2:23" ht="15" x14ac:dyDescent="0.25">
      <c r="B3767" s="2"/>
      <c r="I3767" s="2" t="s">
        <v>375</v>
      </c>
      <c r="J3767" s="2" t="s">
        <v>1243</v>
      </c>
      <c r="K3767" s="9">
        <v>-1</v>
      </c>
      <c r="L3767" s="9">
        <v>-1</v>
      </c>
      <c r="M3767" s="9">
        <v>-1</v>
      </c>
      <c r="N3767"/>
      <c r="O3767"/>
      <c r="P3767"/>
      <c r="Q3767"/>
      <c r="R3767"/>
      <c r="S3767"/>
      <c r="T3767"/>
      <c r="U3767"/>
      <c r="V3767"/>
      <c r="W3767"/>
    </row>
    <row r="3768" spans="2:23" ht="15" x14ac:dyDescent="0.25">
      <c r="B3768" s="2"/>
      <c r="K3768" s="9"/>
      <c r="L3768" s="9"/>
      <c r="M3768" s="9"/>
      <c r="N3768"/>
      <c r="O3768"/>
      <c r="P3768"/>
      <c r="Q3768"/>
      <c r="R3768"/>
      <c r="S3768"/>
      <c r="T3768"/>
      <c r="U3768"/>
      <c r="V3768"/>
      <c r="W3768"/>
    </row>
    <row r="3769" spans="2:23" ht="15" x14ac:dyDescent="0.25">
      <c r="B3769" s="2"/>
      <c r="H3769" s="2" t="s">
        <v>545</v>
      </c>
      <c r="K3769" s="9"/>
      <c r="L3769" s="9"/>
      <c r="M3769" s="9"/>
      <c r="N3769"/>
      <c r="O3769"/>
      <c r="P3769"/>
      <c r="Q3769"/>
      <c r="R3769"/>
      <c r="S3769"/>
      <c r="T3769"/>
      <c r="U3769"/>
      <c r="V3769"/>
      <c r="W3769"/>
    </row>
    <row r="3770" spans="2:23" ht="15" x14ac:dyDescent="0.25">
      <c r="B3770" s="2"/>
      <c r="I3770" s="2" t="s">
        <v>375</v>
      </c>
      <c r="J3770" s="2" t="s">
        <v>1237</v>
      </c>
      <c r="K3770" s="9">
        <v>0</v>
      </c>
      <c r="L3770" s="9">
        <v>-2</v>
      </c>
      <c r="M3770" s="9">
        <v>-2</v>
      </c>
      <c r="N3770"/>
      <c r="O3770"/>
      <c r="P3770"/>
      <c r="Q3770"/>
      <c r="R3770"/>
      <c r="S3770"/>
      <c r="T3770"/>
      <c r="U3770"/>
      <c r="V3770"/>
      <c r="W3770"/>
    </row>
    <row r="3771" spans="2:23" ht="15" x14ac:dyDescent="0.25">
      <c r="B3771" s="2"/>
      <c r="K3771" s="9"/>
      <c r="L3771" s="9"/>
      <c r="M3771" s="9"/>
      <c r="N3771"/>
      <c r="O3771"/>
      <c r="P3771"/>
      <c r="Q3771"/>
      <c r="R3771"/>
      <c r="S3771"/>
      <c r="T3771"/>
      <c r="U3771"/>
      <c r="V3771"/>
      <c r="W3771"/>
    </row>
    <row r="3772" spans="2:23" ht="15" x14ac:dyDescent="0.25">
      <c r="B3772" s="2"/>
      <c r="H3772" s="2" t="s">
        <v>1302</v>
      </c>
      <c r="K3772" s="9"/>
      <c r="L3772" s="9"/>
      <c r="M3772" s="9"/>
      <c r="N3772"/>
      <c r="O3772"/>
      <c r="P3772"/>
      <c r="Q3772"/>
      <c r="R3772"/>
      <c r="S3772"/>
      <c r="T3772"/>
      <c r="U3772"/>
      <c r="V3772"/>
      <c r="W3772"/>
    </row>
    <row r="3773" spans="2:23" ht="15" x14ac:dyDescent="0.25">
      <c r="B3773" s="2"/>
      <c r="I3773" s="2" t="s">
        <v>375</v>
      </c>
      <c r="J3773" s="2" t="s">
        <v>1237</v>
      </c>
      <c r="K3773" s="9">
        <v>-1</v>
      </c>
      <c r="L3773" s="9">
        <v>-2</v>
      </c>
      <c r="M3773" s="9">
        <v>-2</v>
      </c>
      <c r="N3773"/>
      <c r="O3773"/>
      <c r="P3773"/>
      <c r="Q3773"/>
      <c r="R3773"/>
      <c r="S3773"/>
      <c r="T3773"/>
      <c r="U3773"/>
      <c r="V3773"/>
      <c r="W3773"/>
    </row>
    <row r="3774" spans="2:23" ht="15" x14ac:dyDescent="0.25">
      <c r="B3774" s="2"/>
      <c r="K3774" s="9"/>
      <c r="L3774" s="9"/>
      <c r="M3774" s="9"/>
      <c r="N3774"/>
      <c r="O3774"/>
      <c r="P3774"/>
      <c r="Q3774"/>
      <c r="R3774"/>
      <c r="S3774"/>
      <c r="T3774"/>
      <c r="U3774"/>
      <c r="V3774"/>
      <c r="W3774"/>
    </row>
    <row r="3775" spans="2:23" ht="15" x14ac:dyDescent="0.25">
      <c r="B3775" s="2"/>
      <c r="H3775" s="2" t="s">
        <v>546</v>
      </c>
      <c r="K3775" s="9"/>
      <c r="L3775" s="9"/>
      <c r="M3775" s="9"/>
      <c r="N3775"/>
      <c r="O3775"/>
      <c r="P3775"/>
      <c r="Q3775"/>
      <c r="R3775"/>
      <c r="S3775"/>
      <c r="T3775"/>
      <c r="U3775"/>
      <c r="V3775"/>
      <c r="W3775"/>
    </row>
    <row r="3776" spans="2:23" ht="15" x14ac:dyDescent="0.25">
      <c r="B3776" s="2"/>
      <c r="I3776" s="2" t="s">
        <v>375</v>
      </c>
      <c r="J3776" s="2" t="s">
        <v>1237</v>
      </c>
      <c r="K3776" s="9">
        <v>-62</v>
      </c>
      <c r="L3776" s="9">
        <v>-55</v>
      </c>
      <c r="M3776" s="9">
        <v>-55</v>
      </c>
      <c r="N3776"/>
      <c r="O3776"/>
      <c r="P3776"/>
      <c r="Q3776"/>
      <c r="R3776"/>
      <c r="S3776"/>
      <c r="T3776"/>
      <c r="U3776"/>
      <c r="V3776"/>
      <c r="W3776"/>
    </row>
    <row r="3777" spans="2:23" ht="15" x14ac:dyDescent="0.25">
      <c r="B3777" s="2"/>
      <c r="K3777" s="9"/>
      <c r="L3777" s="9"/>
      <c r="M3777" s="9"/>
      <c r="N3777"/>
      <c r="O3777"/>
      <c r="P3777"/>
      <c r="Q3777"/>
      <c r="R3777"/>
      <c r="S3777"/>
      <c r="T3777"/>
      <c r="U3777"/>
      <c r="V3777"/>
      <c r="W3777"/>
    </row>
    <row r="3778" spans="2:23" ht="15" x14ac:dyDescent="0.25">
      <c r="B3778" s="2"/>
      <c r="H3778" s="2" t="s">
        <v>1303</v>
      </c>
      <c r="K3778" s="9"/>
      <c r="L3778" s="9"/>
      <c r="M3778" s="9"/>
      <c r="N3778"/>
      <c r="O3778"/>
      <c r="P3778"/>
      <c r="Q3778"/>
      <c r="R3778"/>
      <c r="S3778"/>
      <c r="T3778"/>
      <c r="U3778"/>
      <c r="V3778"/>
      <c r="W3778"/>
    </row>
    <row r="3779" spans="2:23" ht="15" x14ac:dyDescent="0.25">
      <c r="B3779" s="2"/>
      <c r="I3779" s="2" t="s">
        <v>375</v>
      </c>
      <c r="J3779" s="2" t="s">
        <v>1237</v>
      </c>
      <c r="K3779" s="9">
        <v>-6</v>
      </c>
      <c r="L3779" s="9">
        <v>0</v>
      </c>
      <c r="M3779" s="9">
        <v>0</v>
      </c>
      <c r="N3779"/>
      <c r="O3779"/>
      <c r="P3779"/>
      <c r="Q3779"/>
      <c r="R3779"/>
      <c r="S3779"/>
      <c r="T3779"/>
      <c r="U3779"/>
      <c r="V3779"/>
      <c r="W3779"/>
    </row>
    <row r="3780" spans="2:23" ht="15" x14ac:dyDescent="0.25">
      <c r="B3780" s="2"/>
      <c r="K3780" s="9"/>
      <c r="L3780" s="9"/>
      <c r="M3780" s="9"/>
      <c r="N3780"/>
      <c r="O3780"/>
      <c r="P3780"/>
      <c r="Q3780"/>
      <c r="R3780"/>
      <c r="S3780"/>
      <c r="T3780"/>
      <c r="U3780"/>
      <c r="V3780"/>
      <c r="W3780"/>
    </row>
    <row r="3781" spans="2:23" ht="15" x14ac:dyDescent="0.25">
      <c r="B3781" s="2"/>
      <c r="F3781" s="2" t="s">
        <v>168</v>
      </c>
      <c r="G3781" s="2" t="s">
        <v>548</v>
      </c>
      <c r="K3781" s="9"/>
      <c r="L3781" s="9"/>
      <c r="M3781" s="9"/>
      <c r="N3781"/>
      <c r="O3781"/>
      <c r="P3781"/>
      <c r="Q3781"/>
      <c r="R3781"/>
      <c r="S3781"/>
      <c r="T3781"/>
      <c r="U3781"/>
      <c r="V3781"/>
      <c r="W3781"/>
    </row>
    <row r="3782" spans="2:23" ht="15" x14ac:dyDescent="0.25">
      <c r="B3782" s="2"/>
      <c r="H3782" s="2" t="s">
        <v>549</v>
      </c>
      <c r="K3782" s="9"/>
      <c r="L3782" s="9"/>
      <c r="M3782" s="9"/>
      <c r="N3782"/>
      <c r="O3782"/>
      <c r="P3782"/>
      <c r="Q3782"/>
      <c r="R3782"/>
      <c r="S3782"/>
      <c r="T3782"/>
      <c r="U3782"/>
      <c r="V3782"/>
      <c r="W3782"/>
    </row>
    <row r="3783" spans="2:23" ht="15" x14ac:dyDescent="0.25">
      <c r="B3783" s="2"/>
      <c r="I3783" s="2" t="s">
        <v>550</v>
      </c>
      <c r="J3783" s="2" t="s">
        <v>1237</v>
      </c>
      <c r="K3783" s="9">
        <v>-41</v>
      </c>
      <c r="L3783" s="9">
        <v>0</v>
      </c>
      <c r="M3783" s="9">
        <v>0</v>
      </c>
      <c r="N3783"/>
      <c r="O3783"/>
      <c r="P3783"/>
      <c r="Q3783"/>
      <c r="R3783"/>
      <c r="S3783"/>
      <c r="T3783"/>
      <c r="U3783"/>
      <c r="V3783"/>
      <c r="W3783"/>
    </row>
    <row r="3784" spans="2:23" ht="15" x14ac:dyDescent="0.25">
      <c r="B3784" s="2"/>
      <c r="K3784" s="9"/>
      <c r="L3784" s="9"/>
      <c r="M3784" s="9"/>
      <c r="N3784"/>
      <c r="O3784"/>
      <c r="P3784"/>
      <c r="Q3784"/>
      <c r="R3784"/>
      <c r="S3784"/>
      <c r="T3784"/>
      <c r="U3784"/>
      <c r="V3784"/>
      <c r="W3784"/>
    </row>
    <row r="3785" spans="2:23" ht="15" x14ac:dyDescent="0.25">
      <c r="B3785" s="2"/>
      <c r="H3785" s="2" t="s">
        <v>1304</v>
      </c>
      <c r="K3785" s="9"/>
      <c r="L3785" s="9"/>
      <c r="M3785" s="9"/>
      <c r="N3785"/>
      <c r="O3785"/>
      <c r="P3785"/>
      <c r="Q3785"/>
      <c r="R3785"/>
      <c r="S3785"/>
      <c r="T3785"/>
      <c r="U3785"/>
      <c r="V3785"/>
      <c r="W3785"/>
    </row>
    <row r="3786" spans="2:23" ht="15" x14ac:dyDescent="0.25">
      <c r="B3786" s="2"/>
      <c r="I3786" s="2" t="s">
        <v>550</v>
      </c>
      <c r="J3786" s="2" t="s">
        <v>1237</v>
      </c>
      <c r="K3786" s="9">
        <v>-1</v>
      </c>
      <c r="L3786" s="9">
        <v>0</v>
      </c>
      <c r="M3786" s="9">
        <v>0</v>
      </c>
      <c r="N3786"/>
      <c r="O3786"/>
      <c r="P3786"/>
      <c r="Q3786"/>
      <c r="R3786"/>
      <c r="S3786"/>
      <c r="T3786"/>
      <c r="U3786"/>
      <c r="V3786"/>
      <c r="W3786"/>
    </row>
    <row r="3787" spans="2:23" ht="15" x14ac:dyDescent="0.25">
      <c r="B3787" s="2"/>
      <c r="K3787" s="9"/>
      <c r="L3787" s="9"/>
      <c r="M3787" s="9"/>
      <c r="N3787"/>
      <c r="O3787"/>
      <c r="P3787"/>
      <c r="Q3787"/>
      <c r="R3787"/>
      <c r="S3787"/>
      <c r="T3787"/>
      <c r="U3787"/>
      <c r="V3787"/>
      <c r="W3787"/>
    </row>
    <row r="3788" spans="2:23" ht="15" x14ac:dyDescent="0.25">
      <c r="B3788" s="2"/>
      <c r="F3788" s="2" t="s">
        <v>171</v>
      </c>
      <c r="G3788" s="2" t="s">
        <v>551</v>
      </c>
      <c r="K3788" s="9"/>
      <c r="L3788" s="9"/>
      <c r="M3788" s="9"/>
      <c r="N3788"/>
      <c r="O3788"/>
      <c r="P3788"/>
      <c r="Q3788"/>
      <c r="R3788"/>
      <c r="S3788"/>
      <c r="T3788"/>
      <c r="U3788"/>
      <c r="V3788"/>
      <c r="W3788"/>
    </row>
    <row r="3789" spans="2:23" ht="15" x14ac:dyDescent="0.25">
      <c r="B3789" s="2"/>
      <c r="H3789" s="2" t="s">
        <v>552</v>
      </c>
      <c r="K3789" s="9"/>
      <c r="L3789" s="9"/>
      <c r="M3789" s="9"/>
      <c r="N3789"/>
      <c r="O3789"/>
      <c r="P3789"/>
      <c r="Q3789"/>
      <c r="R3789"/>
      <c r="S3789"/>
      <c r="T3789"/>
      <c r="U3789"/>
      <c r="V3789"/>
      <c r="W3789"/>
    </row>
    <row r="3790" spans="2:23" ht="15" x14ac:dyDescent="0.25">
      <c r="B3790" s="2"/>
      <c r="I3790" s="2" t="s">
        <v>550</v>
      </c>
      <c r="J3790" s="2" t="s">
        <v>1237</v>
      </c>
      <c r="K3790" s="9">
        <v>-3</v>
      </c>
      <c r="L3790" s="9">
        <v>0</v>
      </c>
      <c r="M3790" s="9">
        <v>0</v>
      </c>
      <c r="N3790"/>
      <c r="O3790"/>
      <c r="P3790"/>
      <c r="Q3790"/>
      <c r="R3790"/>
      <c r="S3790"/>
      <c r="T3790"/>
      <c r="U3790"/>
      <c r="V3790"/>
      <c r="W3790"/>
    </row>
    <row r="3791" spans="2:23" ht="15" x14ac:dyDescent="0.25">
      <c r="B3791" s="2"/>
      <c r="K3791" s="9"/>
      <c r="L3791" s="9"/>
      <c r="M3791" s="9"/>
      <c r="N3791"/>
      <c r="O3791"/>
      <c r="P3791"/>
      <c r="Q3791"/>
      <c r="R3791"/>
      <c r="S3791"/>
      <c r="T3791"/>
      <c r="U3791"/>
      <c r="V3791"/>
      <c r="W3791"/>
    </row>
    <row r="3792" spans="2:23" ht="15" x14ac:dyDescent="0.25">
      <c r="B3792" s="2"/>
      <c r="F3792" s="2" t="s">
        <v>174</v>
      </c>
      <c r="G3792" s="2" t="s">
        <v>553</v>
      </c>
      <c r="K3792" s="9"/>
      <c r="L3792" s="9"/>
      <c r="M3792" s="9"/>
      <c r="N3792"/>
      <c r="O3792"/>
      <c r="P3792"/>
      <c r="Q3792"/>
      <c r="R3792"/>
      <c r="S3792"/>
      <c r="T3792"/>
      <c r="U3792"/>
      <c r="V3792"/>
      <c r="W3792"/>
    </row>
    <row r="3793" spans="2:23" ht="15" x14ac:dyDescent="0.25">
      <c r="B3793" s="2"/>
      <c r="H3793" s="2" t="s">
        <v>555</v>
      </c>
      <c r="K3793" s="9"/>
      <c r="L3793" s="9"/>
      <c r="M3793" s="9"/>
      <c r="N3793"/>
      <c r="O3793"/>
      <c r="P3793"/>
      <c r="Q3793"/>
      <c r="R3793"/>
      <c r="S3793"/>
      <c r="T3793"/>
      <c r="U3793"/>
      <c r="V3793"/>
      <c r="W3793"/>
    </row>
    <row r="3794" spans="2:23" ht="15" x14ac:dyDescent="0.25">
      <c r="B3794" s="2"/>
      <c r="I3794" s="2" t="s">
        <v>550</v>
      </c>
      <c r="J3794" s="2" t="s">
        <v>1237</v>
      </c>
      <c r="K3794" s="9">
        <v>-1</v>
      </c>
      <c r="L3794" s="9">
        <v>0</v>
      </c>
      <c r="M3794" s="9">
        <v>0</v>
      </c>
      <c r="N3794"/>
      <c r="O3794"/>
      <c r="P3794"/>
      <c r="Q3794"/>
      <c r="R3794"/>
      <c r="S3794"/>
      <c r="T3794"/>
      <c r="U3794"/>
      <c r="V3794"/>
      <c r="W3794"/>
    </row>
    <row r="3795" spans="2:23" ht="15" x14ac:dyDescent="0.25">
      <c r="B3795" s="2"/>
      <c r="K3795" s="9"/>
      <c r="L3795" s="9"/>
      <c r="M3795" s="9"/>
      <c r="N3795"/>
      <c r="O3795"/>
      <c r="P3795"/>
      <c r="Q3795"/>
      <c r="R3795"/>
      <c r="S3795"/>
      <c r="T3795"/>
      <c r="U3795"/>
      <c r="V3795"/>
      <c r="W3795"/>
    </row>
    <row r="3796" spans="2:23" ht="15" x14ac:dyDescent="0.25">
      <c r="B3796" s="2"/>
      <c r="F3796" s="2" t="s">
        <v>82</v>
      </c>
      <c r="G3796" s="2" t="s">
        <v>556</v>
      </c>
      <c r="K3796" s="9"/>
      <c r="L3796" s="9"/>
      <c r="M3796" s="9"/>
      <c r="N3796"/>
      <c r="O3796"/>
      <c r="P3796"/>
      <c r="Q3796"/>
      <c r="R3796"/>
      <c r="S3796"/>
      <c r="T3796"/>
      <c r="U3796"/>
      <c r="V3796"/>
      <c r="W3796"/>
    </row>
    <row r="3797" spans="2:23" ht="15" x14ac:dyDescent="0.25">
      <c r="B3797" s="2"/>
      <c r="H3797" s="2" t="s">
        <v>1305</v>
      </c>
      <c r="K3797" s="9"/>
      <c r="L3797" s="9"/>
      <c r="M3797" s="9"/>
      <c r="N3797"/>
      <c r="O3797"/>
      <c r="P3797"/>
      <c r="Q3797"/>
      <c r="R3797"/>
      <c r="S3797"/>
      <c r="T3797"/>
      <c r="U3797"/>
      <c r="V3797"/>
      <c r="W3797"/>
    </row>
    <row r="3798" spans="2:23" ht="15" x14ac:dyDescent="0.25">
      <c r="B3798" s="2"/>
      <c r="I3798" s="2" t="s">
        <v>550</v>
      </c>
      <c r="J3798" s="2" t="s">
        <v>1237</v>
      </c>
      <c r="K3798" s="9">
        <v>-1</v>
      </c>
      <c r="L3798" s="9">
        <v>0</v>
      </c>
      <c r="M3798" s="9">
        <v>0</v>
      </c>
      <c r="N3798"/>
      <c r="O3798"/>
      <c r="P3798"/>
      <c r="Q3798"/>
      <c r="R3798"/>
      <c r="S3798"/>
      <c r="T3798"/>
      <c r="U3798"/>
      <c r="V3798"/>
      <c r="W3798"/>
    </row>
    <row r="3799" spans="2:23" ht="15" x14ac:dyDescent="0.25">
      <c r="B3799" s="2"/>
      <c r="K3799" s="9"/>
      <c r="L3799" s="9"/>
      <c r="M3799" s="9"/>
      <c r="N3799"/>
      <c r="O3799"/>
      <c r="P3799"/>
      <c r="Q3799"/>
      <c r="R3799"/>
      <c r="S3799"/>
      <c r="T3799"/>
      <c r="U3799"/>
      <c r="V3799"/>
      <c r="W3799"/>
    </row>
    <row r="3800" spans="2:23" ht="15" x14ac:dyDescent="0.25">
      <c r="B3800" s="2"/>
      <c r="F3800" s="2" t="s">
        <v>177</v>
      </c>
      <c r="G3800" s="2" t="s">
        <v>558</v>
      </c>
      <c r="K3800" s="9"/>
      <c r="L3800" s="9"/>
      <c r="M3800" s="9"/>
      <c r="N3800"/>
      <c r="O3800"/>
      <c r="P3800"/>
      <c r="Q3800"/>
      <c r="R3800"/>
      <c r="S3800"/>
      <c r="T3800"/>
      <c r="U3800"/>
      <c r="V3800"/>
      <c r="W3800"/>
    </row>
    <row r="3801" spans="2:23" ht="15" x14ac:dyDescent="0.25">
      <c r="B3801" s="2"/>
      <c r="H3801" s="2" t="s">
        <v>1306</v>
      </c>
      <c r="K3801" s="9"/>
      <c r="L3801" s="9"/>
      <c r="M3801" s="9"/>
      <c r="N3801"/>
      <c r="O3801"/>
      <c r="P3801"/>
      <c r="Q3801"/>
      <c r="R3801"/>
      <c r="S3801"/>
      <c r="T3801"/>
      <c r="U3801"/>
      <c r="V3801"/>
      <c r="W3801"/>
    </row>
    <row r="3802" spans="2:23" ht="15" x14ac:dyDescent="0.25">
      <c r="B3802" s="2"/>
      <c r="I3802" s="2" t="s">
        <v>550</v>
      </c>
      <c r="J3802" s="2" t="s">
        <v>1237</v>
      </c>
      <c r="K3802" s="9">
        <v>-1</v>
      </c>
      <c r="L3802" s="9">
        <v>0</v>
      </c>
      <c r="M3802" s="9">
        <v>0</v>
      </c>
      <c r="N3802"/>
      <c r="O3802"/>
      <c r="P3802"/>
      <c r="Q3802"/>
      <c r="R3802"/>
      <c r="S3802"/>
      <c r="T3802"/>
      <c r="U3802"/>
      <c r="V3802"/>
      <c r="W3802"/>
    </row>
    <row r="3803" spans="2:23" ht="15" x14ac:dyDescent="0.25">
      <c r="B3803" s="2"/>
      <c r="K3803" s="9"/>
      <c r="L3803" s="9"/>
      <c r="M3803" s="9"/>
      <c r="N3803"/>
      <c r="O3803"/>
      <c r="P3803"/>
      <c r="Q3803"/>
      <c r="R3803"/>
      <c r="S3803"/>
      <c r="T3803"/>
      <c r="U3803"/>
      <c r="V3803"/>
      <c r="W3803"/>
    </row>
    <row r="3804" spans="2:23" ht="15" x14ac:dyDescent="0.25">
      <c r="B3804" s="2"/>
      <c r="F3804" s="2" t="s">
        <v>266</v>
      </c>
      <c r="G3804" s="2" t="s">
        <v>560</v>
      </c>
      <c r="K3804" s="9"/>
      <c r="L3804" s="9"/>
      <c r="M3804" s="9"/>
      <c r="N3804"/>
      <c r="O3804"/>
      <c r="P3804"/>
      <c r="Q3804"/>
      <c r="R3804"/>
      <c r="S3804"/>
      <c r="T3804"/>
      <c r="U3804"/>
      <c r="V3804"/>
      <c r="W3804"/>
    </row>
    <row r="3805" spans="2:23" ht="15" x14ac:dyDescent="0.25">
      <c r="B3805" s="2"/>
      <c r="H3805" s="2" t="s">
        <v>561</v>
      </c>
      <c r="K3805" s="9"/>
      <c r="L3805" s="9"/>
      <c r="M3805" s="9"/>
      <c r="N3805"/>
      <c r="O3805"/>
      <c r="P3805"/>
      <c r="Q3805"/>
      <c r="R3805"/>
      <c r="S3805"/>
      <c r="T3805"/>
      <c r="U3805"/>
      <c r="V3805"/>
      <c r="W3805"/>
    </row>
    <row r="3806" spans="2:23" ht="15" x14ac:dyDescent="0.25">
      <c r="B3806" s="2"/>
      <c r="I3806" s="2" t="s">
        <v>537</v>
      </c>
      <c r="J3806" s="2" t="s">
        <v>1237</v>
      </c>
      <c r="K3806" s="9">
        <v>-1</v>
      </c>
      <c r="L3806" s="9">
        <v>0</v>
      </c>
      <c r="M3806" s="9">
        <v>0</v>
      </c>
      <c r="N3806"/>
      <c r="O3806"/>
      <c r="P3806"/>
      <c r="Q3806"/>
      <c r="R3806"/>
      <c r="S3806"/>
      <c r="T3806"/>
      <c r="U3806"/>
      <c r="V3806"/>
      <c r="W3806"/>
    </row>
    <row r="3807" spans="2:23" ht="15" x14ac:dyDescent="0.25">
      <c r="B3807" s="2"/>
      <c r="K3807" s="9"/>
      <c r="L3807" s="9"/>
      <c r="M3807" s="9"/>
      <c r="N3807"/>
      <c r="O3807"/>
      <c r="P3807"/>
      <c r="Q3807"/>
      <c r="R3807"/>
      <c r="S3807"/>
      <c r="T3807"/>
      <c r="U3807"/>
      <c r="V3807"/>
      <c r="W3807"/>
    </row>
    <row r="3808" spans="2:23" ht="15" x14ac:dyDescent="0.25">
      <c r="B3808" s="2"/>
      <c r="F3808" s="2" t="s">
        <v>88</v>
      </c>
      <c r="G3808" s="2" t="s">
        <v>563</v>
      </c>
      <c r="K3808" s="9"/>
      <c r="L3808" s="9"/>
      <c r="M3808" s="9"/>
      <c r="N3808"/>
      <c r="O3808"/>
      <c r="P3808"/>
      <c r="Q3808"/>
      <c r="R3808"/>
      <c r="S3808"/>
      <c r="T3808"/>
      <c r="U3808"/>
      <c r="V3808"/>
      <c r="W3808"/>
    </row>
    <row r="3809" spans="2:23" ht="15" x14ac:dyDescent="0.25">
      <c r="B3809" s="2"/>
      <c r="H3809" s="2" t="s">
        <v>566</v>
      </c>
      <c r="K3809" s="9"/>
      <c r="L3809" s="9"/>
      <c r="M3809" s="9"/>
      <c r="N3809"/>
      <c r="O3809"/>
      <c r="P3809"/>
      <c r="Q3809"/>
      <c r="R3809"/>
      <c r="S3809"/>
      <c r="T3809"/>
      <c r="U3809"/>
      <c r="V3809"/>
      <c r="W3809"/>
    </row>
    <row r="3810" spans="2:23" ht="15" x14ac:dyDescent="0.25">
      <c r="B3810" s="2"/>
      <c r="I3810" s="2" t="s">
        <v>378</v>
      </c>
      <c r="J3810" s="2" t="s">
        <v>1237</v>
      </c>
      <c r="K3810" s="9">
        <v>-2</v>
      </c>
      <c r="L3810" s="9">
        <v>0</v>
      </c>
      <c r="M3810" s="9">
        <v>0</v>
      </c>
      <c r="N3810"/>
      <c r="O3810"/>
      <c r="P3810"/>
      <c r="Q3810"/>
      <c r="R3810"/>
      <c r="S3810"/>
      <c r="T3810"/>
      <c r="U3810"/>
      <c r="V3810"/>
      <c r="W3810"/>
    </row>
    <row r="3811" spans="2:23" ht="15" x14ac:dyDescent="0.25">
      <c r="B3811" s="2"/>
      <c r="K3811" s="9"/>
      <c r="L3811" s="9"/>
      <c r="M3811" s="9"/>
      <c r="N3811"/>
      <c r="O3811"/>
      <c r="P3811"/>
      <c r="Q3811"/>
      <c r="R3811"/>
      <c r="S3811"/>
      <c r="T3811"/>
      <c r="U3811"/>
      <c r="V3811"/>
      <c r="W3811"/>
    </row>
    <row r="3812" spans="2:23" ht="15" x14ac:dyDescent="0.25">
      <c r="B3812" s="2"/>
      <c r="H3812" s="2" t="s">
        <v>567</v>
      </c>
      <c r="K3812" s="9"/>
      <c r="L3812" s="9"/>
      <c r="M3812" s="9"/>
      <c r="N3812"/>
      <c r="O3812"/>
      <c r="P3812"/>
      <c r="Q3812"/>
      <c r="R3812"/>
      <c r="S3812"/>
      <c r="T3812"/>
      <c r="U3812"/>
      <c r="V3812"/>
      <c r="W3812"/>
    </row>
    <row r="3813" spans="2:23" ht="15" x14ac:dyDescent="0.25">
      <c r="B3813" s="2"/>
      <c r="I3813" s="2" t="s">
        <v>378</v>
      </c>
      <c r="J3813" s="2" t="s">
        <v>1237</v>
      </c>
      <c r="K3813" s="9">
        <v>-6</v>
      </c>
      <c r="L3813" s="9">
        <v>0</v>
      </c>
      <c r="M3813" s="9">
        <v>0</v>
      </c>
      <c r="N3813"/>
      <c r="O3813"/>
      <c r="P3813"/>
      <c r="Q3813"/>
      <c r="R3813"/>
      <c r="S3813"/>
      <c r="T3813"/>
      <c r="U3813"/>
      <c r="V3813"/>
      <c r="W3813"/>
    </row>
    <row r="3814" spans="2:23" ht="15" x14ac:dyDescent="0.25">
      <c r="B3814" s="2"/>
      <c r="K3814" s="9"/>
      <c r="L3814" s="9"/>
      <c r="M3814" s="9"/>
      <c r="N3814"/>
      <c r="O3814"/>
      <c r="P3814"/>
      <c r="Q3814"/>
      <c r="R3814"/>
      <c r="S3814"/>
      <c r="T3814"/>
      <c r="U3814"/>
      <c r="V3814"/>
      <c r="W3814"/>
    </row>
    <row r="3815" spans="2:23" ht="15" x14ac:dyDescent="0.25">
      <c r="B3815" s="2"/>
      <c r="D3815" s="2" t="s">
        <v>569</v>
      </c>
      <c r="E3815" s="2" t="s">
        <v>570</v>
      </c>
      <c r="K3815" s="9"/>
      <c r="L3815" s="9"/>
      <c r="M3815" s="9"/>
      <c r="N3815"/>
      <c r="O3815"/>
      <c r="P3815"/>
      <c r="Q3815"/>
      <c r="R3815"/>
      <c r="S3815"/>
      <c r="T3815"/>
      <c r="U3815"/>
      <c r="V3815"/>
      <c r="W3815"/>
    </row>
    <row r="3816" spans="2:23" ht="15" x14ac:dyDescent="0.25">
      <c r="B3816" s="2"/>
      <c r="F3816" s="2" t="s">
        <v>74</v>
      </c>
      <c r="G3816" s="2" t="s">
        <v>445</v>
      </c>
      <c r="K3816" s="9"/>
      <c r="L3816" s="9"/>
      <c r="M3816" s="9"/>
      <c r="N3816"/>
      <c r="O3816"/>
      <c r="P3816"/>
      <c r="Q3816"/>
      <c r="R3816"/>
      <c r="S3816"/>
      <c r="T3816"/>
      <c r="U3816"/>
      <c r="V3816"/>
      <c r="W3816"/>
    </row>
    <row r="3817" spans="2:23" ht="15" x14ac:dyDescent="0.25">
      <c r="B3817" s="2"/>
      <c r="H3817" s="2" t="s">
        <v>571</v>
      </c>
      <c r="K3817" s="9"/>
      <c r="L3817" s="9"/>
      <c r="M3817" s="9"/>
      <c r="N3817"/>
      <c r="O3817"/>
      <c r="P3817"/>
      <c r="Q3817"/>
      <c r="R3817"/>
      <c r="S3817"/>
      <c r="T3817"/>
      <c r="U3817"/>
      <c r="V3817"/>
      <c r="W3817"/>
    </row>
    <row r="3818" spans="2:23" ht="15" x14ac:dyDescent="0.25">
      <c r="B3818" s="2"/>
      <c r="I3818" s="2" t="s">
        <v>572</v>
      </c>
      <c r="J3818" s="2" t="s">
        <v>1237</v>
      </c>
      <c r="K3818" s="9">
        <v>-2</v>
      </c>
      <c r="L3818" s="9">
        <v>0</v>
      </c>
      <c r="M3818" s="9">
        <v>0</v>
      </c>
      <c r="N3818"/>
      <c r="O3818"/>
      <c r="P3818"/>
      <c r="Q3818"/>
      <c r="R3818"/>
      <c r="S3818"/>
      <c r="T3818"/>
      <c r="U3818"/>
      <c r="V3818"/>
      <c r="W3818"/>
    </row>
    <row r="3819" spans="2:23" ht="15" x14ac:dyDescent="0.25">
      <c r="B3819" s="2"/>
      <c r="K3819" s="9"/>
      <c r="L3819" s="9"/>
      <c r="M3819" s="9"/>
      <c r="N3819"/>
      <c r="O3819"/>
      <c r="P3819"/>
      <c r="Q3819"/>
      <c r="R3819"/>
      <c r="S3819"/>
      <c r="T3819"/>
      <c r="U3819"/>
      <c r="V3819"/>
      <c r="W3819"/>
    </row>
    <row r="3820" spans="2:23" ht="15" x14ac:dyDescent="0.25">
      <c r="B3820" s="2"/>
      <c r="H3820" s="2" t="s">
        <v>574</v>
      </c>
      <c r="K3820" s="9"/>
      <c r="L3820" s="9"/>
      <c r="M3820" s="9"/>
      <c r="N3820"/>
      <c r="O3820"/>
      <c r="P3820"/>
      <c r="Q3820"/>
      <c r="R3820"/>
      <c r="S3820"/>
      <c r="T3820"/>
      <c r="U3820"/>
      <c r="V3820"/>
      <c r="W3820"/>
    </row>
    <row r="3821" spans="2:23" ht="15" x14ac:dyDescent="0.25">
      <c r="B3821" s="2"/>
      <c r="I3821" s="2" t="s">
        <v>572</v>
      </c>
      <c r="J3821" s="2" t="s">
        <v>1237</v>
      </c>
      <c r="K3821" s="9">
        <v>-1</v>
      </c>
      <c r="L3821" s="9">
        <v>0</v>
      </c>
      <c r="M3821" s="9">
        <v>0</v>
      </c>
      <c r="N3821"/>
      <c r="O3821"/>
      <c r="P3821"/>
      <c r="Q3821"/>
      <c r="R3821"/>
      <c r="S3821"/>
      <c r="T3821"/>
      <c r="U3821"/>
      <c r="V3821"/>
      <c r="W3821"/>
    </row>
    <row r="3822" spans="2:23" ht="15" x14ac:dyDescent="0.25">
      <c r="B3822" s="2"/>
      <c r="K3822" s="9"/>
      <c r="L3822" s="9"/>
      <c r="M3822" s="9"/>
      <c r="N3822"/>
      <c r="O3822"/>
      <c r="P3822"/>
      <c r="Q3822"/>
      <c r="R3822"/>
      <c r="S3822"/>
      <c r="T3822"/>
      <c r="U3822"/>
      <c r="V3822"/>
      <c r="W3822"/>
    </row>
    <row r="3823" spans="2:23" ht="15" x14ac:dyDescent="0.25">
      <c r="B3823" s="2"/>
      <c r="H3823" s="2" t="s">
        <v>575</v>
      </c>
      <c r="K3823" s="9"/>
      <c r="L3823" s="9"/>
      <c r="M3823" s="9"/>
      <c r="N3823"/>
      <c r="O3823"/>
      <c r="P3823"/>
      <c r="Q3823"/>
      <c r="R3823"/>
      <c r="S3823"/>
      <c r="T3823"/>
      <c r="U3823"/>
      <c r="V3823"/>
      <c r="W3823"/>
    </row>
    <row r="3824" spans="2:23" ht="15" x14ac:dyDescent="0.25">
      <c r="B3824" s="2"/>
      <c r="I3824" s="2" t="s">
        <v>572</v>
      </c>
      <c r="J3824" s="2" t="s">
        <v>1237</v>
      </c>
      <c r="K3824" s="9">
        <v>-1</v>
      </c>
      <c r="L3824" s="9">
        <v>0</v>
      </c>
      <c r="M3824" s="9">
        <v>0</v>
      </c>
      <c r="N3824"/>
      <c r="O3824"/>
      <c r="P3824"/>
      <c r="Q3824"/>
      <c r="R3824"/>
      <c r="S3824"/>
      <c r="T3824"/>
      <c r="U3824"/>
      <c r="V3824"/>
      <c r="W3824"/>
    </row>
    <row r="3825" spans="2:23" ht="15" x14ac:dyDescent="0.25">
      <c r="B3825" s="2"/>
      <c r="K3825" s="9"/>
      <c r="L3825" s="9"/>
      <c r="M3825" s="9"/>
      <c r="N3825"/>
      <c r="O3825"/>
      <c r="P3825"/>
      <c r="Q3825"/>
      <c r="R3825"/>
      <c r="S3825"/>
      <c r="T3825"/>
      <c r="U3825"/>
      <c r="V3825"/>
      <c r="W3825"/>
    </row>
    <row r="3826" spans="2:23" ht="15" x14ac:dyDescent="0.25">
      <c r="B3826" s="2"/>
      <c r="H3826" s="2" t="s">
        <v>576</v>
      </c>
      <c r="K3826" s="9"/>
      <c r="L3826" s="9"/>
      <c r="M3826" s="9"/>
      <c r="N3826"/>
      <c r="O3826"/>
      <c r="P3826"/>
      <c r="Q3826"/>
      <c r="R3826"/>
      <c r="S3826"/>
      <c r="T3826"/>
      <c r="U3826"/>
      <c r="V3826"/>
      <c r="W3826"/>
    </row>
    <row r="3827" spans="2:23" ht="15" x14ac:dyDescent="0.25">
      <c r="B3827" s="2"/>
      <c r="I3827" s="2" t="s">
        <v>572</v>
      </c>
      <c r="J3827" s="2" t="s">
        <v>1237</v>
      </c>
      <c r="K3827" s="9">
        <v>-2</v>
      </c>
      <c r="L3827" s="9">
        <v>0</v>
      </c>
      <c r="M3827" s="9">
        <v>0</v>
      </c>
      <c r="N3827"/>
      <c r="O3827"/>
      <c r="P3827"/>
      <c r="Q3827"/>
      <c r="R3827"/>
      <c r="S3827"/>
      <c r="T3827"/>
      <c r="U3827"/>
      <c r="V3827"/>
      <c r="W3827"/>
    </row>
    <row r="3828" spans="2:23" ht="15" x14ac:dyDescent="0.25">
      <c r="B3828" s="2"/>
      <c r="K3828" s="9"/>
      <c r="L3828" s="9"/>
      <c r="M3828" s="9"/>
      <c r="N3828"/>
      <c r="O3828"/>
      <c r="P3828"/>
      <c r="Q3828"/>
      <c r="R3828"/>
      <c r="S3828"/>
      <c r="T3828"/>
      <c r="U3828"/>
      <c r="V3828"/>
      <c r="W3828"/>
    </row>
    <row r="3829" spans="2:23" ht="15" x14ac:dyDescent="0.25">
      <c r="B3829" s="2"/>
      <c r="H3829" s="2" t="s">
        <v>1307</v>
      </c>
      <c r="K3829" s="9"/>
      <c r="L3829" s="9"/>
      <c r="M3829" s="9"/>
      <c r="N3829"/>
      <c r="O3829"/>
      <c r="P3829"/>
      <c r="Q3829"/>
      <c r="R3829"/>
      <c r="S3829"/>
      <c r="T3829"/>
      <c r="U3829"/>
      <c r="V3829"/>
      <c r="W3829"/>
    </row>
    <row r="3830" spans="2:23" ht="15" x14ac:dyDescent="0.25">
      <c r="B3830" s="2"/>
      <c r="I3830" s="2" t="s">
        <v>572</v>
      </c>
      <c r="J3830" s="2" t="s">
        <v>1237</v>
      </c>
      <c r="K3830" s="9">
        <v>-20</v>
      </c>
      <c r="L3830" s="9">
        <v>-21</v>
      </c>
      <c r="M3830" s="9">
        <v>-21</v>
      </c>
      <c r="N3830"/>
      <c r="O3830"/>
      <c r="P3830"/>
      <c r="Q3830"/>
      <c r="R3830"/>
      <c r="S3830"/>
      <c r="T3830"/>
      <c r="U3830"/>
      <c r="V3830"/>
      <c r="W3830"/>
    </row>
    <row r="3831" spans="2:23" ht="15" x14ac:dyDescent="0.25">
      <c r="B3831" s="2"/>
      <c r="K3831" s="9"/>
      <c r="L3831" s="9"/>
      <c r="M3831" s="9"/>
      <c r="N3831"/>
      <c r="O3831"/>
      <c r="P3831"/>
      <c r="Q3831"/>
      <c r="R3831"/>
      <c r="S3831"/>
      <c r="T3831"/>
      <c r="U3831"/>
      <c r="V3831"/>
      <c r="W3831"/>
    </row>
    <row r="3832" spans="2:23" ht="15" x14ac:dyDescent="0.25">
      <c r="B3832" s="2"/>
      <c r="F3832" s="2" t="s">
        <v>78</v>
      </c>
      <c r="G3832" s="2" t="s">
        <v>577</v>
      </c>
      <c r="K3832" s="9"/>
      <c r="L3832" s="9"/>
      <c r="M3832" s="9"/>
      <c r="N3832"/>
      <c r="O3832"/>
      <c r="P3832"/>
      <c r="Q3832"/>
      <c r="R3832"/>
      <c r="S3832"/>
      <c r="T3832"/>
      <c r="U3832"/>
      <c r="V3832"/>
      <c r="W3832"/>
    </row>
    <row r="3833" spans="2:23" ht="15" x14ac:dyDescent="0.25">
      <c r="B3833" s="2"/>
      <c r="H3833" s="2" t="s">
        <v>578</v>
      </c>
      <c r="K3833" s="9"/>
      <c r="L3833" s="9"/>
      <c r="M3833" s="9"/>
      <c r="N3833"/>
      <c r="O3833"/>
      <c r="P3833"/>
      <c r="Q3833"/>
      <c r="R3833"/>
      <c r="S3833"/>
      <c r="T3833"/>
      <c r="U3833"/>
      <c r="V3833"/>
      <c r="W3833"/>
    </row>
    <row r="3834" spans="2:23" ht="15" x14ac:dyDescent="0.25">
      <c r="B3834" s="2"/>
      <c r="I3834" s="2" t="s">
        <v>357</v>
      </c>
      <c r="J3834" s="2" t="s">
        <v>1237</v>
      </c>
      <c r="K3834" s="9">
        <v>-1</v>
      </c>
      <c r="L3834" s="9">
        <v>0</v>
      </c>
      <c r="M3834" s="9">
        <v>0</v>
      </c>
      <c r="N3834"/>
      <c r="O3834"/>
      <c r="P3834"/>
      <c r="Q3834"/>
      <c r="R3834"/>
      <c r="S3834"/>
      <c r="T3834"/>
      <c r="U3834"/>
      <c r="V3834"/>
      <c r="W3834"/>
    </row>
    <row r="3835" spans="2:23" ht="15" x14ac:dyDescent="0.25">
      <c r="B3835" s="2"/>
      <c r="K3835" s="9"/>
      <c r="L3835" s="9"/>
      <c r="M3835" s="9"/>
      <c r="N3835"/>
      <c r="O3835"/>
      <c r="P3835"/>
      <c r="Q3835"/>
      <c r="R3835"/>
      <c r="S3835"/>
      <c r="T3835"/>
      <c r="U3835"/>
      <c r="V3835"/>
      <c r="W3835"/>
    </row>
    <row r="3836" spans="2:23" ht="15" x14ac:dyDescent="0.25">
      <c r="B3836" s="2"/>
      <c r="F3836" s="2" t="s">
        <v>177</v>
      </c>
      <c r="G3836" s="2" t="s">
        <v>581</v>
      </c>
      <c r="K3836" s="9"/>
      <c r="L3836" s="9"/>
      <c r="M3836" s="9"/>
      <c r="N3836"/>
      <c r="O3836"/>
      <c r="P3836"/>
      <c r="Q3836"/>
      <c r="R3836"/>
      <c r="S3836"/>
      <c r="T3836"/>
      <c r="U3836"/>
      <c r="V3836"/>
      <c r="W3836"/>
    </row>
    <row r="3837" spans="2:23" ht="15" x14ac:dyDescent="0.25">
      <c r="B3837" s="2"/>
      <c r="H3837" s="2" t="s">
        <v>582</v>
      </c>
      <c r="K3837" s="9"/>
      <c r="L3837" s="9"/>
      <c r="M3837" s="9"/>
      <c r="N3837"/>
      <c r="O3837"/>
      <c r="P3837"/>
      <c r="Q3837"/>
      <c r="R3837"/>
      <c r="S3837"/>
      <c r="T3837"/>
      <c r="U3837"/>
      <c r="V3837"/>
      <c r="W3837"/>
    </row>
    <row r="3838" spans="2:23" ht="15" x14ac:dyDescent="0.25">
      <c r="B3838" s="2"/>
      <c r="I3838" s="2" t="s">
        <v>572</v>
      </c>
      <c r="J3838" s="2" t="s">
        <v>1237</v>
      </c>
      <c r="K3838" s="9">
        <v>-4</v>
      </c>
      <c r="L3838" s="9">
        <v>-5</v>
      </c>
      <c r="M3838" s="9">
        <v>-5</v>
      </c>
      <c r="N3838"/>
      <c r="O3838"/>
      <c r="P3838"/>
      <c r="Q3838"/>
      <c r="R3838"/>
      <c r="S3838"/>
      <c r="T3838"/>
      <c r="U3838"/>
      <c r="V3838"/>
      <c r="W3838"/>
    </row>
    <row r="3839" spans="2:23" ht="15" x14ac:dyDescent="0.25">
      <c r="B3839" s="2"/>
      <c r="K3839" s="9"/>
      <c r="L3839" s="9"/>
      <c r="M3839" s="9"/>
      <c r="N3839"/>
      <c r="O3839"/>
      <c r="P3839"/>
      <c r="Q3839"/>
      <c r="R3839"/>
      <c r="S3839"/>
      <c r="T3839"/>
      <c r="U3839"/>
      <c r="V3839"/>
      <c r="W3839"/>
    </row>
    <row r="3840" spans="2:23" ht="15" x14ac:dyDescent="0.25">
      <c r="B3840" s="2"/>
      <c r="F3840" s="2" t="s">
        <v>181</v>
      </c>
      <c r="G3840" s="2" t="s">
        <v>583</v>
      </c>
      <c r="K3840" s="9"/>
      <c r="L3840" s="9"/>
      <c r="M3840" s="9"/>
      <c r="N3840"/>
      <c r="O3840"/>
      <c r="P3840"/>
      <c r="Q3840"/>
      <c r="R3840"/>
      <c r="S3840"/>
      <c r="T3840"/>
      <c r="U3840"/>
      <c r="V3840"/>
      <c r="W3840"/>
    </row>
    <row r="3841" spans="2:23" ht="15" x14ac:dyDescent="0.25">
      <c r="B3841" s="2"/>
      <c r="H3841" s="2" t="s">
        <v>584</v>
      </c>
      <c r="K3841" s="9"/>
      <c r="L3841" s="9"/>
      <c r="M3841" s="9"/>
      <c r="N3841"/>
      <c r="O3841"/>
      <c r="P3841"/>
      <c r="Q3841"/>
      <c r="R3841"/>
      <c r="S3841"/>
      <c r="T3841"/>
      <c r="U3841"/>
      <c r="V3841"/>
      <c r="W3841"/>
    </row>
    <row r="3842" spans="2:23" ht="15" x14ac:dyDescent="0.25">
      <c r="B3842" s="2"/>
      <c r="I3842" s="2" t="s">
        <v>572</v>
      </c>
      <c r="J3842" s="2" t="s">
        <v>1237</v>
      </c>
      <c r="K3842" s="9">
        <v>-1199</v>
      </c>
      <c r="L3842" s="9">
        <v>-1117</v>
      </c>
      <c r="M3842" s="9">
        <v>-1138</v>
      </c>
      <c r="N3842"/>
      <c r="O3842"/>
      <c r="P3842"/>
      <c r="Q3842"/>
      <c r="R3842"/>
      <c r="S3842"/>
      <c r="T3842"/>
      <c r="U3842"/>
      <c r="V3842"/>
      <c r="W3842"/>
    </row>
    <row r="3843" spans="2:23" ht="15" x14ac:dyDescent="0.25">
      <c r="B3843" s="2"/>
      <c r="K3843" s="9"/>
      <c r="L3843" s="9"/>
      <c r="M3843" s="9"/>
      <c r="N3843"/>
      <c r="O3843"/>
      <c r="P3843"/>
      <c r="Q3843"/>
      <c r="R3843"/>
      <c r="S3843"/>
      <c r="T3843"/>
      <c r="U3843"/>
      <c r="V3843"/>
      <c r="W3843"/>
    </row>
    <row r="3844" spans="2:23" ht="15" x14ac:dyDescent="0.25">
      <c r="B3844" s="2"/>
      <c r="F3844" s="2" t="s">
        <v>266</v>
      </c>
      <c r="G3844" s="2" t="s">
        <v>585</v>
      </c>
      <c r="K3844" s="9"/>
      <c r="L3844" s="9"/>
      <c r="M3844" s="9"/>
      <c r="N3844"/>
      <c r="O3844"/>
      <c r="P3844"/>
      <c r="Q3844"/>
      <c r="R3844"/>
      <c r="S3844"/>
      <c r="T3844"/>
      <c r="U3844"/>
      <c r="V3844"/>
      <c r="W3844"/>
    </row>
    <row r="3845" spans="2:23" ht="15" x14ac:dyDescent="0.25">
      <c r="B3845" s="2"/>
      <c r="H3845" s="2" t="s">
        <v>586</v>
      </c>
      <c r="K3845" s="9"/>
      <c r="L3845" s="9"/>
      <c r="M3845" s="9"/>
      <c r="N3845"/>
      <c r="O3845"/>
      <c r="P3845"/>
      <c r="Q3845"/>
      <c r="R3845"/>
      <c r="S3845"/>
      <c r="T3845"/>
      <c r="U3845"/>
      <c r="V3845"/>
      <c r="W3845"/>
    </row>
    <row r="3846" spans="2:23" ht="15" x14ac:dyDescent="0.25">
      <c r="B3846" s="2"/>
      <c r="I3846" s="2" t="s">
        <v>572</v>
      </c>
      <c r="J3846" s="2" t="s">
        <v>1237</v>
      </c>
      <c r="K3846" s="9">
        <v>-3330</v>
      </c>
      <c r="L3846" s="9">
        <v>-3800</v>
      </c>
      <c r="M3846" s="9">
        <v>-3800</v>
      </c>
      <c r="N3846"/>
      <c r="O3846"/>
      <c r="P3846"/>
      <c r="Q3846"/>
      <c r="R3846"/>
      <c r="S3846"/>
      <c r="T3846"/>
      <c r="U3846"/>
      <c r="V3846"/>
      <c r="W3846"/>
    </row>
    <row r="3847" spans="2:23" ht="15" x14ac:dyDescent="0.25">
      <c r="B3847" s="2"/>
      <c r="K3847" s="9"/>
      <c r="L3847" s="9"/>
      <c r="M3847" s="9"/>
      <c r="N3847"/>
      <c r="O3847"/>
      <c r="P3847"/>
      <c r="Q3847"/>
      <c r="R3847"/>
      <c r="S3847"/>
      <c r="T3847"/>
      <c r="U3847"/>
      <c r="V3847"/>
      <c r="W3847"/>
    </row>
    <row r="3848" spans="2:23" ht="15" x14ac:dyDescent="0.25">
      <c r="B3848" s="2"/>
      <c r="F3848" s="2" t="s">
        <v>85</v>
      </c>
      <c r="G3848" s="2" t="s">
        <v>587</v>
      </c>
      <c r="K3848" s="9"/>
      <c r="L3848" s="9"/>
      <c r="M3848" s="9"/>
      <c r="N3848"/>
      <c r="O3848"/>
      <c r="P3848"/>
      <c r="Q3848"/>
      <c r="R3848"/>
      <c r="S3848"/>
      <c r="T3848"/>
      <c r="U3848"/>
      <c r="V3848"/>
      <c r="W3848"/>
    </row>
    <row r="3849" spans="2:23" ht="15" x14ac:dyDescent="0.25">
      <c r="B3849" s="2"/>
      <c r="H3849" s="2" t="s">
        <v>588</v>
      </c>
      <c r="K3849" s="9"/>
      <c r="L3849" s="9"/>
      <c r="M3849" s="9"/>
      <c r="N3849"/>
      <c r="O3849"/>
      <c r="P3849"/>
      <c r="Q3849"/>
      <c r="R3849"/>
      <c r="S3849"/>
      <c r="T3849"/>
      <c r="U3849"/>
      <c r="V3849"/>
      <c r="W3849"/>
    </row>
    <row r="3850" spans="2:23" ht="15" x14ac:dyDescent="0.25">
      <c r="B3850" s="2"/>
      <c r="I3850" s="2" t="s">
        <v>572</v>
      </c>
      <c r="J3850" s="2" t="s">
        <v>1237</v>
      </c>
      <c r="K3850" s="9">
        <v>-4</v>
      </c>
      <c r="L3850" s="9">
        <v>-16</v>
      </c>
      <c r="M3850" s="9">
        <v>-16</v>
      </c>
      <c r="N3850"/>
      <c r="O3850"/>
      <c r="P3850"/>
      <c r="Q3850"/>
      <c r="R3850"/>
      <c r="S3850"/>
      <c r="T3850"/>
      <c r="U3850"/>
      <c r="V3850"/>
      <c r="W3850"/>
    </row>
    <row r="3851" spans="2:23" ht="15" x14ac:dyDescent="0.25">
      <c r="B3851" s="2"/>
      <c r="K3851" s="9"/>
      <c r="L3851" s="9"/>
      <c r="M3851" s="9"/>
      <c r="N3851"/>
      <c r="O3851"/>
      <c r="P3851"/>
      <c r="Q3851"/>
      <c r="R3851"/>
      <c r="S3851"/>
      <c r="T3851"/>
      <c r="U3851"/>
      <c r="V3851"/>
      <c r="W3851"/>
    </row>
    <row r="3852" spans="2:23" ht="15" x14ac:dyDescent="0.25">
      <c r="B3852" s="2"/>
      <c r="H3852" s="2" t="s">
        <v>589</v>
      </c>
      <c r="K3852" s="9"/>
      <c r="L3852" s="9"/>
      <c r="M3852" s="9"/>
      <c r="N3852"/>
      <c r="O3852"/>
      <c r="P3852"/>
      <c r="Q3852"/>
      <c r="R3852"/>
      <c r="S3852"/>
      <c r="T3852"/>
      <c r="U3852"/>
      <c r="V3852"/>
      <c r="W3852"/>
    </row>
    <row r="3853" spans="2:23" ht="15" x14ac:dyDescent="0.25">
      <c r="B3853" s="2"/>
      <c r="I3853" s="2" t="s">
        <v>357</v>
      </c>
      <c r="J3853" s="2" t="s">
        <v>1237</v>
      </c>
      <c r="K3853" s="9">
        <v>-10</v>
      </c>
      <c r="L3853" s="9">
        <v>-7</v>
      </c>
      <c r="M3853" s="9">
        <v>-7</v>
      </c>
      <c r="N3853"/>
      <c r="O3853"/>
      <c r="P3853"/>
      <c r="Q3853"/>
      <c r="R3853"/>
      <c r="S3853"/>
      <c r="T3853"/>
      <c r="U3853"/>
      <c r="V3853"/>
      <c r="W3853"/>
    </row>
    <row r="3854" spans="2:23" ht="15" x14ac:dyDescent="0.25">
      <c r="B3854" s="2"/>
      <c r="I3854" s="2" t="s">
        <v>572</v>
      </c>
      <c r="J3854" s="2" t="s">
        <v>1237</v>
      </c>
      <c r="K3854" s="9">
        <v>-3</v>
      </c>
      <c r="L3854" s="9">
        <v>-11</v>
      </c>
      <c r="M3854" s="9">
        <v>-11</v>
      </c>
      <c r="N3854"/>
      <c r="O3854"/>
      <c r="P3854"/>
      <c r="Q3854"/>
      <c r="R3854"/>
      <c r="S3854"/>
      <c r="T3854"/>
      <c r="U3854"/>
      <c r="V3854"/>
      <c r="W3854"/>
    </row>
    <row r="3855" spans="2:23" ht="15" x14ac:dyDescent="0.25">
      <c r="B3855" s="2"/>
      <c r="K3855" s="9"/>
      <c r="L3855" s="9"/>
      <c r="M3855" s="9"/>
      <c r="N3855"/>
      <c r="O3855"/>
      <c r="P3855"/>
      <c r="Q3855"/>
      <c r="R3855"/>
      <c r="S3855"/>
      <c r="T3855"/>
      <c r="U3855"/>
      <c r="V3855"/>
      <c r="W3855"/>
    </row>
    <row r="3856" spans="2:23" ht="15" x14ac:dyDescent="0.25">
      <c r="B3856" s="2"/>
      <c r="H3856" s="2" t="s">
        <v>590</v>
      </c>
      <c r="K3856" s="9"/>
      <c r="L3856" s="9"/>
      <c r="M3856" s="9"/>
      <c r="N3856"/>
      <c r="O3856"/>
      <c r="P3856"/>
      <c r="Q3856"/>
      <c r="R3856"/>
      <c r="S3856"/>
      <c r="T3856"/>
      <c r="U3856"/>
      <c r="V3856"/>
      <c r="W3856"/>
    </row>
    <row r="3857" spans="2:23" ht="15" x14ac:dyDescent="0.25">
      <c r="B3857" s="2"/>
      <c r="I3857" s="2" t="s">
        <v>572</v>
      </c>
      <c r="J3857" s="2" t="s">
        <v>1237</v>
      </c>
      <c r="K3857" s="9">
        <v>-11</v>
      </c>
      <c r="L3857" s="9">
        <v>-11</v>
      </c>
      <c r="M3857" s="9">
        <v>-11</v>
      </c>
      <c r="N3857"/>
      <c r="O3857"/>
      <c r="P3857"/>
      <c r="Q3857"/>
      <c r="R3857"/>
      <c r="S3857"/>
      <c r="T3857"/>
      <c r="U3857"/>
      <c r="V3857"/>
      <c r="W3857"/>
    </row>
    <row r="3858" spans="2:23" ht="15" x14ac:dyDescent="0.25">
      <c r="B3858" s="2"/>
      <c r="K3858" s="9"/>
      <c r="L3858" s="9"/>
      <c r="M3858" s="9"/>
      <c r="N3858"/>
      <c r="O3858"/>
      <c r="P3858"/>
      <c r="Q3858"/>
      <c r="R3858"/>
      <c r="S3858"/>
      <c r="T3858"/>
      <c r="U3858"/>
      <c r="V3858"/>
      <c r="W3858"/>
    </row>
    <row r="3859" spans="2:23" ht="15" x14ac:dyDescent="0.25">
      <c r="B3859" s="2"/>
      <c r="D3859" s="2" t="s">
        <v>31</v>
      </c>
      <c r="E3859" s="2" t="s">
        <v>32</v>
      </c>
      <c r="K3859" s="9"/>
      <c r="L3859" s="9"/>
      <c r="M3859" s="9"/>
      <c r="N3859"/>
      <c r="O3859"/>
      <c r="P3859"/>
      <c r="Q3859"/>
      <c r="R3859"/>
      <c r="S3859"/>
      <c r="T3859"/>
      <c r="U3859"/>
      <c r="V3859"/>
      <c r="W3859"/>
    </row>
    <row r="3860" spans="2:23" ht="15" x14ac:dyDescent="0.25">
      <c r="B3860" s="2"/>
      <c r="F3860" s="2" t="s">
        <v>223</v>
      </c>
      <c r="G3860" s="2" t="s">
        <v>591</v>
      </c>
      <c r="K3860" s="9"/>
      <c r="L3860" s="9"/>
      <c r="M3860" s="9"/>
      <c r="N3860"/>
      <c r="O3860"/>
      <c r="P3860"/>
      <c r="Q3860"/>
      <c r="R3860"/>
      <c r="S3860"/>
      <c r="T3860"/>
      <c r="U3860"/>
      <c r="V3860"/>
      <c r="W3860"/>
    </row>
    <row r="3861" spans="2:23" ht="15" x14ac:dyDescent="0.25">
      <c r="B3861" s="2"/>
      <c r="H3861" s="2" t="s">
        <v>592</v>
      </c>
      <c r="K3861" s="9"/>
      <c r="L3861" s="9"/>
      <c r="M3861" s="9"/>
      <c r="N3861"/>
      <c r="O3861"/>
      <c r="P3861"/>
      <c r="Q3861"/>
      <c r="R3861"/>
      <c r="S3861"/>
      <c r="T3861"/>
      <c r="U3861"/>
      <c r="V3861"/>
      <c r="W3861"/>
    </row>
    <row r="3862" spans="2:23" ht="15" x14ac:dyDescent="0.25">
      <c r="B3862" s="2"/>
      <c r="I3862" s="2" t="s">
        <v>34</v>
      </c>
      <c r="J3862" s="2" t="s">
        <v>1237</v>
      </c>
      <c r="K3862" s="9">
        <v>-13</v>
      </c>
      <c r="L3862" s="9">
        <v>-57</v>
      </c>
      <c r="M3862" s="9">
        <v>-63</v>
      </c>
      <c r="N3862"/>
      <c r="O3862"/>
      <c r="P3862"/>
      <c r="Q3862"/>
      <c r="R3862"/>
      <c r="S3862"/>
      <c r="T3862"/>
      <c r="U3862"/>
      <c r="V3862"/>
      <c r="W3862"/>
    </row>
    <row r="3863" spans="2:23" ht="15" x14ac:dyDescent="0.25">
      <c r="B3863" s="2"/>
      <c r="K3863" s="9"/>
      <c r="L3863" s="9"/>
      <c r="M3863" s="9"/>
      <c r="N3863"/>
      <c r="O3863"/>
      <c r="P3863"/>
      <c r="Q3863"/>
      <c r="R3863"/>
      <c r="S3863"/>
      <c r="T3863"/>
      <c r="U3863"/>
      <c r="V3863"/>
      <c r="W3863"/>
    </row>
    <row r="3864" spans="2:23" ht="15" x14ac:dyDescent="0.25">
      <c r="B3864" s="2"/>
      <c r="H3864" s="2" t="s">
        <v>593</v>
      </c>
      <c r="K3864" s="9"/>
      <c r="L3864" s="9"/>
      <c r="M3864" s="9"/>
      <c r="N3864"/>
      <c r="O3864"/>
      <c r="P3864"/>
      <c r="Q3864"/>
      <c r="R3864"/>
      <c r="S3864"/>
      <c r="T3864"/>
      <c r="U3864"/>
      <c r="V3864"/>
      <c r="W3864"/>
    </row>
    <row r="3865" spans="2:23" ht="15" x14ac:dyDescent="0.25">
      <c r="B3865" s="2"/>
      <c r="I3865" s="2" t="s">
        <v>34</v>
      </c>
      <c r="J3865" s="2" t="s">
        <v>1237</v>
      </c>
      <c r="K3865" s="9">
        <v>-177</v>
      </c>
      <c r="L3865" s="9">
        <v>-137</v>
      </c>
      <c r="M3865" s="9">
        <v>-138</v>
      </c>
      <c r="N3865"/>
      <c r="O3865"/>
      <c r="P3865"/>
      <c r="Q3865"/>
      <c r="R3865"/>
      <c r="S3865"/>
      <c r="T3865"/>
      <c r="U3865"/>
      <c r="V3865"/>
      <c r="W3865"/>
    </row>
    <row r="3866" spans="2:23" ht="15" x14ac:dyDescent="0.25">
      <c r="B3866" s="2"/>
      <c r="K3866" s="9"/>
      <c r="L3866" s="9"/>
      <c r="M3866" s="9"/>
      <c r="N3866"/>
      <c r="O3866"/>
      <c r="P3866"/>
      <c r="Q3866"/>
      <c r="R3866"/>
      <c r="S3866"/>
      <c r="T3866"/>
      <c r="U3866"/>
      <c r="V3866"/>
      <c r="W3866"/>
    </row>
    <row r="3867" spans="2:23" ht="15" x14ac:dyDescent="0.25">
      <c r="B3867" s="2"/>
      <c r="H3867" s="2" t="s">
        <v>594</v>
      </c>
      <c r="K3867" s="9"/>
      <c r="L3867" s="9"/>
      <c r="M3867" s="9"/>
      <c r="N3867"/>
      <c r="O3867"/>
      <c r="P3867"/>
      <c r="Q3867"/>
      <c r="R3867"/>
      <c r="S3867"/>
      <c r="T3867"/>
      <c r="U3867"/>
      <c r="V3867"/>
      <c r="W3867"/>
    </row>
    <row r="3868" spans="2:23" ht="15" x14ac:dyDescent="0.25">
      <c r="B3868" s="2"/>
      <c r="I3868" s="2" t="s">
        <v>34</v>
      </c>
      <c r="J3868" s="2" t="s">
        <v>1237</v>
      </c>
      <c r="K3868" s="9">
        <v>-31</v>
      </c>
      <c r="L3868" s="9">
        <v>-31</v>
      </c>
      <c r="M3868" s="9">
        <v>-31</v>
      </c>
      <c r="N3868"/>
      <c r="O3868"/>
      <c r="P3868"/>
      <c r="Q3868"/>
      <c r="R3868"/>
      <c r="S3868"/>
      <c r="T3868"/>
      <c r="U3868"/>
      <c r="V3868"/>
      <c r="W3868"/>
    </row>
    <row r="3869" spans="2:23" ht="15" x14ac:dyDescent="0.25">
      <c r="B3869" s="2"/>
      <c r="K3869" s="9"/>
      <c r="L3869" s="9"/>
      <c r="M3869" s="9"/>
      <c r="N3869"/>
      <c r="O3869"/>
      <c r="P3869"/>
      <c r="Q3869"/>
      <c r="R3869"/>
      <c r="S3869"/>
      <c r="T3869"/>
      <c r="U3869"/>
      <c r="V3869"/>
      <c r="W3869"/>
    </row>
    <row r="3870" spans="2:23" ht="15" x14ac:dyDescent="0.25">
      <c r="B3870" s="2"/>
      <c r="H3870" s="2" t="s">
        <v>595</v>
      </c>
      <c r="K3870" s="9"/>
      <c r="L3870" s="9"/>
      <c r="M3870" s="9"/>
      <c r="N3870"/>
      <c r="O3870"/>
      <c r="P3870"/>
      <c r="Q3870"/>
      <c r="R3870"/>
      <c r="S3870"/>
      <c r="T3870"/>
      <c r="U3870"/>
      <c r="V3870"/>
      <c r="W3870"/>
    </row>
    <row r="3871" spans="2:23" ht="15" x14ac:dyDescent="0.25">
      <c r="B3871" s="2"/>
      <c r="I3871" s="2" t="s">
        <v>34</v>
      </c>
      <c r="J3871" s="2" t="s">
        <v>1237</v>
      </c>
      <c r="K3871" s="9">
        <v>-37</v>
      </c>
      <c r="L3871" s="9">
        <v>-19</v>
      </c>
      <c r="M3871" s="9">
        <v>-20</v>
      </c>
      <c r="N3871"/>
      <c r="O3871"/>
      <c r="P3871"/>
      <c r="Q3871"/>
      <c r="R3871"/>
      <c r="S3871"/>
      <c r="T3871"/>
      <c r="U3871"/>
      <c r="V3871"/>
      <c r="W3871"/>
    </row>
    <row r="3872" spans="2:23" ht="15" x14ac:dyDescent="0.25">
      <c r="B3872" s="2"/>
      <c r="K3872" s="9"/>
      <c r="L3872" s="9"/>
      <c r="M3872" s="9"/>
      <c r="N3872"/>
      <c r="O3872"/>
      <c r="P3872"/>
      <c r="Q3872"/>
      <c r="R3872"/>
      <c r="S3872"/>
      <c r="T3872"/>
      <c r="U3872"/>
      <c r="V3872"/>
      <c r="W3872"/>
    </row>
    <row r="3873" spans="2:23" ht="15" x14ac:dyDescent="0.25">
      <c r="B3873" s="2"/>
      <c r="H3873" s="2" t="s">
        <v>596</v>
      </c>
      <c r="K3873" s="9"/>
      <c r="L3873" s="9"/>
      <c r="M3873" s="9"/>
      <c r="N3873"/>
      <c r="O3873"/>
      <c r="P3873"/>
      <c r="Q3873"/>
      <c r="R3873"/>
      <c r="S3873"/>
      <c r="T3873"/>
      <c r="U3873"/>
      <c r="V3873"/>
      <c r="W3873"/>
    </row>
    <row r="3874" spans="2:23" ht="15" x14ac:dyDescent="0.25">
      <c r="B3874" s="2"/>
      <c r="I3874" s="2" t="s">
        <v>34</v>
      </c>
      <c r="J3874" s="2" t="s">
        <v>1237</v>
      </c>
      <c r="K3874" s="9">
        <v>-8</v>
      </c>
      <c r="L3874" s="9">
        <v>-1</v>
      </c>
      <c r="M3874" s="9">
        <v>-1</v>
      </c>
      <c r="N3874"/>
      <c r="O3874"/>
      <c r="P3874"/>
      <c r="Q3874"/>
      <c r="R3874"/>
      <c r="S3874"/>
      <c r="T3874"/>
      <c r="U3874"/>
      <c r="V3874"/>
      <c r="W3874"/>
    </row>
    <row r="3875" spans="2:23" ht="15" x14ac:dyDescent="0.25">
      <c r="B3875" s="2"/>
      <c r="K3875" s="9"/>
      <c r="L3875" s="9"/>
      <c r="M3875" s="9"/>
      <c r="N3875"/>
      <c r="O3875"/>
      <c r="P3875"/>
      <c r="Q3875"/>
      <c r="R3875"/>
      <c r="S3875"/>
      <c r="T3875"/>
      <c r="U3875"/>
      <c r="V3875"/>
      <c r="W3875"/>
    </row>
    <row r="3876" spans="2:23" ht="15" x14ac:dyDescent="0.25">
      <c r="B3876" s="2"/>
      <c r="H3876" s="2" t="s">
        <v>1308</v>
      </c>
      <c r="K3876" s="9"/>
      <c r="L3876" s="9"/>
      <c r="M3876" s="9"/>
      <c r="N3876"/>
      <c r="O3876"/>
      <c r="P3876"/>
      <c r="Q3876"/>
      <c r="R3876"/>
      <c r="S3876"/>
      <c r="T3876"/>
      <c r="U3876"/>
      <c r="V3876"/>
      <c r="W3876"/>
    </row>
    <row r="3877" spans="2:23" ht="15" x14ac:dyDescent="0.25">
      <c r="B3877" s="2"/>
      <c r="I3877" s="2" t="s">
        <v>34</v>
      </c>
      <c r="J3877" s="2" t="s">
        <v>1237</v>
      </c>
      <c r="K3877" s="9">
        <v>-281</v>
      </c>
      <c r="L3877" s="9">
        <v>0</v>
      </c>
      <c r="M3877" s="9">
        <v>0</v>
      </c>
      <c r="N3877"/>
      <c r="O3877"/>
      <c r="P3877"/>
      <c r="Q3877"/>
      <c r="R3877"/>
      <c r="S3877"/>
      <c r="T3877"/>
      <c r="U3877"/>
      <c r="V3877"/>
      <c r="W3877"/>
    </row>
    <row r="3878" spans="2:23" ht="15" x14ac:dyDescent="0.25">
      <c r="B3878" s="2"/>
      <c r="K3878" s="9"/>
      <c r="L3878" s="9"/>
      <c r="M3878" s="9"/>
      <c r="N3878"/>
      <c r="O3878"/>
      <c r="P3878"/>
      <c r="Q3878"/>
      <c r="R3878"/>
      <c r="S3878"/>
      <c r="T3878"/>
      <c r="U3878"/>
      <c r="V3878"/>
      <c r="W3878"/>
    </row>
    <row r="3879" spans="2:23" ht="15" x14ac:dyDescent="0.25">
      <c r="B3879" s="2"/>
      <c r="H3879" s="2" t="s">
        <v>1309</v>
      </c>
      <c r="K3879" s="9"/>
      <c r="L3879" s="9"/>
      <c r="M3879" s="9"/>
      <c r="N3879"/>
      <c r="O3879"/>
      <c r="P3879"/>
      <c r="Q3879"/>
      <c r="R3879"/>
      <c r="S3879"/>
      <c r="T3879"/>
      <c r="U3879"/>
      <c r="V3879"/>
      <c r="W3879"/>
    </row>
    <row r="3880" spans="2:23" ht="15" x14ac:dyDescent="0.25">
      <c r="B3880" s="2"/>
      <c r="I3880" s="2" t="s">
        <v>34</v>
      </c>
      <c r="J3880" s="2" t="s">
        <v>1237</v>
      </c>
      <c r="K3880" s="9">
        <v>-2</v>
      </c>
      <c r="L3880" s="9">
        <v>0</v>
      </c>
      <c r="M3880" s="9">
        <v>0</v>
      </c>
      <c r="N3880"/>
      <c r="O3880"/>
      <c r="P3880"/>
      <c r="Q3880"/>
      <c r="R3880"/>
      <c r="S3880"/>
      <c r="T3880"/>
      <c r="U3880"/>
      <c r="V3880"/>
      <c r="W3880"/>
    </row>
    <row r="3881" spans="2:23" ht="15" x14ac:dyDescent="0.25">
      <c r="B3881" s="2"/>
      <c r="K3881" s="9"/>
      <c r="L3881" s="9"/>
      <c r="M3881" s="9"/>
      <c r="N3881"/>
      <c r="O3881"/>
      <c r="P3881"/>
      <c r="Q3881"/>
      <c r="R3881"/>
      <c r="S3881"/>
      <c r="T3881"/>
      <c r="U3881"/>
      <c r="V3881"/>
      <c r="W3881"/>
    </row>
    <row r="3882" spans="2:23" ht="15" x14ac:dyDescent="0.25">
      <c r="B3882" s="2"/>
      <c r="F3882" s="2" t="s">
        <v>59</v>
      </c>
      <c r="G3882" s="2" t="s">
        <v>597</v>
      </c>
      <c r="K3882" s="9"/>
      <c r="L3882" s="9"/>
      <c r="M3882" s="9"/>
      <c r="N3882"/>
      <c r="O3882"/>
      <c r="P3882"/>
      <c r="Q3882"/>
      <c r="R3882"/>
      <c r="S3882"/>
      <c r="T3882"/>
      <c r="U3882"/>
      <c r="V3882"/>
      <c r="W3882"/>
    </row>
    <row r="3883" spans="2:23" ht="15" x14ac:dyDescent="0.25">
      <c r="B3883" s="2"/>
      <c r="H3883" s="2" t="s">
        <v>598</v>
      </c>
      <c r="K3883" s="9"/>
      <c r="L3883" s="9"/>
      <c r="M3883" s="9"/>
      <c r="N3883"/>
      <c r="O3883"/>
      <c r="P3883"/>
      <c r="Q3883"/>
      <c r="R3883"/>
      <c r="S3883"/>
      <c r="T3883"/>
      <c r="U3883"/>
      <c r="V3883"/>
      <c r="W3883"/>
    </row>
    <row r="3884" spans="2:23" ht="15" x14ac:dyDescent="0.25">
      <c r="B3884" s="2"/>
      <c r="I3884" s="2" t="s">
        <v>599</v>
      </c>
      <c r="J3884" s="2" t="s">
        <v>1237</v>
      </c>
      <c r="K3884" s="9">
        <v>-135</v>
      </c>
      <c r="L3884" s="9">
        <v>0</v>
      </c>
      <c r="M3884" s="9">
        <v>0</v>
      </c>
      <c r="N3884"/>
      <c r="O3884"/>
      <c r="P3884"/>
      <c r="Q3884"/>
      <c r="R3884"/>
      <c r="S3884"/>
      <c r="T3884"/>
      <c r="U3884"/>
      <c r="V3884"/>
      <c r="W3884"/>
    </row>
    <row r="3885" spans="2:23" ht="15" x14ac:dyDescent="0.25">
      <c r="B3885" s="2"/>
      <c r="K3885" s="9"/>
      <c r="L3885" s="9"/>
      <c r="M3885" s="9"/>
      <c r="N3885"/>
      <c r="O3885"/>
      <c r="P3885"/>
      <c r="Q3885"/>
      <c r="R3885"/>
      <c r="S3885"/>
      <c r="T3885"/>
      <c r="U3885"/>
      <c r="V3885"/>
      <c r="W3885"/>
    </row>
    <row r="3886" spans="2:23" ht="15" x14ac:dyDescent="0.25">
      <c r="B3886" s="2"/>
      <c r="F3886" s="2" t="s">
        <v>256</v>
      </c>
      <c r="G3886" s="2" t="s">
        <v>301</v>
      </c>
      <c r="K3886" s="9"/>
      <c r="L3886" s="9"/>
      <c r="M3886" s="9"/>
      <c r="N3886"/>
      <c r="O3886"/>
      <c r="P3886"/>
      <c r="Q3886"/>
      <c r="R3886"/>
      <c r="S3886"/>
      <c r="T3886"/>
      <c r="U3886"/>
      <c r="V3886"/>
      <c r="W3886"/>
    </row>
    <row r="3887" spans="2:23" ht="15" x14ac:dyDescent="0.25">
      <c r="B3887" s="2"/>
      <c r="H3887" s="2" t="s">
        <v>601</v>
      </c>
      <c r="K3887" s="9"/>
      <c r="L3887" s="9"/>
      <c r="M3887" s="9"/>
      <c r="N3887"/>
      <c r="O3887"/>
      <c r="P3887"/>
      <c r="Q3887"/>
      <c r="R3887"/>
      <c r="S3887"/>
      <c r="T3887"/>
      <c r="U3887"/>
      <c r="V3887"/>
      <c r="W3887"/>
    </row>
    <row r="3888" spans="2:23" ht="15" x14ac:dyDescent="0.25">
      <c r="B3888" s="2"/>
      <c r="I3888" s="2" t="s">
        <v>599</v>
      </c>
      <c r="J3888" s="2" t="s">
        <v>1237</v>
      </c>
      <c r="K3888" s="9">
        <v>-5</v>
      </c>
      <c r="L3888" s="9">
        <v>0</v>
      </c>
      <c r="M3888" s="9">
        <v>-1</v>
      </c>
      <c r="N3888"/>
      <c r="O3888"/>
      <c r="P3888"/>
      <c r="Q3888"/>
      <c r="R3888"/>
      <c r="S3888"/>
      <c r="T3888"/>
      <c r="U3888"/>
      <c r="V3888"/>
      <c r="W3888"/>
    </row>
    <row r="3889" spans="2:23" ht="15" x14ac:dyDescent="0.25">
      <c r="B3889" s="2"/>
      <c r="K3889" s="9"/>
      <c r="L3889" s="9"/>
      <c r="M3889" s="9"/>
      <c r="N3889"/>
      <c r="O3889"/>
      <c r="P3889"/>
      <c r="Q3889"/>
      <c r="R3889"/>
      <c r="S3889"/>
      <c r="T3889"/>
      <c r="U3889"/>
      <c r="V3889"/>
      <c r="W3889"/>
    </row>
    <row r="3890" spans="2:23" ht="15" x14ac:dyDescent="0.25">
      <c r="B3890" s="2"/>
      <c r="H3890" s="2" t="s">
        <v>602</v>
      </c>
      <c r="K3890" s="9"/>
      <c r="L3890" s="9"/>
      <c r="M3890" s="9"/>
      <c r="N3890"/>
      <c r="O3890"/>
      <c r="P3890"/>
      <c r="Q3890"/>
      <c r="R3890"/>
      <c r="S3890"/>
      <c r="T3890"/>
      <c r="U3890"/>
      <c r="V3890"/>
      <c r="W3890"/>
    </row>
    <row r="3891" spans="2:23" ht="15" x14ac:dyDescent="0.25">
      <c r="B3891" s="2"/>
      <c r="I3891" s="2" t="s">
        <v>599</v>
      </c>
      <c r="J3891" s="2" t="s">
        <v>1237</v>
      </c>
      <c r="K3891" s="9">
        <v>-29</v>
      </c>
      <c r="L3891" s="9">
        <v>0</v>
      </c>
      <c r="M3891" s="9">
        <v>0</v>
      </c>
      <c r="N3891"/>
      <c r="O3891"/>
      <c r="P3891"/>
      <c r="Q3891"/>
      <c r="R3891"/>
      <c r="S3891"/>
      <c r="T3891"/>
      <c r="U3891"/>
      <c r="V3891"/>
      <c r="W3891"/>
    </row>
    <row r="3892" spans="2:23" ht="15" x14ac:dyDescent="0.25">
      <c r="B3892" s="2"/>
      <c r="K3892" s="9"/>
      <c r="L3892" s="9"/>
      <c r="M3892" s="9"/>
      <c r="N3892"/>
      <c r="O3892"/>
      <c r="P3892"/>
      <c r="Q3892"/>
      <c r="R3892"/>
      <c r="S3892"/>
      <c r="T3892"/>
      <c r="U3892"/>
      <c r="V3892"/>
      <c r="W3892"/>
    </row>
    <row r="3893" spans="2:23" ht="15" x14ac:dyDescent="0.25">
      <c r="B3893" s="2"/>
      <c r="H3893" s="2" t="s">
        <v>603</v>
      </c>
      <c r="K3893" s="9"/>
      <c r="L3893" s="9"/>
      <c r="M3893" s="9"/>
      <c r="N3893"/>
      <c r="O3893"/>
      <c r="P3893"/>
      <c r="Q3893"/>
      <c r="R3893"/>
      <c r="S3893"/>
      <c r="T3893"/>
      <c r="U3893"/>
      <c r="V3893"/>
      <c r="W3893"/>
    </row>
    <row r="3894" spans="2:23" ht="15" x14ac:dyDescent="0.25">
      <c r="B3894" s="2"/>
      <c r="I3894" s="2" t="s">
        <v>599</v>
      </c>
      <c r="J3894" s="2" t="s">
        <v>1237</v>
      </c>
      <c r="K3894" s="9">
        <v>-4</v>
      </c>
      <c r="L3894" s="9">
        <v>0</v>
      </c>
      <c r="M3894" s="9">
        <v>0</v>
      </c>
      <c r="N3894"/>
      <c r="O3894"/>
      <c r="P3894"/>
      <c r="Q3894"/>
      <c r="R3894"/>
      <c r="S3894"/>
      <c r="T3894"/>
      <c r="U3894"/>
      <c r="V3894"/>
      <c r="W3894"/>
    </row>
    <row r="3895" spans="2:23" ht="15" x14ac:dyDescent="0.25">
      <c r="B3895" s="2"/>
      <c r="K3895" s="9"/>
      <c r="L3895" s="9"/>
      <c r="M3895" s="9"/>
      <c r="N3895"/>
      <c r="O3895"/>
      <c r="P3895"/>
      <c r="Q3895"/>
      <c r="R3895"/>
      <c r="S3895"/>
      <c r="T3895"/>
      <c r="U3895"/>
      <c r="V3895"/>
      <c r="W3895"/>
    </row>
    <row r="3896" spans="2:23" ht="15" x14ac:dyDescent="0.25">
      <c r="B3896" s="2"/>
      <c r="H3896" s="2" t="s">
        <v>604</v>
      </c>
      <c r="K3896" s="9"/>
      <c r="L3896" s="9"/>
      <c r="M3896" s="9"/>
      <c r="N3896"/>
      <c r="O3896"/>
      <c r="P3896"/>
      <c r="Q3896"/>
      <c r="R3896"/>
      <c r="S3896"/>
      <c r="T3896"/>
      <c r="U3896"/>
      <c r="V3896"/>
      <c r="W3896"/>
    </row>
    <row r="3897" spans="2:23" ht="15" x14ac:dyDescent="0.25">
      <c r="B3897" s="2"/>
      <c r="I3897" s="2" t="s">
        <v>599</v>
      </c>
      <c r="J3897" s="2" t="s">
        <v>1237</v>
      </c>
      <c r="K3897" s="9">
        <v>-2</v>
      </c>
      <c r="L3897" s="9">
        <v>0</v>
      </c>
      <c r="M3897" s="9">
        <v>0</v>
      </c>
      <c r="N3897"/>
      <c r="O3897"/>
      <c r="P3897"/>
      <c r="Q3897"/>
      <c r="R3897"/>
      <c r="S3897"/>
      <c r="T3897"/>
      <c r="U3897"/>
      <c r="V3897"/>
      <c r="W3897"/>
    </row>
    <row r="3898" spans="2:23" ht="15" x14ac:dyDescent="0.25">
      <c r="B3898" s="2"/>
      <c r="K3898" s="9"/>
      <c r="L3898" s="9"/>
      <c r="M3898" s="9"/>
      <c r="N3898"/>
      <c r="O3898"/>
      <c r="P3898"/>
      <c r="Q3898"/>
      <c r="R3898"/>
      <c r="S3898"/>
      <c r="T3898"/>
      <c r="U3898"/>
      <c r="V3898"/>
      <c r="W3898"/>
    </row>
    <row r="3899" spans="2:23" ht="15" x14ac:dyDescent="0.25">
      <c r="B3899" s="2"/>
      <c r="H3899" s="2" t="s">
        <v>605</v>
      </c>
      <c r="K3899" s="9"/>
      <c r="L3899" s="9"/>
      <c r="M3899" s="9"/>
      <c r="N3899"/>
      <c r="O3899"/>
      <c r="P3899"/>
      <c r="Q3899"/>
      <c r="R3899"/>
      <c r="S3899"/>
      <c r="T3899"/>
      <c r="U3899"/>
      <c r="V3899"/>
      <c r="W3899"/>
    </row>
    <row r="3900" spans="2:23" ht="15" x14ac:dyDescent="0.25">
      <c r="B3900" s="2"/>
      <c r="I3900" s="2" t="s">
        <v>34</v>
      </c>
      <c r="J3900" s="2" t="s">
        <v>1237</v>
      </c>
      <c r="K3900" s="9">
        <v>-1</v>
      </c>
      <c r="L3900" s="9">
        <v>0</v>
      </c>
      <c r="M3900" s="9">
        <v>0</v>
      </c>
      <c r="N3900"/>
      <c r="O3900"/>
      <c r="P3900"/>
      <c r="Q3900"/>
      <c r="R3900"/>
      <c r="S3900"/>
      <c r="T3900"/>
      <c r="U3900"/>
      <c r="V3900"/>
      <c r="W3900"/>
    </row>
    <row r="3901" spans="2:23" ht="15" x14ac:dyDescent="0.25">
      <c r="B3901" s="2"/>
      <c r="K3901" s="9"/>
      <c r="L3901" s="9"/>
      <c r="M3901" s="9"/>
      <c r="N3901"/>
      <c r="O3901"/>
      <c r="P3901"/>
      <c r="Q3901"/>
      <c r="R3901"/>
      <c r="S3901"/>
      <c r="T3901"/>
      <c r="U3901"/>
      <c r="V3901"/>
      <c r="W3901"/>
    </row>
    <row r="3902" spans="2:23" ht="15" x14ac:dyDescent="0.25">
      <c r="B3902" s="2"/>
      <c r="H3902" s="2" t="s">
        <v>1310</v>
      </c>
      <c r="K3902" s="9"/>
      <c r="L3902" s="9"/>
      <c r="M3902" s="9"/>
      <c r="N3902"/>
      <c r="O3902"/>
      <c r="P3902"/>
      <c r="Q3902"/>
      <c r="R3902"/>
      <c r="S3902"/>
      <c r="T3902"/>
      <c r="U3902"/>
      <c r="V3902"/>
      <c r="W3902"/>
    </row>
    <row r="3903" spans="2:23" ht="15" x14ac:dyDescent="0.25">
      <c r="B3903" s="2"/>
      <c r="I3903" s="2" t="s">
        <v>34</v>
      </c>
      <c r="J3903" s="2" t="s">
        <v>1237</v>
      </c>
      <c r="K3903" s="9">
        <v>-5</v>
      </c>
      <c r="L3903" s="9">
        <v>0</v>
      </c>
      <c r="M3903" s="9">
        <v>0</v>
      </c>
      <c r="N3903"/>
      <c r="O3903"/>
      <c r="P3903"/>
      <c r="Q3903"/>
      <c r="R3903"/>
      <c r="S3903"/>
      <c r="T3903"/>
      <c r="U3903"/>
      <c r="V3903"/>
      <c r="W3903"/>
    </row>
    <row r="3904" spans="2:23" ht="15" x14ac:dyDescent="0.25">
      <c r="B3904" s="2"/>
      <c r="K3904" s="9"/>
      <c r="L3904" s="9"/>
      <c r="M3904" s="9"/>
      <c r="N3904"/>
      <c r="O3904"/>
      <c r="P3904"/>
      <c r="Q3904"/>
      <c r="R3904"/>
      <c r="S3904"/>
      <c r="T3904"/>
      <c r="U3904"/>
      <c r="V3904"/>
      <c r="W3904"/>
    </row>
    <row r="3905" spans="2:23" ht="15" x14ac:dyDescent="0.25">
      <c r="B3905" s="2"/>
      <c r="D3905" s="2" t="s">
        <v>606</v>
      </c>
      <c r="E3905" s="2" t="s">
        <v>607</v>
      </c>
      <c r="K3905" s="9"/>
      <c r="L3905" s="9"/>
      <c r="M3905" s="9"/>
      <c r="N3905"/>
      <c r="O3905"/>
      <c r="P3905"/>
      <c r="Q3905"/>
      <c r="R3905"/>
      <c r="S3905"/>
      <c r="T3905"/>
      <c r="U3905"/>
      <c r="V3905"/>
      <c r="W3905"/>
    </row>
    <row r="3906" spans="2:23" ht="15" x14ac:dyDescent="0.25">
      <c r="B3906" s="2"/>
      <c r="F3906" s="2" t="s">
        <v>44</v>
      </c>
      <c r="G3906" s="2" t="s">
        <v>607</v>
      </c>
      <c r="K3906" s="9"/>
      <c r="L3906" s="9"/>
      <c r="M3906" s="9"/>
      <c r="N3906"/>
      <c r="O3906"/>
      <c r="P3906"/>
      <c r="Q3906"/>
      <c r="R3906"/>
      <c r="S3906"/>
      <c r="T3906"/>
      <c r="U3906"/>
      <c r="V3906"/>
      <c r="W3906"/>
    </row>
    <row r="3907" spans="2:23" ht="15" x14ac:dyDescent="0.25">
      <c r="B3907" s="2"/>
      <c r="H3907" s="2" t="s">
        <v>608</v>
      </c>
      <c r="K3907" s="9"/>
      <c r="L3907" s="9"/>
      <c r="M3907" s="9"/>
      <c r="N3907"/>
      <c r="O3907"/>
      <c r="P3907"/>
      <c r="Q3907"/>
      <c r="R3907"/>
      <c r="S3907"/>
      <c r="T3907"/>
      <c r="U3907"/>
      <c r="V3907"/>
      <c r="W3907"/>
    </row>
    <row r="3908" spans="2:23" ht="15" x14ac:dyDescent="0.25">
      <c r="B3908" s="2"/>
      <c r="I3908" s="2" t="s">
        <v>124</v>
      </c>
      <c r="J3908" s="2" t="s">
        <v>1237</v>
      </c>
      <c r="K3908" s="9">
        <v>-2</v>
      </c>
      <c r="L3908" s="9">
        <v>0</v>
      </c>
      <c r="M3908" s="9">
        <v>0</v>
      </c>
      <c r="N3908"/>
      <c r="O3908"/>
      <c r="P3908"/>
      <c r="Q3908"/>
      <c r="R3908"/>
      <c r="S3908"/>
      <c r="T3908"/>
      <c r="U3908"/>
      <c r="V3908"/>
      <c r="W3908"/>
    </row>
    <row r="3909" spans="2:23" ht="15" x14ac:dyDescent="0.25">
      <c r="B3909" s="2"/>
      <c r="K3909" s="9"/>
      <c r="L3909" s="9"/>
      <c r="M3909" s="9"/>
      <c r="N3909"/>
      <c r="O3909"/>
      <c r="P3909"/>
      <c r="Q3909"/>
      <c r="R3909"/>
      <c r="S3909"/>
      <c r="T3909"/>
      <c r="U3909"/>
      <c r="V3909"/>
      <c r="W3909"/>
    </row>
    <row r="3910" spans="2:23" ht="15" x14ac:dyDescent="0.25">
      <c r="B3910" s="2"/>
      <c r="H3910" s="2" t="s">
        <v>609</v>
      </c>
      <c r="K3910" s="9"/>
      <c r="L3910" s="9"/>
      <c r="M3910" s="9"/>
      <c r="N3910"/>
      <c r="O3910"/>
      <c r="P3910"/>
      <c r="Q3910"/>
      <c r="R3910"/>
      <c r="S3910"/>
      <c r="T3910"/>
      <c r="U3910"/>
      <c r="V3910"/>
      <c r="W3910"/>
    </row>
    <row r="3911" spans="2:23" ht="15" x14ac:dyDescent="0.25">
      <c r="B3911" s="2"/>
      <c r="I3911" s="2" t="s">
        <v>124</v>
      </c>
      <c r="J3911" s="2" t="s">
        <v>1237</v>
      </c>
      <c r="K3911" s="9">
        <v>-12</v>
      </c>
      <c r="L3911" s="9">
        <v>0</v>
      </c>
      <c r="M3911" s="9">
        <v>0</v>
      </c>
      <c r="N3911"/>
      <c r="O3911"/>
      <c r="P3911"/>
      <c r="Q3911"/>
      <c r="R3911"/>
      <c r="S3911"/>
      <c r="T3911"/>
      <c r="U3911"/>
      <c r="V3911"/>
      <c r="W3911"/>
    </row>
    <row r="3912" spans="2:23" ht="15" x14ac:dyDescent="0.25">
      <c r="B3912" s="2"/>
      <c r="K3912" s="9"/>
      <c r="L3912" s="9"/>
      <c r="M3912" s="9"/>
      <c r="N3912"/>
      <c r="O3912"/>
      <c r="P3912"/>
      <c r="Q3912"/>
      <c r="R3912"/>
      <c r="S3912"/>
      <c r="T3912"/>
      <c r="U3912"/>
      <c r="V3912"/>
      <c r="W3912"/>
    </row>
    <row r="3913" spans="2:23" ht="15" x14ac:dyDescent="0.25">
      <c r="B3913" s="2"/>
      <c r="H3913" s="2" t="s">
        <v>610</v>
      </c>
      <c r="K3913" s="9"/>
      <c r="L3913" s="9"/>
      <c r="M3913" s="9"/>
      <c r="N3913"/>
      <c r="O3913"/>
      <c r="P3913"/>
      <c r="Q3913"/>
      <c r="R3913"/>
      <c r="S3913"/>
      <c r="T3913"/>
      <c r="U3913"/>
      <c r="V3913"/>
      <c r="W3913"/>
    </row>
    <row r="3914" spans="2:23" ht="15" x14ac:dyDescent="0.25">
      <c r="B3914" s="2"/>
      <c r="I3914" s="2" t="s">
        <v>124</v>
      </c>
      <c r="J3914" s="2" t="s">
        <v>1237</v>
      </c>
      <c r="K3914" s="9">
        <v>-292</v>
      </c>
      <c r="L3914" s="9">
        <v>0</v>
      </c>
      <c r="M3914" s="9">
        <v>0</v>
      </c>
      <c r="N3914"/>
      <c r="O3914"/>
      <c r="P3914"/>
      <c r="Q3914"/>
      <c r="R3914"/>
      <c r="S3914"/>
      <c r="T3914"/>
      <c r="U3914"/>
      <c r="V3914"/>
      <c r="W3914"/>
    </row>
    <row r="3915" spans="2:23" ht="15" x14ac:dyDescent="0.25">
      <c r="B3915" s="2"/>
      <c r="K3915" s="9"/>
      <c r="L3915" s="9"/>
      <c r="M3915" s="9"/>
      <c r="N3915"/>
      <c r="O3915"/>
      <c r="P3915"/>
      <c r="Q3915"/>
      <c r="R3915"/>
      <c r="S3915"/>
      <c r="T3915"/>
      <c r="U3915"/>
      <c r="V3915"/>
      <c r="W3915"/>
    </row>
    <row r="3916" spans="2:23" ht="15" x14ac:dyDescent="0.25">
      <c r="B3916" s="2"/>
      <c r="H3916" s="2" t="s">
        <v>611</v>
      </c>
      <c r="K3916" s="9"/>
      <c r="L3916" s="9"/>
      <c r="M3916" s="9"/>
      <c r="N3916"/>
      <c r="O3916"/>
      <c r="P3916"/>
      <c r="Q3916"/>
      <c r="R3916"/>
      <c r="S3916"/>
      <c r="T3916"/>
      <c r="U3916"/>
      <c r="V3916"/>
      <c r="W3916"/>
    </row>
    <row r="3917" spans="2:23" ht="15" x14ac:dyDescent="0.25">
      <c r="B3917" s="2"/>
      <c r="I3917" s="2" t="s">
        <v>124</v>
      </c>
      <c r="J3917" s="2" t="s">
        <v>1237</v>
      </c>
      <c r="K3917" s="9">
        <v>-64</v>
      </c>
      <c r="L3917" s="9">
        <v>-61</v>
      </c>
      <c r="M3917" s="9">
        <v>-61</v>
      </c>
      <c r="N3917"/>
      <c r="O3917"/>
      <c r="P3917"/>
      <c r="Q3917"/>
      <c r="R3917"/>
      <c r="S3917"/>
      <c r="T3917"/>
      <c r="U3917"/>
      <c r="V3917"/>
      <c r="W3917"/>
    </row>
    <row r="3918" spans="2:23" ht="15" x14ac:dyDescent="0.25">
      <c r="B3918" s="2"/>
      <c r="K3918" s="9"/>
      <c r="L3918" s="9"/>
      <c r="M3918" s="9"/>
      <c r="N3918"/>
      <c r="O3918"/>
      <c r="P3918"/>
      <c r="Q3918"/>
      <c r="R3918"/>
      <c r="S3918"/>
      <c r="T3918"/>
      <c r="U3918"/>
      <c r="V3918"/>
      <c r="W3918"/>
    </row>
    <row r="3919" spans="2:23" ht="15" x14ac:dyDescent="0.25">
      <c r="B3919" s="2"/>
      <c r="H3919" s="2" t="s">
        <v>614</v>
      </c>
      <c r="K3919" s="9"/>
      <c r="L3919" s="9"/>
      <c r="M3919" s="9"/>
      <c r="N3919"/>
      <c r="O3919"/>
      <c r="P3919"/>
      <c r="Q3919"/>
      <c r="R3919"/>
      <c r="S3919"/>
      <c r="T3919"/>
      <c r="U3919"/>
      <c r="V3919"/>
      <c r="W3919"/>
    </row>
    <row r="3920" spans="2:23" ht="15" x14ac:dyDescent="0.25">
      <c r="B3920" s="2"/>
      <c r="I3920" s="2" t="s">
        <v>124</v>
      </c>
      <c r="J3920" s="2" t="s">
        <v>1237</v>
      </c>
      <c r="K3920" s="9">
        <v>-22</v>
      </c>
      <c r="L3920" s="9">
        <v>-2</v>
      </c>
      <c r="M3920" s="9">
        <v>-2</v>
      </c>
      <c r="N3920"/>
      <c r="O3920"/>
      <c r="P3920"/>
      <c r="Q3920"/>
      <c r="R3920"/>
      <c r="S3920"/>
      <c r="T3920"/>
      <c r="U3920"/>
      <c r="V3920"/>
      <c r="W3920"/>
    </row>
    <row r="3921" spans="2:23" ht="15" x14ac:dyDescent="0.25">
      <c r="B3921" s="2"/>
      <c r="K3921" s="9"/>
      <c r="L3921" s="9"/>
      <c r="M3921" s="9"/>
      <c r="N3921"/>
      <c r="O3921"/>
      <c r="P3921"/>
      <c r="Q3921"/>
      <c r="R3921"/>
      <c r="S3921"/>
      <c r="T3921"/>
      <c r="U3921"/>
      <c r="V3921"/>
      <c r="W3921"/>
    </row>
    <row r="3922" spans="2:23" ht="15" x14ac:dyDescent="0.25">
      <c r="B3922" s="2"/>
      <c r="D3922" s="2" t="s">
        <v>35</v>
      </c>
      <c r="E3922" s="2" t="s">
        <v>36</v>
      </c>
      <c r="K3922" s="9"/>
      <c r="L3922" s="9"/>
      <c r="M3922" s="9"/>
      <c r="N3922"/>
      <c r="O3922"/>
      <c r="P3922"/>
      <c r="Q3922"/>
      <c r="R3922"/>
      <c r="S3922"/>
      <c r="T3922"/>
      <c r="U3922"/>
      <c r="V3922"/>
      <c r="W3922"/>
    </row>
    <row r="3923" spans="2:23" ht="15" x14ac:dyDescent="0.25">
      <c r="B3923" s="2"/>
      <c r="F3923" s="2" t="s">
        <v>59</v>
      </c>
      <c r="G3923" s="2" t="s">
        <v>1311</v>
      </c>
      <c r="K3923" s="9"/>
      <c r="L3923" s="9"/>
      <c r="M3923" s="9"/>
      <c r="N3923"/>
      <c r="O3923"/>
      <c r="P3923"/>
      <c r="Q3923"/>
      <c r="R3923"/>
      <c r="S3923"/>
      <c r="T3923"/>
      <c r="U3923"/>
      <c r="V3923"/>
      <c r="W3923"/>
    </row>
    <row r="3924" spans="2:23" ht="15" x14ac:dyDescent="0.25">
      <c r="B3924" s="2"/>
      <c r="H3924" s="2" t="s">
        <v>1312</v>
      </c>
      <c r="K3924" s="9"/>
      <c r="L3924" s="9"/>
      <c r="M3924" s="9"/>
      <c r="N3924"/>
      <c r="O3924"/>
      <c r="P3924"/>
      <c r="Q3924"/>
      <c r="R3924"/>
      <c r="S3924"/>
      <c r="T3924"/>
      <c r="U3924"/>
      <c r="V3924"/>
      <c r="W3924"/>
    </row>
    <row r="3925" spans="2:23" ht="15" x14ac:dyDescent="0.25">
      <c r="B3925" s="2"/>
      <c r="I3925" s="2" t="s">
        <v>599</v>
      </c>
      <c r="J3925" s="2" t="s">
        <v>1237</v>
      </c>
      <c r="K3925" s="9">
        <v>-9</v>
      </c>
      <c r="L3925" s="9">
        <v>0</v>
      </c>
      <c r="M3925" s="9">
        <v>0</v>
      </c>
      <c r="N3925"/>
      <c r="O3925"/>
      <c r="P3925"/>
      <c r="Q3925"/>
      <c r="R3925"/>
      <c r="S3925"/>
      <c r="T3925"/>
      <c r="U3925"/>
      <c r="V3925"/>
      <c r="W3925"/>
    </row>
    <row r="3926" spans="2:23" ht="15" x14ac:dyDescent="0.25">
      <c r="B3926" s="2"/>
      <c r="K3926" s="9"/>
      <c r="L3926" s="9"/>
      <c r="M3926" s="9"/>
      <c r="N3926"/>
      <c r="O3926"/>
      <c r="P3926"/>
      <c r="Q3926"/>
      <c r="R3926"/>
      <c r="S3926"/>
      <c r="T3926"/>
      <c r="U3926"/>
      <c r="V3926"/>
      <c r="W3926"/>
    </row>
    <row r="3927" spans="2:23" ht="15" x14ac:dyDescent="0.25">
      <c r="B3927" s="2"/>
      <c r="D3927" s="2" t="s">
        <v>42</v>
      </c>
      <c r="E3927" s="2" t="s">
        <v>43</v>
      </c>
      <c r="K3927" s="9"/>
      <c r="L3927" s="9"/>
      <c r="M3927" s="9"/>
      <c r="N3927"/>
      <c r="O3927"/>
      <c r="P3927"/>
      <c r="Q3927"/>
      <c r="R3927"/>
      <c r="S3927"/>
      <c r="T3927"/>
      <c r="U3927"/>
      <c r="V3927"/>
      <c r="W3927"/>
    </row>
    <row r="3928" spans="2:23" ht="15" x14ac:dyDescent="0.25">
      <c r="B3928" s="2"/>
      <c r="F3928" s="2" t="s">
        <v>44</v>
      </c>
      <c r="G3928" s="2" t="s">
        <v>43</v>
      </c>
      <c r="K3928" s="9"/>
      <c r="L3928" s="9"/>
      <c r="M3928" s="9"/>
      <c r="N3928"/>
      <c r="O3928"/>
      <c r="P3928"/>
      <c r="Q3928"/>
      <c r="R3928"/>
      <c r="S3928"/>
      <c r="T3928"/>
      <c r="U3928"/>
      <c r="V3928"/>
      <c r="W3928"/>
    </row>
    <row r="3929" spans="2:23" ht="15" x14ac:dyDescent="0.25">
      <c r="B3929" s="2"/>
      <c r="H3929" s="2" t="s">
        <v>618</v>
      </c>
      <c r="K3929" s="9"/>
      <c r="L3929" s="9"/>
      <c r="M3929" s="9"/>
      <c r="N3929"/>
      <c r="O3929"/>
      <c r="P3929"/>
      <c r="Q3929"/>
      <c r="R3929"/>
      <c r="S3929"/>
      <c r="T3929"/>
      <c r="U3929"/>
      <c r="V3929"/>
      <c r="W3929"/>
    </row>
    <row r="3930" spans="2:23" ht="15" x14ac:dyDescent="0.25">
      <c r="B3930" s="2"/>
      <c r="I3930" s="2" t="s">
        <v>46</v>
      </c>
      <c r="J3930" s="2" t="s">
        <v>1237</v>
      </c>
      <c r="K3930" s="9">
        <v>-1</v>
      </c>
      <c r="L3930" s="9">
        <v>0</v>
      </c>
      <c r="M3930" s="9">
        <v>0</v>
      </c>
      <c r="N3930"/>
      <c r="O3930"/>
      <c r="P3930"/>
      <c r="Q3930"/>
      <c r="R3930"/>
      <c r="S3930"/>
      <c r="T3930"/>
      <c r="U3930"/>
      <c r="V3930"/>
      <c r="W3930"/>
    </row>
    <row r="3931" spans="2:23" ht="15" x14ac:dyDescent="0.25">
      <c r="B3931" s="2"/>
      <c r="K3931" s="9"/>
      <c r="L3931" s="9"/>
      <c r="M3931" s="9"/>
      <c r="N3931"/>
      <c r="O3931"/>
      <c r="P3931"/>
      <c r="Q3931"/>
      <c r="R3931"/>
      <c r="S3931"/>
      <c r="T3931"/>
      <c r="U3931"/>
      <c r="V3931"/>
      <c r="W3931"/>
    </row>
    <row r="3932" spans="2:23" ht="15" x14ac:dyDescent="0.25">
      <c r="B3932" s="2"/>
      <c r="H3932" s="2" t="s">
        <v>619</v>
      </c>
      <c r="K3932" s="9"/>
      <c r="L3932" s="9"/>
      <c r="M3932" s="9"/>
      <c r="N3932"/>
      <c r="O3932"/>
      <c r="P3932"/>
      <c r="Q3932"/>
      <c r="R3932"/>
      <c r="S3932"/>
      <c r="T3932"/>
      <c r="U3932"/>
      <c r="V3932"/>
      <c r="W3932"/>
    </row>
    <row r="3933" spans="2:23" ht="15" x14ac:dyDescent="0.25">
      <c r="B3933" s="2"/>
      <c r="I3933" s="2" t="s">
        <v>46</v>
      </c>
      <c r="J3933" s="2" t="s">
        <v>1237</v>
      </c>
      <c r="K3933" s="9">
        <v>-49</v>
      </c>
      <c r="L3933" s="9">
        <v>-55</v>
      </c>
      <c r="M3933" s="9">
        <v>-107</v>
      </c>
      <c r="N3933"/>
      <c r="O3933"/>
      <c r="P3933"/>
      <c r="Q3933"/>
      <c r="R3933"/>
      <c r="S3933"/>
      <c r="T3933"/>
      <c r="U3933"/>
      <c r="V3933"/>
      <c r="W3933"/>
    </row>
    <row r="3934" spans="2:23" ht="15" x14ac:dyDescent="0.25">
      <c r="B3934" s="2"/>
      <c r="K3934" s="9"/>
      <c r="L3934" s="9"/>
      <c r="M3934" s="9"/>
      <c r="N3934"/>
      <c r="O3934"/>
      <c r="P3934"/>
      <c r="Q3934"/>
      <c r="R3934"/>
      <c r="S3934"/>
      <c r="T3934"/>
      <c r="U3934"/>
      <c r="V3934"/>
      <c r="W3934"/>
    </row>
    <row r="3935" spans="2:23" ht="15" x14ac:dyDescent="0.25">
      <c r="B3935" s="2"/>
      <c r="H3935" s="2" t="s">
        <v>1313</v>
      </c>
      <c r="K3935" s="9"/>
      <c r="L3935" s="9"/>
      <c r="M3935" s="9"/>
      <c r="N3935"/>
      <c r="O3935"/>
      <c r="P3935"/>
      <c r="Q3935"/>
      <c r="R3935"/>
      <c r="S3935"/>
      <c r="T3935"/>
      <c r="U3935"/>
      <c r="V3935"/>
      <c r="W3935"/>
    </row>
    <row r="3936" spans="2:23" ht="15" x14ac:dyDescent="0.25">
      <c r="B3936" s="2"/>
      <c r="I3936" s="2" t="s">
        <v>124</v>
      </c>
      <c r="J3936" s="2" t="s">
        <v>1237</v>
      </c>
      <c r="K3936" s="9">
        <v>-7</v>
      </c>
      <c r="L3936" s="9">
        <v>-10</v>
      </c>
      <c r="M3936" s="9">
        <v>-10</v>
      </c>
      <c r="N3936"/>
      <c r="O3936"/>
      <c r="P3936"/>
      <c r="Q3936"/>
      <c r="R3936"/>
      <c r="S3936"/>
      <c r="T3936"/>
      <c r="U3936"/>
      <c r="V3936"/>
      <c r="W3936"/>
    </row>
    <row r="3937" spans="2:23" ht="15" x14ac:dyDescent="0.25">
      <c r="B3937" s="2"/>
      <c r="K3937" s="9"/>
      <c r="L3937" s="9"/>
      <c r="M3937" s="9"/>
      <c r="N3937"/>
      <c r="O3937"/>
      <c r="P3937"/>
      <c r="Q3937"/>
      <c r="R3937"/>
      <c r="S3937"/>
      <c r="T3937"/>
      <c r="U3937"/>
      <c r="V3937"/>
      <c r="W3937"/>
    </row>
    <row r="3938" spans="2:23" ht="15" x14ac:dyDescent="0.25">
      <c r="B3938" s="2"/>
      <c r="H3938" s="2" t="s">
        <v>1314</v>
      </c>
      <c r="K3938" s="9"/>
      <c r="L3938" s="9"/>
      <c r="M3938" s="9"/>
      <c r="N3938"/>
      <c r="O3938"/>
      <c r="P3938"/>
      <c r="Q3938"/>
      <c r="R3938"/>
      <c r="S3938"/>
      <c r="T3938"/>
      <c r="U3938"/>
      <c r="V3938"/>
      <c r="W3938"/>
    </row>
    <row r="3939" spans="2:23" ht="15" x14ac:dyDescent="0.25">
      <c r="B3939" s="2"/>
      <c r="I3939" s="2" t="s">
        <v>46</v>
      </c>
      <c r="J3939" s="2" t="s">
        <v>1237</v>
      </c>
      <c r="K3939" s="9">
        <v>-24</v>
      </c>
      <c r="L3939" s="9">
        <v>-20</v>
      </c>
      <c r="M3939" s="9">
        <v>-21</v>
      </c>
      <c r="N3939"/>
      <c r="O3939"/>
      <c r="P3939"/>
      <c r="Q3939"/>
      <c r="R3939"/>
      <c r="S3939"/>
      <c r="T3939"/>
      <c r="U3939"/>
      <c r="V3939"/>
      <c r="W3939"/>
    </row>
    <row r="3940" spans="2:23" ht="15" x14ac:dyDescent="0.25">
      <c r="B3940" s="2"/>
      <c r="K3940" s="9"/>
      <c r="L3940" s="9"/>
      <c r="M3940" s="9"/>
      <c r="N3940"/>
      <c r="O3940"/>
      <c r="P3940"/>
      <c r="Q3940"/>
      <c r="R3940"/>
      <c r="S3940"/>
      <c r="T3940"/>
      <c r="U3940"/>
      <c r="V3940"/>
      <c r="W3940"/>
    </row>
    <row r="3941" spans="2:23" ht="15" x14ac:dyDescent="0.25">
      <c r="B3941" s="2"/>
      <c r="H3941" s="2" t="s">
        <v>622</v>
      </c>
      <c r="K3941" s="9"/>
      <c r="L3941" s="9"/>
      <c r="M3941" s="9"/>
      <c r="N3941"/>
      <c r="O3941"/>
      <c r="P3941"/>
      <c r="Q3941"/>
      <c r="R3941"/>
      <c r="S3941"/>
      <c r="T3941"/>
      <c r="U3941"/>
      <c r="V3941"/>
      <c r="W3941"/>
    </row>
    <row r="3942" spans="2:23" ht="15" x14ac:dyDescent="0.25">
      <c r="B3942" s="2"/>
      <c r="I3942" s="2" t="s">
        <v>46</v>
      </c>
      <c r="J3942" s="2" t="s">
        <v>1237</v>
      </c>
      <c r="K3942" s="9">
        <v>-27</v>
      </c>
      <c r="L3942" s="9">
        <v>-48</v>
      </c>
      <c r="M3942" s="9">
        <v>-50</v>
      </c>
      <c r="N3942"/>
      <c r="O3942"/>
      <c r="P3942"/>
      <c r="Q3942"/>
      <c r="R3942"/>
      <c r="S3942"/>
      <c r="T3942"/>
      <c r="U3942"/>
      <c r="V3942"/>
      <c r="W3942"/>
    </row>
    <row r="3943" spans="2:23" ht="15" x14ac:dyDescent="0.25">
      <c r="B3943" s="2"/>
      <c r="K3943" s="9"/>
      <c r="L3943" s="9"/>
      <c r="M3943" s="9"/>
      <c r="N3943"/>
      <c r="O3943"/>
      <c r="P3943"/>
      <c r="Q3943"/>
      <c r="R3943"/>
      <c r="S3943"/>
      <c r="T3943"/>
      <c r="U3943"/>
      <c r="V3943"/>
      <c r="W3943"/>
    </row>
    <row r="3944" spans="2:23" ht="15" x14ac:dyDescent="0.25">
      <c r="B3944" s="2"/>
      <c r="D3944" s="2" t="s">
        <v>624</v>
      </c>
      <c r="E3944" s="2" t="s">
        <v>625</v>
      </c>
      <c r="K3944" s="9"/>
      <c r="L3944" s="9"/>
      <c r="M3944" s="9"/>
      <c r="N3944"/>
      <c r="O3944"/>
      <c r="P3944"/>
      <c r="Q3944"/>
      <c r="R3944"/>
      <c r="S3944"/>
      <c r="T3944"/>
      <c r="U3944"/>
      <c r="V3944"/>
      <c r="W3944"/>
    </row>
    <row r="3945" spans="2:23" ht="15" x14ac:dyDescent="0.25">
      <c r="B3945" s="2"/>
      <c r="F3945" s="2" t="s">
        <v>74</v>
      </c>
      <c r="G3945" s="2" t="s">
        <v>629</v>
      </c>
      <c r="K3945" s="9"/>
      <c r="L3945" s="9"/>
      <c r="M3945" s="9"/>
      <c r="N3945"/>
      <c r="O3945"/>
      <c r="P3945"/>
      <c r="Q3945"/>
      <c r="R3945"/>
      <c r="S3945"/>
      <c r="T3945"/>
      <c r="U3945"/>
      <c r="V3945"/>
      <c r="W3945"/>
    </row>
    <row r="3946" spans="2:23" ht="15" x14ac:dyDescent="0.25">
      <c r="B3946" s="2"/>
      <c r="H3946" s="2" t="s">
        <v>630</v>
      </c>
      <c r="K3946" s="9"/>
      <c r="L3946" s="9"/>
      <c r="M3946" s="9"/>
      <c r="N3946"/>
      <c r="O3946"/>
      <c r="P3946"/>
      <c r="Q3946"/>
      <c r="R3946"/>
      <c r="S3946"/>
      <c r="T3946"/>
      <c r="U3946"/>
      <c r="V3946"/>
      <c r="W3946"/>
    </row>
    <row r="3947" spans="2:23" ht="15" x14ac:dyDescent="0.25">
      <c r="B3947" s="2"/>
      <c r="I3947" s="2" t="s">
        <v>628</v>
      </c>
      <c r="J3947" s="2" t="s">
        <v>1237</v>
      </c>
      <c r="K3947" s="9">
        <v>-4</v>
      </c>
      <c r="L3947" s="9">
        <v>-5</v>
      </c>
      <c r="M3947" s="9">
        <v>-10</v>
      </c>
      <c r="N3947"/>
      <c r="O3947"/>
      <c r="P3947"/>
      <c r="Q3947"/>
      <c r="R3947"/>
      <c r="S3947"/>
      <c r="T3947"/>
      <c r="U3947"/>
      <c r="V3947"/>
      <c r="W3947"/>
    </row>
    <row r="3948" spans="2:23" ht="15" x14ac:dyDescent="0.25">
      <c r="B3948" s="2"/>
      <c r="K3948" s="9"/>
      <c r="L3948" s="9"/>
      <c r="M3948" s="9"/>
      <c r="N3948"/>
      <c r="O3948"/>
      <c r="P3948"/>
      <c r="Q3948"/>
      <c r="R3948"/>
      <c r="S3948"/>
      <c r="T3948"/>
      <c r="U3948"/>
      <c r="V3948"/>
      <c r="W3948"/>
    </row>
    <row r="3949" spans="2:23" ht="15" x14ac:dyDescent="0.25">
      <c r="B3949" s="2"/>
      <c r="H3949" s="2" t="s">
        <v>1315</v>
      </c>
      <c r="K3949" s="9"/>
      <c r="L3949" s="9"/>
      <c r="M3949" s="9"/>
      <c r="N3949"/>
      <c r="O3949"/>
      <c r="P3949"/>
      <c r="Q3949"/>
      <c r="R3949"/>
      <c r="S3949"/>
      <c r="T3949"/>
      <c r="U3949"/>
      <c r="V3949"/>
      <c r="W3949"/>
    </row>
    <row r="3950" spans="2:23" ht="15" x14ac:dyDescent="0.25">
      <c r="B3950" s="2"/>
      <c r="I3950" s="2" t="s">
        <v>628</v>
      </c>
      <c r="J3950" s="2" t="s">
        <v>1237</v>
      </c>
      <c r="K3950" s="9">
        <v>0</v>
      </c>
      <c r="L3950" s="9">
        <v>-1</v>
      </c>
      <c r="M3950" s="9">
        <v>-1</v>
      </c>
      <c r="N3950"/>
      <c r="O3950"/>
      <c r="P3950"/>
      <c r="Q3950"/>
      <c r="R3950"/>
      <c r="S3950"/>
      <c r="T3950"/>
      <c r="U3950"/>
      <c r="V3950"/>
      <c r="W3950"/>
    </row>
    <row r="3951" spans="2:23" ht="15" x14ac:dyDescent="0.25">
      <c r="B3951" s="2"/>
      <c r="K3951" s="9"/>
      <c r="L3951" s="9"/>
      <c r="M3951" s="9"/>
      <c r="N3951"/>
      <c r="O3951"/>
      <c r="P3951"/>
      <c r="Q3951"/>
      <c r="R3951"/>
      <c r="S3951"/>
      <c r="T3951"/>
      <c r="U3951"/>
      <c r="V3951"/>
      <c r="W3951"/>
    </row>
    <row r="3952" spans="2:23" ht="15" x14ac:dyDescent="0.25">
      <c r="B3952" s="2"/>
      <c r="D3952" s="2" t="s">
        <v>648</v>
      </c>
      <c r="E3952" s="2" t="s">
        <v>649</v>
      </c>
      <c r="K3952" s="9"/>
      <c r="L3952" s="9"/>
      <c r="M3952" s="9"/>
      <c r="N3952"/>
      <c r="O3952"/>
      <c r="P3952"/>
      <c r="Q3952"/>
      <c r="R3952"/>
      <c r="S3952"/>
      <c r="T3952"/>
      <c r="U3952"/>
      <c r="V3952"/>
      <c r="W3952"/>
    </row>
    <row r="3953" spans="2:23" ht="15" x14ac:dyDescent="0.25">
      <c r="B3953" s="2"/>
      <c r="F3953" s="2" t="s">
        <v>74</v>
      </c>
      <c r="G3953" s="2" t="s">
        <v>650</v>
      </c>
      <c r="K3953" s="9"/>
      <c r="L3953" s="9"/>
      <c r="M3953" s="9"/>
      <c r="N3953"/>
      <c r="O3953"/>
      <c r="P3953"/>
      <c r="Q3953"/>
      <c r="R3953"/>
      <c r="S3953"/>
      <c r="T3953"/>
      <c r="U3953"/>
      <c r="V3953"/>
      <c r="W3953"/>
    </row>
    <row r="3954" spans="2:23" ht="15" x14ac:dyDescent="0.25">
      <c r="B3954" s="2"/>
      <c r="H3954" s="2" t="s">
        <v>651</v>
      </c>
      <c r="K3954" s="9"/>
      <c r="L3954" s="9"/>
      <c r="M3954" s="9"/>
      <c r="N3954"/>
      <c r="O3954"/>
      <c r="P3954"/>
      <c r="Q3954"/>
      <c r="R3954"/>
      <c r="S3954"/>
      <c r="T3954"/>
      <c r="U3954"/>
      <c r="V3954"/>
      <c r="W3954"/>
    </row>
    <row r="3955" spans="2:23" ht="15" x14ac:dyDescent="0.25">
      <c r="B3955" s="2"/>
      <c r="I3955" s="2" t="s">
        <v>363</v>
      </c>
      <c r="J3955" s="2" t="s">
        <v>1237</v>
      </c>
      <c r="K3955" s="9">
        <v>-330</v>
      </c>
      <c r="L3955" s="9">
        <v>-232</v>
      </c>
      <c r="M3955" s="9">
        <v>-19</v>
      </c>
      <c r="N3955"/>
      <c r="O3955"/>
      <c r="P3955"/>
      <c r="Q3955"/>
      <c r="R3955"/>
      <c r="S3955"/>
      <c r="T3955"/>
      <c r="U3955"/>
      <c r="V3955"/>
      <c r="W3955"/>
    </row>
    <row r="3956" spans="2:23" ht="15" x14ac:dyDescent="0.25">
      <c r="B3956" s="2"/>
      <c r="K3956" s="9"/>
      <c r="L3956" s="9"/>
      <c r="M3956" s="9"/>
      <c r="N3956"/>
      <c r="O3956"/>
      <c r="P3956"/>
      <c r="Q3956"/>
      <c r="R3956"/>
      <c r="S3956"/>
      <c r="T3956"/>
      <c r="U3956"/>
      <c r="V3956"/>
      <c r="W3956"/>
    </row>
    <row r="3957" spans="2:23" ht="15" x14ac:dyDescent="0.25">
      <c r="B3957" s="2"/>
      <c r="D3957" s="2" t="s">
        <v>660</v>
      </c>
      <c r="E3957" s="2" t="s">
        <v>661</v>
      </c>
      <c r="K3957" s="9"/>
      <c r="L3957" s="9"/>
      <c r="M3957" s="9"/>
      <c r="N3957"/>
      <c r="O3957"/>
      <c r="P3957"/>
      <c r="Q3957"/>
      <c r="R3957"/>
      <c r="S3957"/>
      <c r="T3957"/>
      <c r="U3957"/>
      <c r="V3957"/>
      <c r="W3957"/>
    </row>
    <row r="3958" spans="2:23" ht="15" x14ac:dyDescent="0.25">
      <c r="B3958" s="2"/>
      <c r="F3958" s="2" t="s">
        <v>74</v>
      </c>
      <c r="G3958" s="2" t="s">
        <v>664</v>
      </c>
      <c r="K3958" s="9"/>
      <c r="L3958" s="9"/>
      <c r="M3958" s="9"/>
      <c r="N3958"/>
      <c r="O3958"/>
      <c r="P3958"/>
      <c r="Q3958"/>
      <c r="R3958"/>
      <c r="S3958"/>
      <c r="T3958"/>
      <c r="U3958"/>
      <c r="V3958"/>
      <c r="W3958"/>
    </row>
    <row r="3959" spans="2:23" ht="15" x14ac:dyDescent="0.25">
      <c r="B3959" s="2"/>
      <c r="H3959" s="2" t="s">
        <v>665</v>
      </c>
      <c r="K3959" s="9"/>
      <c r="L3959" s="9"/>
      <c r="M3959" s="9"/>
      <c r="N3959"/>
      <c r="O3959"/>
      <c r="P3959"/>
      <c r="Q3959"/>
      <c r="R3959"/>
      <c r="S3959"/>
      <c r="T3959"/>
      <c r="U3959"/>
      <c r="V3959"/>
      <c r="W3959"/>
    </row>
    <row r="3960" spans="2:23" ht="15" x14ac:dyDescent="0.25">
      <c r="B3960" s="2"/>
      <c r="I3960" s="2" t="s">
        <v>666</v>
      </c>
      <c r="J3960" s="2" t="s">
        <v>1237</v>
      </c>
      <c r="K3960" s="9">
        <v>-12</v>
      </c>
      <c r="L3960" s="9">
        <v>0</v>
      </c>
      <c r="M3960" s="9">
        <v>0</v>
      </c>
      <c r="N3960"/>
      <c r="O3960"/>
      <c r="P3960"/>
      <c r="Q3960"/>
      <c r="R3960"/>
      <c r="S3960"/>
      <c r="T3960"/>
      <c r="U3960"/>
      <c r="V3960"/>
      <c r="W3960"/>
    </row>
    <row r="3961" spans="2:23" ht="15" x14ac:dyDescent="0.25">
      <c r="B3961" s="2"/>
      <c r="K3961" s="9"/>
      <c r="L3961" s="9"/>
      <c r="M3961" s="9"/>
      <c r="N3961"/>
      <c r="O3961"/>
      <c r="P3961"/>
      <c r="Q3961"/>
      <c r="R3961"/>
      <c r="S3961"/>
      <c r="T3961"/>
      <c r="U3961"/>
      <c r="V3961"/>
      <c r="W3961"/>
    </row>
    <row r="3962" spans="2:23" ht="15" x14ac:dyDescent="0.25">
      <c r="B3962" s="2"/>
      <c r="H3962" s="2" t="s">
        <v>1316</v>
      </c>
      <c r="K3962" s="9"/>
      <c r="L3962" s="9"/>
      <c r="M3962" s="9"/>
      <c r="N3962"/>
      <c r="O3962"/>
      <c r="P3962"/>
      <c r="Q3962"/>
      <c r="R3962"/>
      <c r="S3962"/>
      <c r="T3962"/>
      <c r="U3962"/>
      <c r="V3962"/>
      <c r="W3962"/>
    </row>
    <row r="3963" spans="2:23" ht="15" x14ac:dyDescent="0.25">
      <c r="B3963" s="2"/>
      <c r="I3963" s="2" t="s">
        <v>666</v>
      </c>
      <c r="J3963" s="2" t="s">
        <v>1237</v>
      </c>
      <c r="K3963" s="9">
        <v>-9</v>
      </c>
      <c r="L3963" s="9">
        <v>0</v>
      </c>
      <c r="M3963" s="9">
        <v>0</v>
      </c>
      <c r="N3963"/>
      <c r="O3963"/>
      <c r="P3963"/>
      <c r="Q3963"/>
      <c r="R3963"/>
      <c r="S3963"/>
      <c r="T3963"/>
      <c r="U3963"/>
      <c r="V3963"/>
      <c r="W3963"/>
    </row>
    <row r="3964" spans="2:23" ht="15" x14ac:dyDescent="0.25">
      <c r="B3964" s="2"/>
      <c r="K3964" s="9"/>
      <c r="L3964" s="9"/>
      <c r="M3964" s="9"/>
      <c r="N3964"/>
      <c r="O3964"/>
      <c r="P3964"/>
      <c r="Q3964"/>
      <c r="R3964"/>
      <c r="S3964"/>
      <c r="T3964"/>
      <c r="U3964"/>
      <c r="V3964"/>
      <c r="W3964"/>
    </row>
    <row r="3965" spans="2:23" ht="15" x14ac:dyDescent="0.25">
      <c r="B3965" s="2"/>
      <c r="H3965" s="2" t="s">
        <v>1317</v>
      </c>
      <c r="K3965" s="9"/>
      <c r="L3965" s="9"/>
      <c r="M3965" s="9"/>
      <c r="N3965"/>
      <c r="O3965"/>
      <c r="P3965"/>
      <c r="Q3965"/>
      <c r="R3965"/>
      <c r="S3965"/>
      <c r="T3965"/>
      <c r="U3965"/>
      <c r="V3965"/>
      <c r="W3965"/>
    </row>
    <row r="3966" spans="2:23" ht="15" x14ac:dyDescent="0.25">
      <c r="B3966" s="2"/>
      <c r="I3966" s="2" t="s">
        <v>666</v>
      </c>
      <c r="J3966" s="2" t="s">
        <v>1237</v>
      </c>
      <c r="K3966" s="9">
        <v>-3</v>
      </c>
      <c r="L3966" s="9">
        <v>0</v>
      </c>
      <c r="M3966" s="9">
        <v>0</v>
      </c>
      <c r="N3966"/>
      <c r="O3966"/>
      <c r="P3966"/>
      <c r="Q3966"/>
      <c r="R3966"/>
      <c r="S3966"/>
      <c r="T3966"/>
      <c r="U3966"/>
      <c r="V3966"/>
      <c r="W3966"/>
    </row>
    <row r="3967" spans="2:23" ht="15" x14ac:dyDescent="0.25">
      <c r="B3967" s="2"/>
      <c r="K3967" s="9"/>
      <c r="L3967" s="9"/>
      <c r="M3967" s="9"/>
      <c r="N3967"/>
      <c r="O3967"/>
      <c r="P3967"/>
      <c r="Q3967"/>
      <c r="R3967"/>
      <c r="S3967"/>
      <c r="T3967"/>
      <c r="U3967"/>
      <c r="V3967"/>
      <c r="W3967"/>
    </row>
    <row r="3968" spans="2:23" ht="15" x14ac:dyDescent="0.25">
      <c r="B3968" s="2"/>
      <c r="H3968" s="2" t="s">
        <v>667</v>
      </c>
      <c r="K3968" s="9"/>
      <c r="L3968" s="9"/>
      <c r="M3968" s="9"/>
      <c r="N3968"/>
      <c r="O3968"/>
      <c r="P3968"/>
      <c r="Q3968"/>
      <c r="R3968"/>
      <c r="S3968"/>
      <c r="T3968"/>
      <c r="U3968"/>
      <c r="V3968"/>
      <c r="W3968"/>
    </row>
    <row r="3969" spans="2:23" ht="15" x14ac:dyDescent="0.25">
      <c r="B3969" s="2"/>
      <c r="I3969" s="2" t="s">
        <v>666</v>
      </c>
      <c r="J3969" s="2" t="s">
        <v>1237</v>
      </c>
      <c r="K3969" s="9">
        <v>-10</v>
      </c>
      <c r="L3969" s="9">
        <v>0</v>
      </c>
      <c r="M3969" s="9">
        <v>0</v>
      </c>
      <c r="N3969"/>
      <c r="O3969"/>
      <c r="P3969"/>
      <c r="Q3969"/>
      <c r="R3969"/>
      <c r="S3969"/>
      <c r="T3969"/>
      <c r="U3969"/>
      <c r="V3969"/>
      <c r="W3969"/>
    </row>
    <row r="3970" spans="2:23" ht="15" x14ac:dyDescent="0.25">
      <c r="B3970" s="2"/>
      <c r="K3970" s="9"/>
      <c r="L3970" s="9"/>
      <c r="M3970" s="9"/>
      <c r="N3970"/>
      <c r="O3970"/>
      <c r="P3970"/>
      <c r="Q3970"/>
      <c r="R3970"/>
      <c r="S3970"/>
      <c r="T3970"/>
      <c r="U3970"/>
      <c r="V3970"/>
      <c r="W3970"/>
    </row>
    <row r="3971" spans="2:23" ht="15" x14ac:dyDescent="0.25">
      <c r="B3971" s="2"/>
      <c r="H3971" s="2" t="s">
        <v>668</v>
      </c>
      <c r="K3971" s="9"/>
      <c r="L3971" s="9"/>
      <c r="M3971" s="9"/>
      <c r="N3971"/>
      <c r="O3971"/>
      <c r="P3971"/>
      <c r="Q3971"/>
      <c r="R3971"/>
      <c r="S3971"/>
      <c r="T3971"/>
      <c r="U3971"/>
      <c r="V3971"/>
      <c r="W3971"/>
    </row>
    <row r="3972" spans="2:23" ht="15" x14ac:dyDescent="0.25">
      <c r="B3972" s="2"/>
      <c r="I3972" s="2" t="s">
        <v>666</v>
      </c>
      <c r="J3972" s="2" t="s">
        <v>1237</v>
      </c>
      <c r="K3972" s="9">
        <v>-3</v>
      </c>
      <c r="L3972" s="9">
        <v>0</v>
      </c>
      <c r="M3972" s="9">
        <v>0</v>
      </c>
      <c r="N3972"/>
      <c r="O3972"/>
      <c r="P3972"/>
      <c r="Q3972"/>
      <c r="R3972"/>
      <c r="S3972"/>
      <c r="T3972"/>
      <c r="U3972"/>
      <c r="V3972"/>
      <c r="W3972"/>
    </row>
    <row r="3973" spans="2:23" ht="15" x14ac:dyDescent="0.25">
      <c r="B3973" s="2"/>
      <c r="K3973" s="9"/>
      <c r="L3973" s="9"/>
      <c r="M3973" s="9"/>
      <c r="N3973"/>
      <c r="O3973"/>
      <c r="P3973"/>
      <c r="Q3973"/>
      <c r="R3973"/>
      <c r="S3973"/>
      <c r="T3973"/>
      <c r="U3973"/>
      <c r="V3973"/>
      <c r="W3973"/>
    </row>
    <row r="3974" spans="2:23" ht="15" x14ac:dyDescent="0.25">
      <c r="B3974" s="2"/>
      <c r="F3974" s="2" t="s">
        <v>78</v>
      </c>
      <c r="G3974" s="2" t="s">
        <v>669</v>
      </c>
      <c r="K3974" s="9"/>
      <c r="L3974" s="9"/>
      <c r="M3974" s="9"/>
      <c r="N3974"/>
      <c r="O3974"/>
      <c r="P3974"/>
      <c r="Q3974"/>
      <c r="R3974"/>
      <c r="S3974"/>
      <c r="T3974"/>
      <c r="U3974"/>
      <c r="V3974"/>
      <c r="W3974"/>
    </row>
    <row r="3975" spans="2:23" ht="15" x14ac:dyDescent="0.25">
      <c r="B3975" s="2"/>
      <c r="H3975" s="2" t="s">
        <v>1318</v>
      </c>
      <c r="K3975" s="9"/>
      <c r="L3975" s="9"/>
      <c r="M3975" s="9"/>
      <c r="N3975"/>
      <c r="O3975"/>
      <c r="P3975"/>
      <c r="Q3975"/>
      <c r="R3975"/>
      <c r="S3975"/>
      <c r="T3975"/>
      <c r="U3975"/>
      <c r="V3975"/>
      <c r="W3975"/>
    </row>
    <row r="3976" spans="2:23" ht="15" x14ac:dyDescent="0.25">
      <c r="B3976" s="2"/>
      <c r="I3976" s="2" t="s">
        <v>135</v>
      </c>
      <c r="J3976" s="2" t="s">
        <v>1237</v>
      </c>
      <c r="K3976" s="9">
        <v>-9</v>
      </c>
      <c r="L3976" s="9">
        <v>0</v>
      </c>
      <c r="M3976" s="9">
        <v>0</v>
      </c>
      <c r="N3976"/>
      <c r="O3976"/>
      <c r="P3976"/>
      <c r="Q3976"/>
      <c r="R3976"/>
      <c r="S3976"/>
      <c r="T3976"/>
      <c r="U3976"/>
      <c r="V3976"/>
      <c r="W3976"/>
    </row>
    <row r="3977" spans="2:23" ht="15" x14ac:dyDescent="0.25">
      <c r="B3977" s="2"/>
      <c r="K3977" s="9"/>
      <c r="L3977" s="9"/>
      <c r="M3977" s="9"/>
      <c r="N3977"/>
      <c r="O3977"/>
      <c r="P3977"/>
      <c r="Q3977"/>
      <c r="R3977"/>
      <c r="S3977"/>
      <c r="T3977"/>
      <c r="U3977"/>
      <c r="V3977"/>
      <c r="W3977"/>
    </row>
    <row r="3978" spans="2:23" ht="15" x14ac:dyDescent="0.25">
      <c r="B3978" s="2"/>
      <c r="F3978" s="2" t="s">
        <v>174</v>
      </c>
      <c r="G3978" s="2" t="s">
        <v>674</v>
      </c>
      <c r="K3978" s="9"/>
      <c r="L3978" s="9"/>
      <c r="M3978" s="9"/>
      <c r="N3978"/>
      <c r="O3978"/>
      <c r="P3978"/>
      <c r="Q3978"/>
      <c r="R3978"/>
      <c r="S3978"/>
      <c r="T3978"/>
      <c r="U3978"/>
      <c r="V3978"/>
      <c r="W3978"/>
    </row>
    <row r="3979" spans="2:23" ht="15" x14ac:dyDescent="0.25">
      <c r="B3979" s="2"/>
      <c r="H3979" s="2" t="s">
        <v>675</v>
      </c>
      <c r="K3979" s="9"/>
      <c r="L3979" s="9"/>
      <c r="M3979" s="9"/>
      <c r="N3979"/>
      <c r="O3979"/>
      <c r="P3979"/>
      <c r="Q3979"/>
      <c r="R3979"/>
      <c r="S3979"/>
      <c r="T3979"/>
      <c r="U3979"/>
      <c r="V3979"/>
      <c r="W3979"/>
    </row>
    <row r="3980" spans="2:23" ht="15" x14ac:dyDescent="0.25">
      <c r="B3980" s="2"/>
      <c r="I3980" s="2" t="s">
        <v>135</v>
      </c>
      <c r="J3980" s="2" t="s">
        <v>1237</v>
      </c>
      <c r="K3980" s="9">
        <v>-1</v>
      </c>
      <c r="L3980" s="9">
        <v>-1</v>
      </c>
      <c r="M3980" s="9">
        <v>0</v>
      </c>
      <c r="N3980"/>
      <c r="O3980"/>
      <c r="P3980"/>
      <c r="Q3980"/>
      <c r="R3980"/>
      <c r="S3980"/>
      <c r="T3980"/>
      <c r="U3980"/>
      <c r="V3980"/>
      <c r="W3980"/>
    </row>
    <row r="3981" spans="2:23" ht="15" x14ac:dyDescent="0.25">
      <c r="B3981" s="2"/>
      <c r="K3981" s="9"/>
      <c r="L3981" s="9"/>
      <c r="M3981" s="9"/>
      <c r="N3981"/>
      <c r="O3981"/>
      <c r="P3981"/>
      <c r="Q3981"/>
      <c r="R3981"/>
      <c r="S3981"/>
      <c r="T3981"/>
      <c r="U3981"/>
      <c r="V3981"/>
      <c r="W3981"/>
    </row>
    <row r="3982" spans="2:23" ht="15" x14ac:dyDescent="0.25">
      <c r="B3982" s="2"/>
      <c r="H3982" s="2" t="s">
        <v>1319</v>
      </c>
      <c r="K3982" s="9"/>
      <c r="L3982" s="9"/>
      <c r="M3982" s="9"/>
      <c r="N3982"/>
      <c r="O3982"/>
      <c r="P3982"/>
      <c r="Q3982"/>
      <c r="R3982"/>
      <c r="S3982"/>
      <c r="T3982"/>
      <c r="U3982"/>
      <c r="V3982"/>
      <c r="W3982"/>
    </row>
    <row r="3983" spans="2:23" ht="15" x14ac:dyDescent="0.25">
      <c r="B3983" s="2"/>
      <c r="I3983" s="2" t="s">
        <v>135</v>
      </c>
      <c r="J3983" s="2" t="s">
        <v>1237</v>
      </c>
      <c r="K3983" s="9">
        <v>-2</v>
      </c>
      <c r="L3983" s="9">
        <v>0</v>
      </c>
      <c r="M3983" s="9">
        <v>0</v>
      </c>
      <c r="N3983"/>
      <c r="O3983"/>
      <c r="P3983"/>
      <c r="Q3983"/>
      <c r="R3983"/>
      <c r="S3983"/>
      <c r="T3983"/>
      <c r="U3983"/>
      <c r="V3983"/>
      <c r="W3983"/>
    </row>
    <row r="3984" spans="2:23" ht="15" x14ac:dyDescent="0.25">
      <c r="B3984" s="2"/>
      <c r="K3984" s="9"/>
      <c r="L3984" s="9"/>
      <c r="M3984" s="9"/>
      <c r="N3984"/>
      <c r="O3984"/>
      <c r="P3984"/>
      <c r="Q3984"/>
      <c r="R3984"/>
      <c r="S3984"/>
      <c r="T3984"/>
      <c r="U3984"/>
      <c r="V3984"/>
      <c r="W3984"/>
    </row>
    <row r="3985" spans="2:23" ht="15" x14ac:dyDescent="0.25">
      <c r="B3985" s="2"/>
      <c r="H3985" s="2" t="s">
        <v>678</v>
      </c>
      <c r="K3985" s="9"/>
      <c r="L3985" s="9"/>
      <c r="M3985" s="9"/>
      <c r="N3985"/>
      <c r="O3985"/>
      <c r="P3985"/>
      <c r="Q3985"/>
      <c r="R3985"/>
      <c r="S3985"/>
      <c r="T3985"/>
      <c r="U3985"/>
      <c r="V3985"/>
      <c r="W3985"/>
    </row>
    <row r="3986" spans="2:23" ht="15" x14ac:dyDescent="0.25">
      <c r="B3986" s="2"/>
      <c r="I3986" s="2" t="s">
        <v>135</v>
      </c>
      <c r="J3986" s="2" t="s">
        <v>1237</v>
      </c>
      <c r="K3986" s="9">
        <v>-1</v>
      </c>
      <c r="L3986" s="9">
        <v>0</v>
      </c>
      <c r="M3986" s="9">
        <v>0</v>
      </c>
      <c r="N3986"/>
      <c r="O3986"/>
      <c r="P3986"/>
      <c r="Q3986"/>
      <c r="R3986"/>
      <c r="S3986"/>
      <c r="T3986"/>
      <c r="U3986"/>
      <c r="V3986"/>
      <c r="W3986"/>
    </row>
    <row r="3987" spans="2:23" ht="15" x14ac:dyDescent="0.25">
      <c r="B3987" s="2"/>
      <c r="K3987" s="9"/>
      <c r="L3987" s="9"/>
      <c r="M3987" s="9"/>
      <c r="N3987"/>
      <c r="O3987"/>
      <c r="P3987"/>
      <c r="Q3987"/>
      <c r="R3987"/>
      <c r="S3987"/>
      <c r="T3987"/>
      <c r="U3987"/>
      <c r="V3987"/>
      <c r="W3987"/>
    </row>
    <row r="3988" spans="2:23" ht="15" x14ac:dyDescent="0.25">
      <c r="B3988" s="2"/>
      <c r="H3988" s="2" t="s">
        <v>1320</v>
      </c>
      <c r="K3988" s="9"/>
      <c r="L3988" s="9"/>
      <c r="M3988" s="9"/>
      <c r="N3988"/>
      <c r="O3988"/>
      <c r="P3988"/>
      <c r="Q3988"/>
      <c r="R3988"/>
      <c r="S3988"/>
      <c r="T3988"/>
      <c r="U3988"/>
      <c r="V3988"/>
      <c r="W3988"/>
    </row>
    <row r="3989" spans="2:23" ht="15" x14ac:dyDescent="0.25">
      <c r="B3989" s="2"/>
      <c r="I3989" s="2" t="s">
        <v>135</v>
      </c>
      <c r="J3989" s="2" t="s">
        <v>1237</v>
      </c>
      <c r="K3989" s="9">
        <v>-1</v>
      </c>
      <c r="L3989" s="9">
        <v>0</v>
      </c>
      <c r="M3989" s="9">
        <v>0</v>
      </c>
      <c r="N3989"/>
      <c r="O3989"/>
      <c r="P3989"/>
      <c r="Q3989"/>
      <c r="R3989"/>
      <c r="S3989"/>
      <c r="T3989"/>
      <c r="U3989"/>
      <c r="V3989"/>
      <c r="W3989"/>
    </row>
    <row r="3990" spans="2:23" ht="15" x14ac:dyDescent="0.25">
      <c r="B3990" s="2"/>
      <c r="K3990" s="9"/>
      <c r="L3990" s="9"/>
      <c r="M3990" s="9"/>
      <c r="N3990"/>
      <c r="O3990"/>
      <c r="P3990"/>
      <c r="Q3990"/>
      <c r="R3990"/>
      <c r="S3990"/>
      <c r="T3990"/>
      <c r="U3990"/>
      <c r="V3990"/>
      <c r="W3990"/>
    </row>
    <row r="3991" spans="2:23" ht="15" x14ac:dyDescent="0.25">
      <c r="B3991" s="2"/>
      <c r="F3991" s="2" t="s">
        <v>181</v>
      </c>
      <c r="G3991" s="2" t="s">
        <v>681</v>
      </c>
      <c r="K3991" s="9"/>
      <c r="L3991" s="9"/>
      <c r="M3991" s="9"/>
      <c r="N3991"/>
      <c r="O3991"/>
      <c r="P3991"/>
      <c r="Q3991"/>
      <c r="R3991"/>
      <c r="S3991"/>
      <c r="T3991"/>
      <c r="U3991"/>
      <c r="V3991"/>
      <c r="W3991"/>
    </row>
    <row r="3992" spans="2:23" ht="15" x14ac:dyDescent="0.25">
      <c r="B3992" s="2"/>
      <c r="H3992" s="2" t="s">
        <v>683</v>
      </c>
      <c r="K3992" s="9"/>
      <c r="L3992" s="9"/>
      <c r="M3992" s="9"/>
      <c r="N3992"/>
      <c r="O3992"/>
      <c r="P3992"/>
      <c r="Q3992"/>
      <c r="R3992"/>
      <c r="S3992"/>
      <c r="T3992"/>
      <c r="U3992"/>
      <c r="V3992"/>
      <c r="W3992"/>
    </row>
    <row r="3993" spans="2:23" ht="15" x14ac:dyDescent="0.25">
      <c r="B3993" s="2"/>
      <c r="I3993" s="2" t="s">
        <v>135</v>
      </c>
      <c r="J3993" s="2" t="s">
        <v>1237</v>
      </c>
      <c r="K3993" s="9">
        <v>-58</v>
      </c>
      <c r="L3993" s="9">
        <v>-58</v>
      </c>
      <c r="M3993" s="9">
        <v>-58</v>
      </c>
      <c r="N3993"/>
      <c r="O3993"/>
      <c r="P3993"/>
      <c r="Q3993"/>
      <c r="R3993"/>
      <c r="S3993"/>
      <c r="T3993"/>
      <c r="U3993"/>
      <c r="V3993"/>
      <c r="W3993"/>
    </row>
    <row r="3994" spans="2:23" ht="15" x14ac:dyDescent="0.25">
      <c r="B3994" s="2"/>
      <c r="K3994" s="9"/>
      <c r="L3994" s="9"/>
      <c r="M3994" s="9"/>
      <c r="N3994"/>
      <c r="O3994"/>
      <c r="P3994"/>
      <c r="Q3994"/>
      <c r="R3994"/>
      <c r="S3994"/>
      <c r="T3994"/>
      <c r="U3994"/>
      <c r="V3994"/>
      <c r="W3994"/>
    </row>
    <row r="3995" spans="2:23" ht="15" x14ac:dyDescent="0.25">
      <c r="B3995" s="2"/>
      <c r="F3995" s="2" t="s">
        <v>266</v>
      </c>
      <c r="G3995" s="2" t="s">
        <v>684</v>
      </c>
      <c r="K3995" s="9"/>
      <c r="L3995" s="9"/>
      <c r="M3995" s="9"/>
      <c r="N3995"/>
      <c r="O3995"/>
      <c r="P3995"/>
      <c r="Q3995"/>
      <c r="R3995"/>
      <c r="S3995"/>
      <c r="T3995"/>
      <c r="U3995"/>
      <c r="V3995"/>
      <c r="W3995"/>
    </row>
    <row r="3996" spans="2:23" ht="15" x14ac:dyDescent="0.25">
      <c r="B3996" s="2"/>
      <c r="H3996" s="2" t="s">
        <v>685</v>
      </c>
      <c r="K3996" s="9"/>
      <c r="L3996" s="9"/>
      <c r="M3996" s="9"/>
      <c r="N3996"/>
      <c r="O3996"/>
      <c r="P3996"/>
      <c r="Q3996"/>
      <c r="R3996"/>
      <c r="S3996"/>
      <c r="T3996"/>
      <c r="U3996"/>
      <c r="V3996"/>
      <c r="W3996"/>
    </row>
    <row r="3997" spans="2:23" ht="15" x14ac:dyDescent="0.25">
      <c r="B3997" s="2"/>
      <c r="I3997" s="2" t="s">
        <v>135</v>
      </c>
      <c r="J3997" s="2" t="s">
        <v>1237</v>
      </c>
      <c r="K3997" s="9">
        <v>-2</v>
      </c>
      <c r="L3997" s="9">
        <v>-3</v>
      </c>
      <c r="M3997" s="9">
        <v>-2</v>
      </c>
      <c r="N3997"/>
      <c r="O3997"/>
      <c r="P3997"/>
      <c r="Q3997"/>
      <c r="R3997"/>
      <c r="S3997"/>
      <c r="T3997"/>
      <c r="U3997"/>
      <c r="V3997"/>
      <c r="W3997"/>
    </row>
    <row r="3998" spans="2:23" ht="15" x14ac:dyDescent="0.25">
      <c r="B3998" s="2"/>
      <c r="K3998" s="9"/>
      <c r="L3998" s="9"/>
      <c r="M3998" s="9"/>
      <c r="N3998"/>
      <c r="O3998"/>
      <c r="P3998"/>
      <c r="Q3998"/>
      <c r="R3998"/>
      <c r="S3998"/>
      <c r="T3998"/>
      <c r="U3998"/>
      <c r="V3998"/>
      <c r="W3998"/>
    </row>
    <row r="3999" spans="2:23" ht="15" x14ac:dyDescent="0.25">
      <c r="B3999" s="2"/>
      <c r="H3999" s="2" t="s">
        <v>1321</v>
      </c>
      <c r="K3999" s="9"/>
      <c r="L3999" s="9"/>
      <c r="M3999" s="9"/>
      <c r="N3999"/>
      <c r="O3999"/>
      <c r="P3999"/>
      <c r="Q3999"/>
      <c r="R3999"/>
      <c r="S3999"/>
      <c r="T3999"/>
      <c r="U3999"/>
      <c r="V3999"/>
      <c r="W3999"/>
    </row>
    <row r="4000" spans="2:23" ht="15" x14ac:dyDescent="0.25">
      <c r="B4000" s="2"/>
      <c r="I4000" s="2" t="s">
        <v>135</v>
      </c>
      <c r="J4000" s="2" t="s">
        <v>1237</v>
      </c>
      <c r="K4000" s="9">
        <v>0</v>
      </c>
      <c r="L4000" s="9">
        <v>-2</v>
      </c>
      <c r="M4000" s="9">
        <v>-2</v>
      </c>
      <c r="N4000"/>
      <c r="O4000"/>
      <c r="P4000"/>
      <c r="Q4000"/>
      <c r="R4000"/>
      <c r="S4000"/>
      <c r="T4000"/>
      <c r="U4000"/>
      <c r="V4000"/>
      <c r="W4000"/>
    </row>
    <row r="4001" spans="2:23" ht="15" x14ac:dyDescent="0.25">
      <c r="B4001" s="2"/>
      <c r="K4001" s="9"/>
      <c r="L4001" s="9"/>
      <c r="M4001" s="9"/>
      <c r="N4001"/>
      <c r="O4001"/>
      <c r="P4001"/>
      <c r="Q4001"/>
      <c r="R4001"/>
      <c r="S4001"/>
      <c r="T4001"/>
      <c r="U4001"/>
      <c r="V4001"/>
      <c r="W4001"/>
    </row>
    <row r="4002" spans="2:23" ht="15" x14ac:dyDescent="0.25">
      <c r="B4002" s="2"/>
      <c r="F4002" s="2" t="s">
        <v>88</v>
      </c>
      <c r="G4002" s="2" t="s">
        <v>691</v>
      </c>
      <c r="K4002" s="9"/>
      <c r="L4002" s="9"/>
      <c r="M4002" s="9"/>
      <c r="N4002"/>
      <c r="O4002"/>
      <c r="P4002"/>
      <c r="Q4002"/>
      <c r="R4002"/>
      <c r="S4002"/>
      <c r="T4002"/>
      <c r="U4002"/>
      <c r="V4002"/>
      <c r="W4002"/>
    </row>
    <row r="4003" spans="2:23" ht="15" x14ac:dyDescent="0.25">
      <c r="B4003" s="2"/>
      <c r="H4003" s="2" t="s">
        <v>692</v>
      </c>
      <c r="K4003" s="9"/>
      <c r="L4003" s="9"/>
      <c r="M4003" s="9"/>
      <c r="N4003"/>
      <c r="O4003"/>
      <c r="P4003"/>
      <c r="Q4003"/>
      <c r="R4003"/>
      <c r="S4003"/>
      <c r="T4003"/>
      <c r="U4003"/>
      <c r="V4003"/>
      <c r="W4003"/>
    </row>
    <row r="4004" spans="2:23" ht="15" x14ac:dyDescent="0.25">
      <c r="B4004" s="2"/>
      <c r="I4004" s="2" t="s">
        <v>690</v>
      </c>
      <c r="J4004" s="2" t="s">
        <v>1237</v>
      </c>
      <c r="K4004" s="9">
        <v>-49</v>
      </c>
      <c r="L4004" s="9">
        <v>0</v>
      </c>
      <c r="M4004" s="9">
        <v>0</v>
      </c>
      <c r="N4004"/>
      <c r="O4004"/>
      <c r="P4004"/>
      <c r="Q4004"/>
      <c r="R4004"/>
      <c r="S4004"/>
      <c r="T4004"/>
      <c r="U4004"/>
      <c r="V4004"/>
      <c r="W4004"/>
    </row>
    <row r="4005" spans="2:23" ht="15" x14ac:dyDescent="0.25">
      <c r="B4005" s="2"/>
      <c r="K4005" s="9"/>
      <c r="L4005" s="9"/>
      <c r="M4005" s="9"/>
      <c r="N4005"/>
      <c r="O4005"/>
      <c r="P4005"/>
      <c r="Q4005"/>
      <c r="R4005"/>
      <c r="S4005"/>
      <c r="T4005"/>
      <c r="U4005"/>
      <c r="V4005"/>
      <c r="W4005"/>
    </row>
    <row r="4006" spans="2:23" ht="15" x14ac:dyDescent="0.25">
      <c r="B4006" s="2"/>
      <c r="D4006" s="2" t="s">
        <v>693</v>
      </c>
      <c r="E4006" s="2" t="s">
        <v>694</v>
      </c>
      <c r="K4006" s="9"/>
      <c r="L4006" s="9"/>
      <c r="M4006" s="9"/>
      <c r="N4006"/>
      <c r="O4006"/>
      <c r="P4006"/>
      <c r="Q4006"/>
      <c r="R4006"/>
      <c r="S4006"/>
      <c r="T4006"/>
      <c r="U4006"/>
      <c r="V4006"/>
      <c r="W4006"/>
    </row>
    <row r="4007" spans="2:23" ht="15" x14ac:dyDescent="0.25">
      <c r="B4007" s="2"/>
      <c r="F4007" s="2" t="s">
        <v>44</v>
      </c>
      <c r="G4007" s="2" t="s">
        <v>694</v>
      </c>
      <c r="K4007" s="9"/>
      <c r="L4007" s="9"/>
      <c r="M4007" s="9"/>
      <c r="N4007"/>
      <c r="O4007"/>
      <c r="P4007"/>
      <c r="Q4007"/>
      <c r="R4007"/>
      <c r="S4007"/>
      <c r="T4007"/>
      <c r="U4007"/>
      <c r="V4007"/>
      <c r="W4007"/>
    </row>
    <row r="4008" spans="2:23" ht="15" x14ac:dyDescent="0.25">
      <c r="B4008" s="2"/>
      <c r="H4008" s="2" t="s">
        <v>698</v>
      </c>
      <c r="K4008" s="9"/>
      <c r="L4008" s="9"/>
      <c r="M4008" s="9"/>
      <c r="N4008"/>
      <c r="O4008"/>
      <c r="P4008"/>
      <c r="Q4008"/>
      <c r="R4008"/>
      <c r="S4008"/>
      <c r="T4008"/>
      <c r="U4008"/>
      <c r="V4008"/>
      <c r="W4008"/>
    </row>
    <row r="4009" spans="2:23" ht="15" x14ac:dyDescent="0.25">
      <c r="B4009" s="2"/>
      <c r="I4009" s="2" t="s">
        <v>696</v>
      </c>
      <c r="J4009" s="2" t="s">
        <v>1237</v>
      </c>
      <c r="K4009" s="9">
        <v>-405</v>
      </c>
      <c r="L4009" s="9">
        <v>-240</v>
      </c>
      <c r="M4009" s="9">
        <v>-240</v>
      </c>
      <c r="N4009"/>
      <c r="O4009"/>
      <c r="P4009"/>
      <c r="Q4009"/>
      <c r="R4009"/>
      <c r="S4009"/>
      <c r="T4009"/>
      <c r="U4009"/>
      <c r="V4009"/>
      <c r="W4009"/>
    </row>
    <row r="4010" spans="2:23" ht="15" x14ac:dyDescent="0.25">
      <c r="B4010" s="2"/>
      <c r="K4010" s="9"/>
      <c r="L4010" s="9"/>
      <c r="M4010" s="9"/>
      <c r="N4010"/>
      <c r="O4010"/>
      <c r="P4010"/>
      <c r="Q4010"/>
      <c r="R4010"/>
      <c r="S4010"/>
      <c r="T4010"/>
      <c r="U4010"/>
      <c r="V4010"/>
      <c r="W4010"/>
    </row>
    <row r="4011" spans="2:23" ht="15" x14ac:dyDescent="0.25">
      <c r="B4011" s="2"/>
      <c r="H4011" s="2" t="s">
        <v>1322</v>
      </c>
      <c r="K4011" s="9"/>
      <c r="L4011" s="9"/>
      <c r="M4011" s="9"/>
      <c r="N4011"/>
      <c r="O4011"/>
      <c r="P4011"/>
      <c r="Q4011"/>
      <c r="R4011"/>
      <c r="S4011"/>
      <c r="T4011"/>
      <c r="U4011"/>
      <c r="V4011"/>
      <c r="W4011"/>
    </row>
    <row r="4012" spans="2:23" ht="15" x14ac:dyDescent="0.25">
      <c r="B4012" s="2"/>
      <c r="I4012" s="2" t="s">
        <v>696</v>
      </c>
      <c r="J4012" s="2" t="s">
        <v>1237</v>
      </c>
      <c r="K4012" s="9">
        <v>-20</v>
      </c>
      <c r="L4012" s="9">
        <v>-44</v>
      </c>
      <c r="M4012" s="9">
        <v>-44</v>
      </c>
      <c r="N4012"/>
      <c r="O4012"/>
      <c r="P4012"/>
      <c r="Q4012"/>
      <c r="R4012"/>
      <c r="S4012"/>
      <c r="T4012"/>
      <c r="U4012"/>
      <c r="V4012"/>
      <c r="W4012"/>
    </row>
    <row r="4013" spans="2:23" ht="15" x14ac:dyDescent="0.25">
      <c r="B4013" s="2"/>
      <c r="K4013" s="9"/>
      <c r="L4013" s="9"/>
      <c r="M4013" s="9"/>
      <c r="N4013"/>
      <c r="O4013"/>
      <c r="P4013"/>
      <c r="Q4013"/>
      <c r="R4013"/>
      <c r="S4013"/>
      <c r="T4013"/>
      <c r="U4013"/>
      <c r="V4013"/>
      <c r="W4013"/>
    </row>
    <row r="4014" spans="2:23" ht="15" x14ac:dyDescent="0.25">
      <c r="B4014" s="2"/>
      <c r="H4014" s="2" t="s">
        <v>699</v>
      </c>
      <c r="K4014" s="9"/>
      <c r="L4014" s="9"/>
      <c r="M4014" s="9"/>
      <c r="N4014"/>
      <c r="O4014"/>
      <c r="P4014"/>
      <c r="Q4014"/>
      <c r="R4014"/>
      <c r="S4014"/>
      <c r="T4014"/>
      <c r="U4014"/>
      <c r="V4014"/>
      <c r="W4014"/>
    </row>
    <row r="4015" spans="2:23" ht="15" x14ac:dyDescent="0.25">
      <c r="B4015" s="2"/>
      <c r="I4015" s="2" t="s">
        <v>696</v>
      </c>
      <c r="J4015" s="2" t="s">
        <v>1237</v>
      </c>
      <c r="K4015" s="9">
        <v>-42</v>
      </c>
      <c r="L4015" s="9">
        <v>-41</v>
      </c>
      <c r="M4015" s="9">
        <v>-41</v>
      </c>
      <c r="N4015"/>
      <c r="O4015"/>
      <c r="P4015"/>
      <c r="Q4015"/>
      <c r="R4015"/>
      <c r="S4015"/>
      <c r="T4015"/>
      <c r="U4015"/>
      <c r="V4015"/>
      <c r="W4015"/>
    </row>
    <row r="4016" spans="2:23" ht="15" x14ac:dyDescent="0.25">
      <c r="B4016" s="2"/>
      <c r="K4016" s="9"/>
      <c r="L4016" s="9"/>
      <c r="M4016" s="9"/>
      <c r="N4016"/>
      <c r="O4016"/>
      <c r="P4016"/>
      <c r="Q4016"/>
      <c r="R4016"/>
      <c r="S4016"/>
      <c r="T4016"/>
      <c r="U4016"/>
      <c r="V4016"/>
      <c r="W4016"/>
    </row>
    <row r="4017" spans="2:23" ht="15" x14ac:dyDescent="0.25">
      <c r="B4017" s="2"/>
      <c r="H4017" s="2" t="s">
        <v>1323</v>
      </c>
      <c r="K4017" s="9"/>
      <c r="L4017" s="9"/>
      <c r="M4017" s="9"/>
      <c r="N4017"/>
      <c r="O4017"/>
      <c r="P4017"/>
      <c r="Q4017"/>
      <c r="R4017"/>
      <c r="S4017"/>
      <c r="T4017"/>
      <c r="U4017"/>
      <c r="V4017"/>
      <c r="W4017"/>
    </row>
    <row r="4018" spans="2:23" ht="15" x14ac:dyDescent="0.25">
      <c r="B4018" s="2"/>
      <c r="I4018" s="2" t="s">
        <v>696</v>
      </c>
      <c r="J4018" s="2" t="s">
        <v>1237</v>
      </c>
      <c r="K4018" s="9">
        <v>-2</v>
      </c>
      <c r="L4018" s="9">
        <v>0</v>
      </c>
      <c r="M4018" s="9">
        <v>0</v>
      </c>
      <c r="N4018"/>
      <c r="O4018"/>
      <c r="P4018"/>
      <c r="Q4018"/>
      <c r="R4018"/>
      <c r="S4018"/>
      <c r="T4018"/>
      <c r="U4018"/>
      <c r="V4018"/>
      <c r="W4018"/>
    </row>
    <row r="4019" spans="2:23" ht="15" x14ac:dyDescent="0.25">
      <c r="B4019" s="2"/>
      <c r="K4019" s="9"/>
      <c r="L4019" s="9"/>
      <c r="M4019" s="9"/>
      <c r="N4019"/>
      <c r="O4019"/>
      <c r="P4019"/>
      <c r="Q4019"/>
      <c r="R4019"/>
      <c r="S4019"/>
      <c r="T4019"/>
      <c r="U4019"/>
      <c r="V4019"/>
      <c r="W4019"/>
    </row>
    <row r="4020" spans="2:23" ht="15" x14ac:dyDescent="0.25">
      <c r="B4020" s="2"/>
      <c r="H4020" s="2" t="s">
        <v>700</v>
      </c>
      <c r="K4020" s="9"/>
      <c r="L4020" s="9"/>
      <c r="M4020" s="9"/>
      <c r="N4020"/>
      <c r="O4020"/>
      <c r="P4020"/>
      <c r="Q4020"/>
      <c r="R4020"/>
      <c r="S4020"/>
      <c r="T4020"/>
      <c r="U4020"/>
      <c r="V4020"/>
      <c r="W4020"/>
    </row>
    <row r="4021" spans="2:23" ht="15" x14ac:dyDescent="0.25">
      <c r="B4021" s="2"/>
      <c r="I4021" s="2" t="s">
        <v>696</v>
      </c>
      <c r="J4021" s="2" t="s">
        <v>1237</v>
      </c>
      <c r="K4021" s="9">
        <v>-1</v>
      </c>
      <c r="L4021" s="9">
        <v>0</v>
      </c>
      <c r="M4021" s="9">
        <v>0</v>
      </c>
      <c r="N4021"/>
      <c r="O4021"/>
      <c r="P4021"/>
      <c r="Q4021"/>
      <c r="R4021"/>
      <c r="S4021"/>
      <c r="T4021"/>
      <c r="U4021"/>
      <c r="V4021"/>
      <c r="W4021"/>
    </row>
    <row r="4022" spans="2:23" ht="15" x14ac:dyDescent="0.25">
      <c r="B4022" s="2"/>
      <c r="K4022" s="9"/>
      <c r="L4022" s="9"/>
      <c r="M4022" s="9"/>
      <c r="N4022"/>
      <c r="O4022"/>
      <c r="P4022"/>
      <c r="Q4022"/>
      <c r="R4022"/>
      <c r="S4022"/>
      <c r="T4022"/>
      <c r="U4022"/>
      <c r="V4022"/>
      <c r="W4022"/>
    </row>
    <row r="4023" spans="2:23" ht="15" x14ac:dyDescent="0.25">
      <c r="B4023" s="2"/>
      <c r="H4023" s="2" t="s">
        <v>1324</v>
      </c>
      <c r="K4023" s="9"/>
      <c r="L4023" s="9"/>
      <c r="M4023" s="9"/>
      <c r="N4023"/>
      <c r="O4023"/>
      <c r="P4023"/>
      <c r="Q4023"/>
      <c r="R4023"/>
      <c r="S4023"/>
      <c r="T4023"/>
      <c r="U4023"/>
      <c r="V4023"/>
      <c r="W4023"/>
    </row>
    <row r="4024" spans="2:23" ht="15" x14ac:dyDescent="0.25">
      <c r="B4024" s="2"/>
      <c r="I4024" s="2" t="s">
        <v>696</v>
      </c>
      <c r="J4024" s="2" t="s">
        <v>1237</v>
      </c>
      <c r="K4024" s="9">
        <v>-5</v>
      </c>
      <c r="L4024" s="9">
        <v>0</v>
      </c>
      <c r="M4024" s="9">
        <v>0</v>
      </c>
      <c r="N4024"/>
      <c r="O4024"/>
      <c r="P4024"/>
      <c r="Q4024"/>
      <c r="R4024"/>
      <c r="S4024"/>
      <c r="T4024"/>
      <c r="U4024"/>
      <c r="V4024"/>
      <c r="W4024"/>
    </row>
    <row r="4025" spans="2:23" ht="15" x14ac:dyDescent="0.25">
      <c r="B4025" s="2"/>
      <c r="K4025" s="9"/>
      <c r="L4025" s="9"/>
      <c r="M4025" s="9"/>
      <c r="N4025"/>
      <c r="O4025"/>
      <c r="P4025"/>
      <c r="Q4025"/>
      <c r="R4025"/>
      <c r="S4025"/>
      <c r="T4025"/>
      <c r="U4025"/>
      <c r="V4025"/>
      <c r="W4025"/>
    </row>
    <row r="4026" spans="2:23" ht="15" x14ac:dyDescent="0.25">
      <c r="B4026" s="2"/>
      <c r="D4026" s="2" t="s">
        <v>701</v>
      </c>
      <c r="E4026" s="2" t="s">
        <v>702</v>
      </c>
      <c r="K4026" s="9"/>
      <c r="L4026" s="9"/>
      <c r="M4026" s="9"/>
      <c r="N4026"/>
      <c r="O4026"/>
      <c r="P4026"/>
      <c r="Q4026"/>
      <c r="R4026"/>
      <c r="S4026"/>
      <c r="T4026"/>
      <c r="U4026"/>
      <c r="V4026"/>
      <c r="W4026"/>
    </row>
    <row r="4027" spans="2:23" ht="15" x14ac:dyDescent="0.25">
      <c r="B4027" s="2"/>
      <c r="F4027" s="2" t="s">
        <v>44</v>
      </c>
      <c r="G4027" s="2" t="s">
        <v>702</v>
      </c>
      <c r="K4027" s="9"/>
      <c r="L4027" s="9"/>
      <c r="M4027" s="9"/>
      <c r="N4027"/>
      <c r="O4027"/>
      <c r="P4027"/>
      <c r="Q4027"/>
      <c r="R4027"/>
      <c r="S4027"/>
      <c r="T4027"/>
      <c r="U4027"/>
      <c r="V4027"/>
      <c r="W4027"/>
    </row>
    <row r="4028" spans="2:23" ht="15" x14ac:dyDescent="0.25">
      <c r="B4028" s="2"/>
      <c r="H4028" s="2" t="s">
        <v>703</v>
      </c>
      <c r="K4028" s="9"/>
      <c r="L4028" s="9"/>
      <c r="M4028" s="9"/>
      <c r="N4028"/>
      <c r="O4028"/>
      <c r="P4028"/>
      <c r="Q4028"/>
      <c r="R4028"/>
      <c r="S4028"/>
      <c r="T4028"/>
      <c r="U4028"/>
      <c r="V4028"/>
      <c r="W4028"/>
    </row>
    <row r="4029" spans="2:23" ht="15" x14ac:dyDescent="0.25">
      <c r="B4029" s="2"/>
      <c r="I4029" s="2" t="s">
        <v>288</v>
      </c>
      <c r="J4029" s="2" t="s">
        <v>1237</v>
      </c>
      <c r="K4029" s="9">
        <v>-79</v>
      </c>
      <c r="L4029" s="9">
        <v>0</v>
      </c>
      <c r="M4029" s="9">
        <v>0</v>
      </c>
      <c r="N4029"/>
      <c r="O4029"/>
      <c r="P4029"/>
      <c r="Q4029"/>
      <c r="R4029"/>
      <c r="S4029"/>
      <c r="T4029"/>
      <c r="U4029"/>
      <c r="V4029"/>
      <c r="W4029"/>
    </row>
    <row r="4030" spans="2:23" ht="15" x14ac:dyDescent="0.25">
      <c r="B4030" s="2"/>
      <c r="K4030" s="9"/>
      <c r="L4030" s="9"/>
      <c r="M4030" s="9"/>
      <c r="N4030"/>
      <c r="O4030"/>
      <c r="P4030"/>
      <c r="Q4030"/>
      <c r="R4030"/>
      <c r="S4030"/>
      <c r="T4030"/>
      <c r="U4030"/>
      <c r="V4030"/>
      <c r="W4030"/>
    </row>
    <row r="4031" spans="2:23" ht="15" x14ac:dyDescent="0.25">
      <c r="B4031" s="2"/>
      <c r="H4031" s="2" t="s">
        <v>704</v>
      </c>
      <c r="K4031" s="9"/>
      <c r="L4031" s="9"/>
      <c r="M4031" s="9"/>
      <c r="N4031"/>
      <c r="O4031"/>
      <c r="P4031"/>
      <c r="Q4031"/>
      <c r="R4031"/>
      <c r="S4031"/>
      <c r="T4031"/>
      <c r="U4031"/>
      <c r="V4031"/>
      <c r="W4031"/>
    </row>
    <row r="4032" spans="2:23" ht="15" x14ac:dyDescent="0.25">
      <c r="B4032" s="2"/>
      <c r="I4032" s="2" t="s">
        <v>288</v>
      </c>
      <c r="J4032" s="2" t="s">
        <v>1237</v>
      </c>
      <c r="K4032" s="9">
        <v>-1</v>
      </c>
      <c r="L4032" s="9">
        <v>0</v>
      </c>
      <c r="M4032" s="9">
        <v>0</v>
      </c>
      <c r="N4032"/>
      <c r="O4032"/>
      <c r="P4032"/>
      <c r="Q4032"/>
      <c r="R4032"/>
      <c r="S4032"/>
      <c r="T4032"/>
      <c r="U4032"/>
      <c r="V4032"/>
      <c r="W4032"/>
    </row>
    <row r="4033" spans="2:23" ht="15" x14ac:dyDescent="0.25">
      <c r="B4033" s="2"/>
      <c r="K4033" s="9"/>
      <c r="L4033" s="9"/>
      <c r="M4033" s="9"/>
      <c r="N4033"/>
      <c r="O4033"/>
      <c r="P4033"/>
      <c r="Q4033"/>
      <c r="R4033"/>
      <c r="S4033"/>
      <c r="T4033"/>
      <c r="U4033"/>
      <c r="V4033"/>
      <c r="W4033"/>
    </row>
    <row r="4034" spans="2:23" ht="15" x14ac:dyDescent="0.25">
      <c r="B4034" s="2"/>
      <c r="H4034" s="2" t="s">
        <v>705</v>
      </c>
      <c r="K4034" s="9"/>
      <c r="L4034" s="9"/>
      <c r="M4034" s="9"/>
      <c r="N4034"/>
      <c r="O4034"/>
      <c r="P4034"/>
      <c r="Q4034"/>
      <c r="R4034"/>
      <c r="S4034"/>
      <c r="T4034"/>
      <c r="U4034"/>
      <c r="V4034"/>
      <c r="W4034"/>
    </row>
    <row r="4035" spans="2:23" ht="15" x14ac:dyDescent="0.25">
      <c r="B4035" s="2"/>
      <c r="I4035" s="2" t="s">
        <v>288</v>
      </c>
      <c r="J4035" s="2" t="s">
        <v>1237</v>
      </c>
      <c r="K4035" s="9">
        <v>-7</v>
      </c>
      <c r="L4035" s="9">
        <v>0</v>
      </c>
      <c r="M4035" s="9">
        <v>0</v>
      </c>
      <c r="N4035"/>
      <c r="O4035"/>
      <c r="P4035"/>
      <c r="Q4035"/>
      <c r="R4035"/>
      <c r="S4035"/>
      <c r="T4035"/>
      <c r="U4035"/>
      <c r="V4035"/>
      <c r="W4035"/>
    </row>
    <row r="4036" spans="2:23" ht="15" x14ac:dyDescent="0.25">
      <c r="B4036" s="2"/>
      <c r="K4036" s="9"/>
      <c r="L4036" s="9"/>
      <c r="M4036" s="9"/>
      <c r="N4036"/>
      <c r="O4036"/>
      <c r="P4036"/>
      <c r="Q4036"/>
      <c r="R4036"/>
      <c r="S4036"/>
      <c r="T4036"/>
      <c r="U4036"/>
      <c r="V4036"/>
      <c r="W4036"/>
    </row>
    <row r="4037" spans="2:23" ht="15" x14ac:dyDescent="0.25">
      <c r="B4037" s="2"/>
      <c r="D4037" s="2" t="s">
        <v>706</v>
      </c>
      <c r="E4037" s="2" t="s">
        <v>707</v>
      </c>
      <c r="K4037" s="9"/>
      <c r="L4037" s="9"/>
      <c r="M4037" s="9"/>
      <c r="N4037"/>
      <c r="O4037"/>
      <c r="P4037"/>
      <c r="Q4037"/>
      <c r="R4037"/>
      <c r="S4037"/>
      <c r="T4037"/>
      <c r="U4037"/>
      <c r="V4037"/>
      <c r="W4037"/>
    </row>
    <row r="4038" spans="2:23" ht="15" x14ac:dyDescent="0.25">
      <c r="B4038" s="2"/>
      <c r="F4038" s="2" t="s">
        <v>44</v>
      </c>
      <c r="G4038" s="2" t="s">
        <v>707</v>
      </c>
      <c r="K4038" s="9"/>
      <c r="L4038" s="9"/>
      <c r="M4038" s="9"/>
      <c r="N4038"/>
      <c r="O4038"/>
      <c r="P4038"/>
      <c r="Q4038"/>
      <c r="R4038"/>
      <c r="S4038"/>
      <c r="T4038"/>
      <c r="U4038"/>
      <c r="V4038"/>
      <c r="W4038"/>
    </row>
    <row r="4039" spans="2:23" ht="15" x14ac:dyDescent="0.25">
      <c r="B4039" s="2"/>
      <c r="H4039" s="2" t="s">
        <v>708</v>
      </c>
      <c r="K4039" s="9"/>
      <c r="L4039" s="9"/>
      <c r="M4039" s="9"/>
      <c r="N4039"/>
      <c r="O4039"/>
      <c r="P4039"/>
      <c r="Q4039"/>
      <c r="R4039"/>
      <c r="S4039"/>
      <c r="T4039"/>
      <c r="U4039"/>
      <c r="V4039"/>
      <c r="W4039"/>
    </row>
    <row r="4040" spans="2:23" ht="15" x14ac:dyDescent="0.25">
      <c r="B4040" s="2"/>
      <c r="I4040" s="2" t="s">
        <v>709</v>
      </c>
      <c r="J4040" s="2" t="s">
        <v>1237</v>
      </c>
      <c r="K4040" s="9">
        <v>-1</v>
      </c>
      <c r="L4040" s="9">
        <v>0</v>
      </c>
      <c r="M4040" s="9">
        <v>0</v>
      </c>
      <c r="N4040"/>
      <c r="O4040"/>
      <c r="P4040"/>
      <c r="Q4040"/>
      <c r="R4040"/>
      <c r="S4040"/>
      <c r="T4040"/>
      <c r="U4040"/>
      <c r="V4040"/>
      <c r="W4040"/>
    </row>
    <row r="4041" spans="2:23" ht="15" x14ac:dyDescent="0.25">
      <c r="B4041" s="2"/>
      <c r="K4041" s="9"/>
      <c r="L4041" s="9"/>
      <c r="M4041" s="9"/>
      <c r="N4041"/>
      <c r="O4041"/>
      <c r="P4041"/>
      <c r="Q4041"/>
      <c r="R4041"/>
      <c r="S4041"/>
      <c r="T4041"/>
      <c r="U4041"/>
      <c r="V4041"/>
      <c r="W4041"/>
    </row>
    <row r="4042" spans="2:23" ht="15" x14ac:dyDescent="0.25">
      <c r="B4042" s="2"/>
      <c r="D4042" s="2" t="s">
        <v>711</v>
      </c>
      <c r="E4042" s="2" t="s">
        <v>712</v>
      </c>
      <c r="K4042" s="9"/>
      <c r="L4042" s="9"/>
      <c r="M4042" s="9"/>
      <c r="N4042"/>
      <c r="O4042"/>
      <c r="P4042"/>
      <c r="Q4042"/>
      <c r="R4042"/>
      <c r="S4042"/>
      <c r="T4042"/>
      <c r="U4042"/>
      <c r="V4042"/>
      <c r="W4042"/>
    </row>
    <row r="4043" spans="2:23" ht="15" x14ac:dyDescent="0.25">
      <c r="B4043" s="2"/>
      <c r="F4043" s="2" t="s">
        <v>44</v>
      </c>
      <c r="G4043" s="2" t="s">
        <v>712</v>
      </c>
      <c r="K4043" s="9"/>
      <c r="L4043" s="9"/>
      <c r="M4043" s="9"/>
      <c r="N4043"/>
      <c r="O4043"/>
      <c r="P4043"/>
      <c r="Q4043"/>
      <c r="R4043"/>
      <c r="S4043"/>
      <c r="T4043"/>
      <c r="U4043"/>
      <c r="V4043"/>
      <c r="W4043"/>
    </row>
    <row r="4044" spans="2:23" ht="15" x14ac:dyDescent="0.25">
      <c r="B4044" s="2"/>
      <c r="H4044" s="2" t="s">
        <v>713</v>
      </c>
      <c r="K4044" s="9"/>
      <c r="L4044" s="9"/>
      <c r="M4044" s="9"/>
      <c r="N4044"/>
      <c r="O4044"/>
      <c r="P4044"/>
      <c r="Q4044"/>
      <c r="R4044"/>
      <c r="S4044"/>
      <c r="T4044"/>
      <c r="U4044"/>
      <c r="V4044"/>
      <c r="W4044"/>
    </row>
    <row r="4045" spans="2:23" ht="15" x14ac:dyDescent="0.25">
      <c r="B4045" s="2"/>
      <c r="I4045" s="2" t="s">
        <v>155</v>
      </c>
      <c r="J4045" s="2" t="s">
        <v>1237</v>
      </c>
      <c r="K4045" s="9">
        <v>-32</v>
      </c>
      <c r="L4045" s="9">
        <v>-19</v>
      </c>
      <c r="M4045" s="9">
        <v>-34</v>
      </c>
      <c r="N4045"/>
      <c r="O4045"/>
      <c r="P4045"/>
      <c r="Q4045"/>
      <c r="R4045"/>
      <c r="S4045"/>
      <c r="T4045"/>
      <c r="U4045"/>
      <c r="V4045"/>
      <c r="W4045"/>
    </row>
    <row r="4046" spans="2:23" ht="15" x14ac:dyDescent="0.25">
      <c r="B4046" s="2"/>
      <c r="K4046" s="9"/>
      <c r="L4046" s="9"/>
      <c r="M4046" s="9"/>
      <c r="N4046"/>
      <c r="O4046"/>
      <c r="P4046"/>
      <c r="Q4046"/>
      <c r="R4046"/>
      <c r="S4046"/>
      <c r="T4046"/>
      <c r="U4046"/>
      <c r="V4046"/>
      <c r="W4046"/>
    </row>
    <row r="4047" spans="2:23" ht="15" x14ac:dyDescent="0.25">
      <c r="B4047" s="2"/>
      <c r="H4047" s="2" t="s">
        <v>1325</v>
      </c>
      <c r="K4047" s="9"/>
      <c r="L4047" s="9"/>
      <c r="M4047" s="9"/>
      <c r="N4047"/>
      <c r="O4047"/>
      <c r="P4047"/>
      <c r="Q4047"/>
      <c r="R4047"/>
      <c r="S4047"/>
      <c r="T4047"/>
      <c r="U4047"/>
      <c r="V4047"/>
      <c r="W4047"/>
    </row>
    <row r="4048" spans="2:23" ht="15" x14ac:dyDescent="0.25">
      <c r="B4048" s="2"/>
      <c r="I4048" s="2" t="s">
        <v>155</v>
      </c>
      <c r="J4048" s="2" t="s">
        <v>1237</v>
      </c>
      <c r="K4048" s="9">
        <v>-1</v>
      </c>
      <c r="L4048" s="9">
        <v>0</v>
      </c>
      <c r="M4048" s="9">
        <v>-79</v>
      </c>
      <c r="N4048"/>
      <c r="O4048"/>
      <c r="P4048"/>
      <c r="Q4048"/>
      <c r="R4048"/>
      <c r="S4048"/>
      <c r="T4048"/>
      <c r="U4048"/>
      <c r="V4048"/>
      <c r="W4048"/>
    </row>
    <row r="4049" spans="2:23" ht="15" x14ac:dyDescent="0.25">
      <c r="B4049" s="2"/>
      <c r="K4049" s="9"/>
      <c r="L4049" s="9"/>
      <c r="M4049" s="9"/>
      <c r="N4049"/>
      <c r="O4049"/>
      <c r="P4049"/>
      <c r="Q4049"/>
      <c r="R4049"/>
      <c r="S4049"/>
      <c r="T4049"/>
      <c r="U4049"/>
      <c r="V4049"/>
      <c r="W4049"/>
    </row>
    <row r="4050" spans="2:23" ht="15" x14ac:dyDescent="0.25">
      <c r="B4050" s="2"/>
      <c r="H4050" s="2" t="s">
        <v>1326</v>
      </c>
      <c r="K4050" s="9"/>
      <c r="L4050" s="9"/>
      <c r="M4050" s="9"/>
      <c r="N4050"/>
      <c r="O4050"/>
      <c r="P4050"/>
      <c r="Q4050"/>
      <c r="R4050"/>
      <c r="S4050"/>
      <c r="T4050"/>
      <c r="U4050"/>
      <c r="V4050"/>
      <c r="W4050"/>
    </row>
    <row r="4051" spans="2:23" ht="15" x14ac:dyDescent="0.25">
      <c r="B4051" s="2"/>
      <c r="I4051" s="2" t="s">
        <v>155</v>
      </c>
      <c r="J4051" s="2" t="s">
        <v>1237</v>
      </c>
      <c r="K4051" s="9">
        <v>-29</v>
      </c>
      <c r="L4051" s="9">
        <v>-35</v>
      </c>
      <c r="M4051" s="9">
        <v>-20</v>
      </c>
      <c r="N4051"/>
      <c r="O4051"/>
      <c r="P4051"/>
      <c r="Q4051"/>
      <c r="R4051"/>
      <c r="S4051"/>
      <c r="T4051"/>
      <c r="U4051"/>
      <c r="V4051"/>
      <c r="W4051"/>
    </row>
    <row r="4052" spans="2:23" ht="15" x14ac:dyDescent="0.25">
      <c r="B4052" s="2"/>
      <c r="K4052" s="9"/>
      <c r="L4052" s="9"/>
      <c r="M4052" s="9"/>
      <c r="N4052"/>
      <c r="O4052"/>
      <c r="P4052"/>
      <c r="Q4052"/>
      <c r="R4052"/>
      <c r="S4052"/>
      <c r="T4052"/>
      <c r="U4052"/>
      <c r="V4052"/>
      <c r="W4052"/>
    </row>
    <row r="4053" spans="2:23" ht="15" x14ac:dyDescent="0.25">
      <c r="B4053" s="2"/>
      <c r="D4053" s="2" t="s">
        <v>714</v>
      </c>
      <c r="E4053" s="2" t="s">
        <v>715</v>
      </c>
      <c r="K4053" s="9"/>
      <c r="L4053" s="9"/>
      <c r="M4053" s="9"/>
      <c r="N4053"/>
      <c r="O4053"/>
      <c r="P4053"/>
      <c r="Q4053"/>
      <c r="R4053"/>
      <c r="S4053"/>
      <c r="T4053"/>
      <c r="U4053"/>
      <c r="V4053"/>
      <c r="W4053"/>
    </row>
    <row r="4054" spans="2:23" ht="15" x14ac:dyDescent="0.25">
      <c r="B4054" s="2"/>
      <c r="F4054" s="2" t="s">
        <v>44</v>
      </c>
      <c r="G4054" s="2" t="s">
        <v>715</v>
      </c>
      <c r="K4054" s="9"/>
      <c r="L4054" s="9"/>
      <c r="M4054" s="9"/>
      <c r="N4054"/>
      <c r="O4054"/>
      <c r="P4054"/>
      <c r="Q4054"/>
      <c r="R4054"/>
      <c r="S4054"/>
      <c r="T4054"/>
      <c r="U4054"/>
      <c r="V4054"/>
      <c r="W4054"/>
    </row>
    <row r="4055" spans="2:23" ht="15" x14ac:dyDescent="0.25">
      <c r="B4055" s="2"/>
      <c r="H4055" s="2" t="s">
        <v>718</v>
      </c>
      <c r="K4055" s="9"/>
      <c r="L4055" s="9"/>
      <c r="M4055" s="9"/>
      <c r="N4055"/>
      <c r="O4055"/>
      <c r="P4055"/>
      <c r="Q4055"/>
      <c r="R4055"/>
      <c r="S4055"/>
      <c r="T4055"/>
      <c r="U4055"/>
      <c r="V4055"/>
      <c r="W4055"/>
    </row>
    <row r="4056" spans="2:23" ht="15" x14ac:dyDescent="0.25">
      <c r="B4056" s="2"/>
      <c r="I4056" s="2" t="s">
        <v>717</v>
      </c>
      <c r="J4056" s="2" t="s">
        <v>1237</v>
      </c>
      <c r="K4056" s="9">
        <v>-112</v>
      </c>
      <c r="L4056" s="9">
        <v>0</v>
      </c>
      <c r="M4056" s="9">
        <v>0</v>
      </c>
      <c r="N4056"/>
      <c r="O4056"/>
      <c r="P4056"/>
      <c r="Q4056"/>
      <c r="R4056"/>
      <c r="S4056"/>
      <c r="T4056"/>
      <c r="U4056"/>
      <c r="V4056"/>
      <c r="W4056"/>
    </row>
    <row r="4057" spans="2:23" ht="15" x14ac:dyDescent="0.25">
      <c r="B4057" s="2"/>
      <c r="K4057" s="9"/>
      <c r="L4057" s="9"/>
      <c r="M4057" s="9"/>
      <c r="N4057"/>
      <c r="O4057"/>
      <c r="P4057"/>
      <c r="Q4057"/>
      <c r="R4057"/>
      <c r="S4057"/>
      <c r="T4057"/>
      <c r="U4057"/>
      <c r="V4057"/>
      <c r="W4057"/>
    </row>
    <row r="4058" spans="2:23" ht="15" x14ac:dyDescent="0.25">
      <c r="B4058" s="2"/>
      <c r="D4058" s="2" t="s">
        <v>1126</v>
      </c>
      <c r="E4058" s="2" t="s">
        <v>1127</v>
      </c>
      <c r="K4058" s="9"/>
      <c r="L4058" s="9"/>
      <c r="M4058" s="9"/>
      <c r="N4058"/>
      <c r="O4058"/>
      <c r="P4058"/>
      <c r="Q4058"/>
      <c r="R4058"/>
      <c r="S4058"/>
      <c r="T4058"/>
      <c r="U4058"/>
      <c r="V4058"/>
      <c r="W4058"/>
    </row>
    <row r="4059" spans="2:23" ht="15" x14ac:dyDescent="0.25">
      <c r="B4059" s="2"/>
      <c r="F4059" s="2" t="s">
        <v>44</v>
      </c>
      <c r="G4059" s="2" t="s">
        <v>1127</v>
      </c>
      <c r="K4059" s="9"/>
      <c r="L4059" s="9"/>
      <c r="M4059" s="9"/>
      <c r="N4059"/>
      <c r="O4059"/>
      <c r="P4059"/>
      <c r="Q4059"/>
      <c r="R4059"/>
      <c r="S4059"/>
      <c r="T4059"/>
      <c r="U4059"/>
      <c r="V4059"/>
      <c r="W4059"/>
    </row>
    <row r="4060" spans="2:23" ht="15" x14ac:dyDescent="0.25">
      <c r="B4060" s="2"/>
      <c r="H4060" s="2" t="s">
        <v>1327</v>
      </c>
      <c r="K4060" s="9"/>
      <c r="L4060" s="9"/>
      <c r="M4060" s="9"/>
      <c r="N4060"/>
      <c r="O4060"/>
      <c r="P4060"/>
      <c r="Q4060"/>
      <c r="R4060"/>
      <c r="S4060"/>
      <c r="T4060"/>
      <c r="U4060"/>
      <c r="V4060"/>
      <c r="W4060"/>
    </row>
    <row r="4061" spans="2:23" ht="15" x14ac:dyDescent="0.25">
      <c r="B4061" s="2"/>
      <c r="I4061" s="2" t="s">
        <v>155</v>
      </c>
      <c r="J4061" s="2" t="s">
        <v>1237</v>
      </c>
      <c r="K4061" s="9">
        <v>-1</v>
      </c>
      <c r="L4061" s="9">
        <v>0</v>
      </c>
      <c r="M4061" s="9">
        <v>0</v>
      </c>
      <c r="N4061"/>
      <c r="O4061"/>
      <c r="P4061"/>
      <c r="Q4061"/>
      <c r="R4061"/>
      <c r="S4061"/>
      <c r="T4061"/>
      <c r="U4061"/>
      <c r="V4061"/>
      <c r="W4061"/>
    </row>
    <row r="4062" spans="2:23" ht="15" x14ac:dyDescent="0.25">
      <c r="B4062" s="2"/>
      <c r="I4062" s="2" t="s">
        <v>155</v>
      </c>
      <c r="J4062" s="2" t="s">
        <v>1243</v>
      </c>
      <c r="K4062" s="9">
        <v>0</v>
      </c>
      <c r="L4062" s="9">
        <v>0</v>
      </c>
      <c r="M4062" s="9">
        <v>-410</v>
      </c>
      <c r="N4062"/>
      <c r="O4062"/>
      <c r="P4062"/>
      <c r="Q4062"/>
      <c r="R4062"/>
      <c r="S4062"/>
      <c r="T4062"/>
      <c r="U4062"/>
      <c r="V4062"/>
      <c r="W4062"/>
    </row>
    <row r="4063" spans="2:23" ht="15" x14ac:dyDescent="0.25">
      <c r="B4063" s="2"/>
      <c r="K4063" s="9"/>
      <c r="L4063" s="9"/>
      <c r="M4063" s="9"/>
      <c r="N4063"/>
      <c r="O4063"/>
      <c r="P4063"/>
      <c r="Q4063"/>
      <c r="R4063"/>
      <c r="S4063"/>
      <c r="T4063"/>
      <c r="U4063"/>
      <c r="V4063"/>
      <c r="W4063"/>
    </row>
    <row r="4064" spans="2:23" ht="15" x14ac:dyDescent="0.25">
      <c r="B4064" s="2"/>
      <c r="D4064" s="2" t="s">
        <v>47</v>
      </c>
      <c r="E4064" s="2" t="s">
        <v>48</v>
      </c>
      <c r="K4064" s="9"/>
      <c r="L4064" s="9"/>
      <c r="M4064" s="9"/>
      <c r="N4064"/>
      <c r="O4064"/>
      <c r="P4064"/>
      <c r="Q4064"/>
      <c r="R4064"/>
      <c r="S4064"/>
      <c r="T4064"/>
      <c r="U4064"/>
      <c r="V4064"/>
      <c r="W4064"/>
    </row>
    <row r="4065" spans="2:23" ht="15" x14ac:dyDescent="0.25">
      <c r="B4065" s="2"/>
      <c r="F4065" s="2" t="s">
        <v>44</v>
      </c>
      <c r="G4065" s="2" t="s">
        <v>48</v>
      </c>
      <c r="K4065" s="9"/>
      <c r="L4065" s="9"/>
      <c r="M4065" s="9"/>
      <c r="N4065"/>
      <c r="O4065"/>
      <c r="P4065"/>
      <c r="Q4065"/>
      <c r="R4065"/>
      <c r="S4065"/>
      <c r="T4065"/>
      <c r="U4065"/>
      <c r="V4065"/>
      <c r="W4065"/>
    </row>
    <row r="4066" spans="2:23" ht="15" x14ac:dyDescent="0.25">
      <c r="B4066" s="2"/>
      <c r="H4066" s="2" t="s">
        <v>1328</v>
      </c>
      <c r="K4066" s="9"/>
      <c r="L4066" s="9"/>
      <c r="M4066" s="9"/>
      <c r="N4066"/>
      <c r="O4066"/>
      <c r="P4066"/>
      <c r="Q4066"/>
      <c r="R4066"/>
      <c r="S4066"/>
      <c r="T4066"/>
      <c r="U4066"/>
      <c r="V4066"/>
      <c r="W4066"/>
    </row>
    <row r="4067" spans="2:23" ht="15" x14ac:dyDescent="0.25">
      <c r="B4067" s="2"/>
      <c r="I4067" s="2" t="s">
        <v>50</v>
      </c>
      <c r="J4067" s="2" t="s">
        <v>1237</v>
      </c>
      <c r="K4067" s="9">
        <v>-5</v>
      </c>
      <c r="L4067" s="9">
        <v>-5</v>
      </c>
      <c r="M4067" s="9">
        <v>-3</v>
      </c>
      <c r="N4067"/>
      <c r="O4067"/>
      <c r="P4067"/>
      <c r="Q4067"/>
      <c r="R4067"/>
      <c r="S4067"/>
      <c r="T4067"/>
      <c r="U4067"/>
      <c r="V4067"/>
      <c r="W4067"/>
    </row>
    <row r="4068" spans="2:23" ht="15" x14ac:dyDescent="0.25">
      <c r="B4068" s="2"/>
      <c r="K4068" s="9"/>
      <c r="L4068" s="9"/>
      <c r="M4068" s="9"/>
      <c r="N4068"/>
      <c r="O4068"/>
      <c r="P4068"/>
      <c r="Q4068"/>
      <c r="R4068"/>
      <c r="S4068"/>
      <c r="T4068"/>
      <c r="U4068"/>
      <c r="V4068"/>
      <c r="W4068"/>
    </row>
    <row r="4069" spans="2:23" ht="15" x14ac:dyDescent="0.25">
      <c r="B4069" s="2"/>
      <c r="H4069" s="2" t="s">
        <v>728</v>
      </c>
      <c r="K4069" s="9"/>
      <c r="L4069" s="9"/>
      <c r="M4069" s="9"/>
      <c r="N4069"/>
      <c r="O4069"/>
      <c r="P4069"/>
      <c r="Q4069"/>
      <c r="R4069"/>
      <c r="S4069"/>
      <c r="T4069"/>
      <c r="U4069"/>
      <c r="V4069"/>
      <c r="W4069"/>
    </row>
    <row r="4070" spans="2:23" ht="15" x14ac:dyDescent="0.25">
      <c r="B4070" s="2"/>
      <c r="I4070" s="2" t="s">
        <v>50</v>
      </c>
      <c r="J4070" s="2" t="s">
        <v>1237</v>
      </c>
      <c r="K4070" s="9">
        <v>-2</v>
      </c>
      <c r="L4070" s="9">
        <v>0</v>
      </c>
      <c r="M4070" s="9">
        <v>0</v>
      </c>
      <c r="N4070"/>
      <c r="O4070"/>
      <c r="P4070"/>
      <c r="Q4070"/>
      <c r="R4070"/>
      <c r="S4070"/>
      <c r="T4070"/>
      <c r="U4070"/>
      <c r="V4070"/>
      <c r="W4070"/>
    </row>
    <row r="4071" spans="2:23" ht="15" x14ac:dyDescent="0.25">
      <c r="B4071" s="2"/>
      <c r="K4071" s="9"/>
      <c r="L4071" s="9"/>
      <c r="M4071" s="9"/>
      <c r="N4071"/>
      <c r="O4071"/>
      <c r="P4071"/>
      <c r="Q4071"/>
      <c r="R4071"/>
      <c r="S4071"/>
      <c r="T4071"/>
      <c r="U4071"/>
      <c r="V4071"/>
      <c r="W4071"/>
    </row>
    <row r="4072" spans="2:23" ht="15" x14ac:dyDescent="0.25">
      <c r="B4072" s="2"/>
      <c r="D4072" s="2" t="s">
        <v>732</v>
      </c>
      <c r="E4072" s="2" t="s">
        <v>733</v>
      </c>
      <c r="K4072" s="9"/>
      <c r="L4072" s="9"/>
      <c r="M4072" s="9"/>
      <c r="N4072"/>
      <c r="O4072"/>
      <c r="P4072"/>
      <c r="Q4072"/>
      <c r="R4072"/>
      <c r="S4072"/>
      <c r="T4072"/>
      <c r="U4072"/>
      <c r="V4072"/>
      <c r="W4072"/>
    </row>
    <row r="4073" spans="2:23" ht="15" x14ac:dyDescent="0.25">
      <c r="B4073" s="2"/>
      <c r="F4073" s="2" t="s">
        <v>177</v>
      </c>
      <c r="G4073" s="2" t="s">
        <v>734</v>
      </c>
      <c r="K4073" s="9"/>
      <c r="L4073" s="9"/>
      <c r="M4073" s="9"/>
      <c r="N4073"/>
      <c r="O4073"/>
      <c r="P4073"/>
      <c r="Q4073"/>
      <c r="R4073"/>
      <c r="S4073"/>
      <c r="T4073"/>
      <c r="U4073"/>
      <c r="V4073"/>
      <c r="W4073"/>
    </row>
    <row r="4074" spans="2:23" ht="15" x14ac:dyDescent="0.25">
      <c r="B4074" s="2"/>
      <c r="H4074" s="2" t="s">
        <v>735</v>
      </c>
      <c r="K4074" s="9"/>
      <c r="L4074" s="9"/>
      <c r="M4074" s="9"/>
      <c r="N4074"/>
      <c r="O4074"/>
      <c r="P4074"/>
      <c r="Q4074"/>
      <c r="R4074"/>
      <c r="S4074"/>
      <c r="T4074"/>
      <c r="U4074"/>
      <c r="V4074"/>
      <c r="W4074"/>
    </row>
    <row r="4075" spans="2:23" ht="15" x14ac:dyDescent="0.25">
      <c r="B4075" s="2"/>
      <c r="I4075" s="2" t="s">
        <v>736</v>
      </c>
      <c r="J4075" s="2" t="s">
        <v>1237</v>
      </c>
      <c r="K4075" s="9">
        <v>-5</v>
      </c>
      <c r="L4075" s="9">
        <v>-1</v>
      </c>
      <c r="M4075" s="9">
        <v>-1</v>
      </c>
      <c r="N4075"/>
      <c r="O4075"/>
      <c r="P4075"/>
      <c r="Q4075"/>
      <c r="R4075"/>
      <c r="S4075"/>
      <c r="T4075"/>
      <c r="U4075"/>
      <c r="V4075"/>
      <c r="W4075"/>
    </row>
    <row r="4076" spans="2:23" ht="15" x14ac:dyDescent="0.25">
      <c r="B4076" s="2"/>
      <c r="K4076" s="9"/>
      <c r="L4076" s="9"/>
      <c r="M4076" s="9"/>
      <c r="N4076"/>
      <c r="O4076"/>
      <c r="P4076"/>
      <c r="Q4076"/>
      <c r="R4076"/>
      <c r="S4076"/>
      <c r="T4076"/>
      <c r="U4076"/>
      <c r="V4076"/>
      <c r="W4076"/>
    </row>
    <row r="4077" spans="2:23" ht="15" x14ac:dyDescent="0.25">
      <c r="B4077" s="2"/>
      <c r="D4077" s="2" t="s">
        <v>1230</v>
      </c>
      <c r="E4077" s="2" t="s">
        <v>1231</v>
      </c>
      <c r="K4077" s="9"/>
      <c r="L4077" s="9"/>
      <c r="M4077" s="9"/>
      <c r="N4077"/>
      <c r="O4077"/>
      <c r="P4077"/>
      <c r="Q4077"/>
      <c r="R4077"/>
      <c r="S4077"/>
      <c r="T4077"/>
      <c r="U4077"/>
      <c r="V4077"/>
      <c r="W4077"/>
    </row>
    <row r="4078" spans="2:23" ht="15" x14ac:dyDescent="0.25">
      <c r="B4078" s="2"/>
      <c r="F4078" s="2" t="s">
        <v>44</v>
      </c>
      <c r="G4078" s="2" t="s">
        <v>1231</v>
      </c>
      <c r="K4078" s="9"/>
      <c r="L4078" s="9"/>
      <c r="M4078" s="9"/>
      <c r="N4078"/>
      <c r="O4078"/>
      <c r="P4078"/>
      <c r="Q4078"/>
      <c r="R4078"/>
      <c r="S4078"/>
      <c r="T4078"/>
      <c r="U4078"/>
      <c r="V4078"/>
      <c r="W4078"/>
    </row>
    <row r="4079" spans="2:23" ht="15" x14ac:dyDescent="0.25">
      <c r="B4079" s="2"/>
      <c r="H4079" s="2" t="s">
        <v>1329</v>
      </c>
      <c r="K4079" s="9"/>
      <c r="L4079" s="9"/>
      <c r="M4079" s="9"/>
      <c r="N4079"/>
      <c r="O4079"/>
      <c r="P4079"/>
      <c r="Q4079"/>
      <c r="R4079"/>
      <c r="S4079"/>
      <c r="T4079"/>
      <c r="U4079"/>
      <c r="V4079"/>
      <c r="W4079"/>
    </row>
    <row r="4080" spans="2:23" ht="15" x14ac:dyDescent="0.25">
      <c r="B4080" s="2"/>
      <c r="I4080" s="2" t="s">
        <v>690</v>
      </c>
      <c r="J4080" s="2" t="s">
        <v>1237</v>
      </c>
      <c r="K4080" s="9">
        <v>-110</v>
      </c>
      <c r="L4080" s="9">
        <v>-231</v>
      </c>
      <c r="M4080" s="9">
        <v>-177</v>
      </c>
      <c r="N4080"/>
      <c r="O4080"/>
      <c r="P4080"/>
      <c r="Q4080"/>
      <c r="R4080"/>
      <c r="S4080"/>
      <c r="T4080"/>
      <c r="U4080"/>
      <c r="V4080"/>
      <c r="W4080"/>
    </row>
    <row r="4081" spans="2:23" ht="15" x14ac:dyDescent="0.25">
      <c r="B4081" s="2"/>
      <c r="K4081" s="9"/>
      <c r="L4081" s="9"/>
      <c r="M4081" s="9"/>
      <c r="N4081"/>
      <c r="O4081"/>
      <c r="P4081"/>
      <c r="Q4081"/>
      <c r="R4081"/>
      <c r="S4081"/>
      <c r="T4081"/>
      <c r="U4081"/>
      <c r="V4081"/>
      <c r="W4081"/>
    </row>
    <row r="4082" spans="2:23" ht="15" x14ac:dyDescent="0.25">
      <c r="B4082" s="2"/>
      <c r="D4082" s="2" t="s">
        <v>737</v>
      </c>
      <c r="E4082" s="2" t="s">
        <v>738</v>
      </c>
      <c r="K4082" s="9"/>
      <c r="L4082" s="9"/>
      <c r="M4082" s="9"/>
      <c r="N4082"/>
      <c r="O4082"/>
      <c r="P4082"/>
      <c r="Q4082"/>
      <c r="R4082"/>
      <c r="S4082"/>
      <c r="T4082"/>
      <c r="U4082"/>
      <c r="V4082"/>
      <c r="W4082"/>
    </row>
    <row r="4083" spans="2:23" ht="15" x14ac:dyDescent="0.25">
      <c r="B4083" s="2"/>
      <c r="F4083" s="2" t="s">
        <v>44</v>
      </c>
      <c r="G4083" s="2" t="s">
        <v>738</v>
      </c>
      <c r="K4083" s="9"/>
      <c r="L4083" s="9"/>
      <c r="M4083" s="9"/>
      <c r="N4083"/>
      <c r="O4083"/>
      <c r="P4083"/>
      <c r="Q4083"/>
      <c r="R4083"/>
      <c r="S4083"/>
      <c r="T4083"/>
      <c r="U4083"/>
      <c r="V4083"/>
      <c r="W4083"/>
    </row>
    <row r="4084" spans="2:23" ht="15" x14ac:dyDescent="0.25">
      <c r="B4084" s="2"/>
      <c r="H4084" s="2" t="s">
        <v>739</v>
      </c>
      <c r="K4084" s="9"/>
      <c r="L4084" s="9"/>
      <c r="M4084" s="9"/>
      <c r="N4084"/>
      <c r="O4084"/>
      <c r="P4084"/>
      <c r="Q4084"/>
      <c r="R4084"/>
      <c r="S4084"/>
      <c r="T4084"/>
      <c r="U4084"/>
      <c r="V4084"/>
      <c r="W4084"/>
    </row>
    <row r="4085" spans="2:23" ht="15" x14ac:dyDescent="0.25">
      <c r="B4085" s="2"/>
      <c r="I4085" s="2" t="s">
        <v>155</v>
      </c>
      <c r="J4085" s="2" t="s">
        <v>1237</v>
      </c>
      <c r="K4085" s="9">
        <v>-390</v>
      </c>
      <c r="L4085" s="9">
        <v>-390</v>
      </c>
      <c r="M4085" s="9">
        <v>-416</v>
      </c>
      <c r="N4085"/>
      <c r="O4085"/>
      <c r="P4085"/>
      <c r="Q4085"/>
      <c r="R4085"/>
      <c r="S4085"/>
      <c r="T4085"/>
      <c r="U4085"/>
      <c r="V4085"/>
      <c r="W4085"/>
    </row>
    <row r="4086" spans="2:23" ht="15" x14ac:dyDescent="0.25">
      <c r="B4086" s="2"/>
      <c r="K4086" s="9"/>
      <c r="L4086" s="9"/>
      <c r="M4086" s="9"/>
      <c r="N4086"/>
      <c r="O4086"/>
      <c r="P4086"/>
      <c r="Q4086"/>
      <c r="R4086"/>
      <c r="S4086"/>
      <c r="T4086"/>
      <c r="U4086"/>
      <c r="V4086"/>
      <c r="W4086"/>
    </row>
    <row r="4087" spans="2:23" ht="15" x14ac:dyDescent="0.25">
      <c r="B4087" s="2"/>
      <c r="H4087" s="2" t="s">
        <v>1330</v>
      </c>
      <c r="K4087" s="9"/>
      <c r="L4087" s="9"/>
      <c r="M4087" s="9"/>
      <c r="N4087"/>
      <c r="O4087"/>
      <c r="P4087"/>
      <c r="Q4087"/>
      <c r="R4087"/>
      <c r="S4087"/>
      <c r="T4087"/>
      <c r="U4087"/>
      <c r="V4087"/>
      <c r="W4087"/>
    </row>
    <row r="4088" spans="2:23" ht="15" x14ac:dyDescent="0.25">
      <c r="B4088" s="2"/>
      <c r="I4088" s="2" t="s">
        <v>155</v>
      </c>
      <c r="J4088" s="2" t="s">
        <v>1237</v>
      </c>
      <c r="K4088" s="9">
        <v>-5</v>
      </c>
      <c r="L4088" s="9">
        <v>0</v>
      </c>
      <c r="M4088" s="9">
        <v>0</v>
      </c>
      <c r="N4088"/>
      <c r="O4088"/>
      <c r="P4088"/>
      <c r="Q4088"/>
      <c r="R4088"/>
      <c r="S4088"/>
      <c r="T4088"/>
      <c r="U4088"/>
      <c r="V4088"/>
      <c r="W4088"/>
    </row>
    <row r="4089" spans="2:23" ht="15" x14ac:dyDescent="0.25">
      <c r="B4089" s="2"/>
      <c r="K4089" s="9"/>
      <c r="L4089" s="9"/>
      <c r="M4089" s="9"/>
      <c r="N4089"/>
      <c r="O4089"/>
      <c r="P4089"/>
      <c r="Q4089"/>
      <c r="R4089"/>
      <c r="S4089"/>
      <c r="T4089"/>
      <c r="U4089"/>
      <c r="V4089"/>
      <c r="W4089"/>
    </row>
    <row r="4090" spans="2:23" ht="15" x14ac:dyDescent="0.25">
      <c r="B4090" s="2"/>
      <c r="D4090" s="2" t="s">
        <v>740</v>
      </c>
      <c r="E4090" s="2" t="s">
        <v>741</v>
      </c>
      <c r="K4090" s="9"/>
      <c r="L4090" s="9"/>
      <c r="M4090" s="9"/>
      <c r="N4090"/>
      <c r="O4090"/>
      <c r="P4090"/>
      <c r="Q4090"/>
      <c r="R4090"/>
      <c r="S4090"/>
      <c r="T4090"/>
      <c r="U4090"/>
      <c r="V4090"/>
      <c r="W4090"/>
    </row>
    <row r="4091" spans="2:23" ht="15" x14ac:dyDescent="0.25">
      <c r="B4091" s="2"/>
      <c r="F4091" s="2" t="s">
        <v>44</v>
      </c>
      <c r="G4091" s="2" t="s">
        <v>741</v>
      </c>
      <c r="K4091" s="9"/>
      <c r="L4091" s="9"/>
      <c r="M4091" s="9"/>
      <c r="N4091"/>
      <c r="O4091"/>
      <c r="P4091"/>
      <c r="Q4091"/>
      <c r="R4091"/>
      <c r="S4091"/>
      <c r="T4091"/>
      <c r="U4091"/>
      <c r="V4091"/>
      <c r="W4091"/>
    </row>
    <row r="4092" spans="2:23" ht="15" x14ac:dyDescent="0.25">
      <c r="B4092" s="2"/>
      <c r="H4092" s="2" t="s">
        <v>742</v>
      </c>
      <c r="K4092" s="9"/>
      <c r="L4092" s="9"/>
      <c r="M4092" s="9"/>
      <c r="N4092"/>
      <c r="O4092"/>
      <c r="P4092"/>
      <c r="Q4092"/>
      <c r="R4092"/>
      <c r="S4092"/>
      <c r="T4092"/>
      <c r="U4092"/>
      <c r="V4092"/>
      <c r="W4092"/>
    </row>
    <row r="4093" spans="2:23" ht="15" x14ac:dyDescent="0.25">
      <c r="B4093" s="2"/>
      <c r="I4093" s="2" t="s">
        <v>510</v>
      </c>
      <c r="J4093" s="2" t="s">
        <v>1237</v>
      </c>
      <c r="K4093" s="9">
        <v>-1</v>
      </c>
      <c r="L4093" s="9">
        <v>-1</v>
      </c>
      <c r="M4093" s="9">
        <v>-1</v>
      </c>
      <c r="N4093"/>
      <c r="O4093"/>
      <c r="P4093"/>
      <c r="Q4093"/>
      <c r="R4093"/>
      <c r="S4093"/>
      <c r="T4093"/>
      <c r="U4093"/>
      <c r="V4093"/>
      <c r="W4093"/>
    </row>
    <row r="4094" spans="2:23" ht="15" x14ac:dyDescent="0.25">
      <c r="B4094" s="2"/>
      <c r="K4094" s="9"/>
      <c r="L4094" s="9"/>
      <c r="M4094" s="9"/>
      <c r="N4094"/>
      <c r="O4094"/>
      <c r="P4094"/>
      <c r="Q4094"/>
      <c r="R4094"/>
      <c r="S4094"/>
      <c r="T4094"/>
      <c r="U4094"/>
      <c r="V4094"/>
      <c r="W4094"/>
    </row>
    <row r="4095" spans="2:23" ht="15" x14ac:dyDescent="0.25">
      <c r="B4095" s="2"/>
      <c r="D4095" s="2" t="s">
        <v>743</v>
      </c>
      <c r="E4095" s="2" t="s">
        <v>744</v>
      </c>
      <c r="K4095" s="9"/>
      <c r="L4095" s="9"/>
      <c r="M4095" s="9"/>
      <c r="N4095"/>
      <c r="O4095"/>
      <c r="P4095"/>
      <c r="Q4095"/>
      <c r="R4095"/>
      <c r="S4095"/>
      <c r="T4095"/>
      <c r="U4095"/>
      <c r="V4095"/>
      <c r="W4095"/>
    </row>
    <row r="4096" spans="2:23" ht="15" x14ac:dyDescent="0.25">
      <c r="B4096" s="2"/>
      <c r="F4096" s="2" t="s">
        <v>44</v>
      </c>
      <c r="G4096" s="2" t="s">
        <v>744</v>
      </c>
      <c r="K4096" s="9"/>
      <c r="L4096" s="9"/>
      <c r="M4096" s="9"/>
      <c r="N4096"/>
      <c r="O4096"/>
      <c r="P4096"/>
      <c r="Q4096"/>
      <c r="R4096"/>
      <c r="S4096"/>
      <c r="T4096"/>
      <c r="U4096"/>
      <c r="V4096"/>
      <c r="W4096"/>
    </row>
    <row r="4097" spans="2:23" ht="15" x14ac:dyDescent="0.25">
      <c r="B4097" s="2"/>
      <c r="H4097" s="2" t="s">
        <v>745</v>
      </c>
      <c r="K4097" s="9"/>
      <c r="L4097" s="9"/>
      <c r="M4097" s="9"/>
      <c r="N4097"/>
      <c r="O4097"/>
      <c r="P4097"/>
      <c r="Q4097"/>
      <c r="R4097"/>
      <c r="S4097"/>
      <c r="T4097"/>
      <c r="U4097"/>
      <c r="V4097"/>
      <c r="W4097"/>
    </row>
    <row r="4098" spans="2:23" ht="15" x14ac:dyDescent="0.25">
      <c r="B4098" s="2"/>
      <c r="I4098" s="2" t="s">
        <v>155</v>
      </c>
      <c r="J4098" s="2" t="s">
        <v>1243</v>
      </c>
      <c r="K4098" s="9">
        <v>-261</v>
      </c>
      <c r="L4098" s="9">
        <v>-285</v>
      </c>
      <c r="M4098" s="9">
        <v>-316</v>
      </c>
      <c r="N4098"/>
      <c r="O4098"/>
      <c r="P4098"/>
      <c r="Q4098"/>
      <c r="R4098"/>
      <c r="S4098"/>
      <c r="T4098"/>
      <c r="U4098"/>
      <c r="V4098"/>
      <c r="W4098"/>
    </row>
    <row r="4099" spans="2:23" ht="15" x14ac:dyDescent="0.25">
      <c r="B4099" s="2"/>
      <c r="K4099" s="9"/>
      <c r="L4099" s="9"/>
      <c r="M4099" s="9"/>
      <c r="N4099"/>
      <c r="O4099"/>
      <c r="P4099"/>
      <c r="Q4099"/>
      <c r="R4099"/>
      <c r="S4099"/>
      <c r="T4099"/>
      <c r="U4099"/>
      <c r="V4099"/>
      <c r="W4099"/>
    </row>
    <row r="4100" spans="2:23" ht="15" x14ac:dyDescent="0.25">
      <c r="B4100" s="2"/>
      <c r="D4100" s="2" t="s">
        <v>749</v>
      </c>
      <c r="E4100" s="2" t="s">
        <v>750</v>
      </c>
      <c r="K4100" s="9"/>
      <c r="L4100" s="9"/>
      <c r="M4100" s="9"/>
      <c r="N4100"/>
      <c r="O4100"/>
      <c r="P4100"/>
      <c r="Q4100"/>
      <c r="R4100"/>
      <c r="S4100"/>
      <c r="T4100"/>
      <c r="U4100"/>
      <c r="V4100"/>
      <c r="W4100"/>
    </row>
    <row r="4101" spans="2:23" ht="15" x14ac:dyDescent="0.25">
      <c r="B4101" s="2"/>
      <c r="F4101" s="2" t="s">
        <v>44</v>
      </c>
      <c r="G4101" s="2" t="s">
        <v>750</v>
      </c>
      <c r="K4101" s="9"/>
      <c r="L4101" s="9"/>
      <c r="M4101" s="9"/>
      <c r="N4101"/>
      <c r="O4101"/>
      <c r="P4101"/>
      <c r="Q4101"/>
      <c r="R4101"/>
      <c r="S4101"/>
      <c r="T4101"/>
      <c r="U4101"/>
      <c r="V4101"/>
      <c r="W4101"/>
    </row>
    <row r="4102" spans="2:23" ht="15" x14ac:dyDescent="0.25">
      <c r="B4102" s="2"/>
      <c r="H4102" s="2" t="s">
        <v>751</v>
      </c>
      <c r="K4102" s="9"/>
      <c r="L4102" s="9"/>
      <c r="M4102" s="9"/>
      <c r="N4102"/>
      <c r="O4102"/>
      <c r="P4102"/>
      <c r="Q4102"/>
      <c r="R4102"/>
      <c r="S4102"/>
      <c r="T4102"/>
      <c r="U4102"/>
      <c r="V4102"/>
      <c r="W4102"/>
    </row>
    <row r="4103" spans="2:23" ht="15" x14ac:dyDescent="0.25">
      <c r="B4103" s="2"/>
      <c r="I4103" s="2" t="s">
        <v>565</v>
      </c>
      <c r="J4103" s="2" t="s">
        <v>1237</v>
      </c>
      <c r="K4103" s="9">
        <v>-35</v>
      </c>
      <c r="L4103" s="9">
        <v>0</v>
      </c>
      <c r="M4103" s="9">
        <v>0</v>
      </c>
      <c r="N4103"/>
      <c r="O4103"/>
      <c r="P4103"/>
      <c r="Q4103"/>
      <c r="R4103"/>
      <c r="S4103"/>
      <c r="T4103"/>
      <c r="U4103"/>
      <c r="V4103"/>
      <c r="W4103"/>
    </row>
    <row r="4104" spans="2:23" ht="15" x14ac:dyDescent="0.25">
      <c r="B4104" s="2"/>
      <c r="K4104" s="9"/>
      <c r="L4104" s="9"/>
      <c r="M4104" s="9"/>
      <c r="N4104"/>
      <c r="O4104"/>
      <c r="P4104"/>
      <c r="Q4104"/>
      <c r="R4104"/>
      <c r="S4104"/>
      <c r="T4104"/>
      <c r="U4104"/>
      <c r="V4104"/>
      <c r="W4104"/>
    </row>
    <row r="4105" spans="2:23" ht="15" x14ac:dyDescent="0.25">
      <c r="B4105" s="2"/>
      <c r="D4105" s="2" t="s">
        <v>758</v>
      </c>
      <c r="E4105" s="2" t="s">
        <v>759</v>
      </c>
      <c r="K4105" s="9"/>
      <c r="L4105" s="9"/>
      <c r="M4105" s="9"/>
      <c r="N4105"/>
      <c r="O4105"/>
      <c r="P4105"/>
      <c r="Q4105"/>
      <c r="R4105"/>
      <c r="S4105"/>
      <c r="T4105"/>
      <c r="U4105"/>
      <c r="V4105"/>
      <c r="W4105"/>
    </row>
    <row r="4106" spans="2:23" ht="15" x14ac:dyDescent="0.25">
      <c r="B4106" s="2"/>
      <c r="F4106" s="2" t="s">
        <v>44</v>
      </c>
      <c r="G4106" s="2" t="s">
        <v>759</v>
      </c>
      <c r="K4106" s="9"/>
      <c r="L4106" s="9"/>
      <c r="M4106" s="9"/>
      <c r="N4106"/>
      <c r="O4106"/>
      <c r="P4106"/>
      <c r="Q4106"/>
      <c r="R4106"/>
      <c r="S4106"/>
      <c r="T4106"/>
      <c r="U4106"/>
      <c r="V4106"/>
      <c r="W4106"/>
    </row>
    <row r="4107" spans="2:23" ht="15" x14ac:dyDescent="0.25">
      <c r="B4107" s="2"/>
      <c r="H4107" s="2" t="s">
        <v>761</v>
      </c>
      <c r="K4107" s="9"/>
      <c r="L4107" s="9"/>
      <c r="M4107" s="9"/>
      <c r="N4107"/>
      <c r="O4107"/>
      <c r="P4107"/>
      <c r="Q4107"/>
      <c r="R4107"/>
      <c r="S4107"/>
      <c r="T4107"/>
      <c r="U4107"/>
      <c r="V4107"/>
      <c r="W4107"/>
    </row>
    <row r="4108" spans="2:23" ht="15" x14ac:dyDescent="0.25">
      <c r="B4108" s="2"/>
      <c r="I4108" s="2" t="s">
        <v>363</v>
      </c>
      <c r="J4108" s="2" t="s">
        <v>1237</v>
      </c>
      <c r="K4108" s="9">
        <v>-2</v>
      </c>
      <c r="L4108" s="9">
        <v>0</v>
      </c>
      <c r="M4108" s="9">
        <v>0</v>
      </c>
      <c r="N4108"/>
      <c r="O4108"/>
      <c r="P4108"/>
      <c r="Q4108"/>
      <c r="R4108"/>
      <c r="S4108"/>
      <c r="T4108"/>
      <c r="U4108"/>
      <c r="V4108"/>
      <c r="W4108"/>
    </row>
    <row r="4109" spans="2:23" ht="15" x14ac:dyDescent="0.25">
      <c r="B4109" s="2"/>
      <c r="K4109" s="9"/>
      <c r="L4109" s="9"/>
      <c r="M4109" s="9"/>
      <c r="N4109"/>
      <c r="O4109"/>
      <c r="P4109"/>
      <c r="Q4109"/>
      <c r="R4109"/>
      <c r="S4109"/>
      <c r="T4109"/>
      <c r="U4109"/>
      <c r="V4109"/>
      <c r="W4109"/>
    </row>
    <row r="4110" spans="2:23" ht="15" x14ac:dyDescent="0.25">
      <c r="B4110" s="2"/>
      <c r="D4110" s="2" t="s">
        <v>768</v>
      </c>
      <c r="E4110" s="2" t="s">
        <v>769</v>
      </c>
      <c r="K4110" s="9"/>
      <c r="L4110" s="9"/>
      <c r="M4110" s="9"/>
      <c r="N4110"/>
      <c r="O4110"/>
      <c r="P4110"/>
      <c r="Q4110"/>
      <c r="R4110"/>
      <c r="S4110"/>
      <c r="T4110"/>
      <c r="U4110"/>
      <c r="V4110"/>
      <c r="W4110"/>
    </row>
    <row r="4111" spans="2:23" ht="15" x14ac:dyDescent="0.25">
      <c r="B4111" s="2"/>
      <c r="F4111" s="2" t="s">
        <v>44</v>
      </c>
      <c r="G4111" s="2" t="s">
        <v>769</v>
      </c>
      <c r="K4111" s="9"/>
      <c r="L4111" s="9"/>
      <c r="M4111" s="9"/>
      <c r="N4111"/>
      <c r="O4111"/>
      <c r="P4111"/>
      <c r="Q4111"/>
      <c r="R4111"/>
      <c r="S4111"/>
      <c r="T4111"/>
      <c r="U4111"/>
      <c r="V4111"/>
      <c r="W4111"/>
    </row>
    <row r="4112" spans="2:23" ht="15" x14ac:dyDescent="0.25">
      <c r="B4112" s="2"/>
      <c r="H4112" s="2" t="s">
        <v>770</v>
      </c>
      <c r="K4112" s="9"/>
      <c r="L4112" s="9"/>
      <c r="M4112" s="9"/>
      <c r="N4112"/>
      <c r="O4112"/>
      <c r="P4112"/>
      <c r="Q4112"/>
      <c r="R4112"/>
      <c r="S4112"/>
      <c r="T4112"/>
      <c r="U4112"/>
      <c r="V4112"/>
      <c r="W4112"/>
    </row>
    <row r="4113" spans="2:23" ht="15" x14ac:dyDescent="0.25">
      <c r="B4113" s="2"/>
      <c r="I4113" s="2" t="s">
        <v>286</v>
      </c>
      <c r="J4113" s="2" t="s">
        <v>1237</v>
      </c>
      <c r="K4113" s="9">
        <v>-5</v>
      </c>
      <c r="L4113" s="9">
        <v>-5</v>
      </c>
      <c r="M4113" s="9">
        <v>-5</v>
      </c>
      <c r="N4113"/>
      <c r="O4113"/>
      <c r="P4113"/>
      <c r="Q4113"/>
      <c r="R4113"/>
      <c r="S4113"/>
      <c r="T4113"/>
      <c r="U4113"/>
      <c r="V4113"/>
      <c r="W4113"/>
    </row>
    <row r="4114" spans="2:23" ht="15" x14ac:dyDescent="0.25">
      <c r="B4114" s="2"/>
      <c r="K4114" s="9"/>
      <c r="L4114" s="9"/>
      <c r="M4114" s="9"/>
      <c r="N4114"/>
      <c r="O4114"/>
      <c r="P4114"/>
      <c r="Q4114"/>
      <c r="R4114"/>
      <c r="S4114"/>
      <c r="T4114"/>
      <c r="U4114"/>
      <c r="V4114"/>
      <c r="W4114"/>
    </row>
    <row r="4115" spans="2:23" ht="15" x14ac:dyDescent="0.25">
      <c r="B4115" s="2"/>
      <c r="D4115" s="2" t="s">
        <v>1331</v>
      </c>
      <c r="E4115" s="2" t="s">
        <v>1332</v>
      </c>
      <c r="K4115" s="9"/>
      <c r="L4115" s="9"/>
      <c r="M4115" s="9"/>
      <c r="N4115"/>
      <c r="O4115"/>
      <c r="P4115"/>
      <c r="Q4115"/>
      <c r="R4115"/>
      <c r="S4115"/>
      <c r="T4115"/>
      <c r="U4115"/>
      <c r="V4115"/>
      <c r="W4115"/>
    </row>
    <row r="4116" spans="2:23" ht="15" x14ac:dyDescent="0.25">
      <c r="B4116" s="2"/>
      <c r="F4116" s="2" t="s">
        <v>44</v>
      </c>
      <c r="G4116" s="2" t="s">
        <v>1332</v>
      </c>
      <c r="K4116" s="9"/>
      <c r="L4116" s="9"/>
      <c r="M4116" s="9"/>
      <c r="N4116"/>
      <c r="O4116"/>
      <c r="P4116"/>
      <c r="Q4116"/>
      <c r="R4116"/>
      <c r="S4116"/>
      <c r="T4116"/>
      <c r="U4116"/>
      <c r="V4116"/>
      <c r="W4116"/>
    </row>
    <row r="4117" spans="2:23" ht="15" x14ac:dyDescent="0.25">
      <c r="B4117" s="2"/>
      <c r="H4117" s="2" t="s">
        <v>1333</v>
      </c>
      <c r="K4117" s="9"/>
      <c r="L4117" s="9"/>
      <c r="M4117" s="9"/>
      <c r="N4117"/>
      <c r="O4117"/>
      <c r="P4117"/>
      <c r="Q4117"/>
      <c r="R4117"/>
      <c r="S4117"/>
      <c r="T4117"/>
      <c r="U4117"/>
      <c r="V4117"/>
      <c r="W4117"/>
    </row>
    <row r="4118" spans="2:23" ht="15" x14ac:dyDescent="0.25">
      <c r="B4118" s="2"/>
      <c r="I4118" s="2" t="s">
        <v>709</v>
      </c>
      <c r="J4118" s="2" t="s">
        <v>1237</v>
      </c>
      <c r="K4118" s="9">
        <v>0</v>
      </c>
      <c r="L4118" s="9">
        <v>-1</v>
      </c>
      <c r="M4118" s="9">
        <v>-1</v>
      </c>
      <c r="N4118"/>
      <c r="O4118"/>
      <c r="P4118"/>
      <c r="Q4118"/>
      <c r="R4118"/>
      <c r="S4118"/>
      <c r="T4118"/>
      <c r="U4118"/>
      <c r="V4118"/>
      <c r="W4118"/>
    </row>
    <row r="4119" spans="2:23" ht="15" x14ac:dyDescent="0.25">
      <c r="B4119" s="2"/>
      <c r="K4119" s="9"/>
      <c r="L4119" s="9"/>
      <c r="M4119" s="9"/>
      <c r="N4119"/>
      <c r="O4119"/>
      <c r="P4119"/>
      <c r="Q4119"/>
      <c r="R4119"/>
      <c r="S4119"/>
      <c r="T4119"/>
      <c r="U4119"/>
      <c r="V4119"/>
      <c r="W4119"/>
    </row>
    <row r="4120" spans="2:23" ht="15" x14ac:dyDescent="0.25">
      <c r="B4120" s="2"/>
      <c r="D4120" s="2" t="s">
        <v>775</v>
      </c>
      <c r="E4120" s="2" t="s">
        <v>776</v>
      </c>
      <c r="K4120" s="9"/>
      <c r="L4120" s="9"/>
      <c r="M4120" s="9"/>
      <c r="N4120"/>
      <c r="O4120"/>
      <c r="P4120"/>
      <c r="Q4120"/>
      <c r="R4120"/>
      <c r="S4120"/>
      <c r="T4120"/>
      <c r="U4120"/>
      <c r="V4120"/>
      <c r="W4120"/>
    </row>
    <row r="4121" spans="2:23" ht="15" x14ac:dyDescent="0.25">
      <c r="B4121" s="2"/>
      <c r="F4121" s="2" t="s">
        <v>44</v>
      </c>
      <c r="G4121" s="2" t="s">
        <v>776</v>
      </c>
      <c r="K4121" s="9"/>
      <c r="L4121" s="9"/>
      <c r="M4121" s="9"/>
      <c r="N4121"/>
      <c r="O4121"/>
      <c r="P4121"/>
      <c r="Q4121"/>
      <c r="R4121"/>
      <c r="S4121"/>
      <c r="T4121"/>
      <c r="U4121"/>
      <c r="V4121"/>
      <c r="W4121"/>
    </row>
    <row r="4122" spans="2:23" ht="15" x14ac:dyDescent="0.25">
      <c r="B4122" s="2"/>
      <c r="H4122" s="2" t="s">
        <v>777</v>
      </c>
      <c r="K4122" s="9"/>
      <c r="L4122" s="9"/>
      <c r="M4122" s="9"/>
      <c r="N4122"/>
      <c r="O4122"/>
      <c r="P4122"/>
      <c r="Q4122"/>
      <c r="R4122"/>
      <c r="S4122"/>
      <c r="T4122"/>
      <c r="U4122"/>
      <c r="V4122"/>
      <c r="W4122"/>
    </row>
    <row r="4123" spans="2:23" ht="15" x14ac:dyDescent="0.25">
      <c r="B4123" s="2"/>
      <c r="I4123" s="2" t="s">
        <v>437</v>
      </c>
      <c r="J4123" s="2" t="s">
        <v>1237</v>
      </c>
      <c r="K4123" s="9">
        <v>-173</v>
      </c>
      <c r="L4123" s="9">
        <v>-169</v>
      </c>
      <c r="M4123" s="9">
        <v>-179</v>
      </c>
      <c r="N4123"/>
      <c r="O4123"/>
      <c r="P4123"/>
      <c r="Q4123"/>
      <c r="R4123"/>
      <c r="S4123"/>
      <c r="T4123"/>
      <c r="U4123"/>
      <c r="V4123"/>
      <c r="W4123"/>
    </row>
    <row r="4124" spans="2:23" ht="15" x14ac:dyDescent="0.25">
      <c r="B4124" s="2"/>
      <c r="K4124" s="9"/>
      <c r="L4124" s="9"/>
      <c r="M4124" s="9"/>
      <c r="N4124"/>
      <c r="O4124"/>
      <c r="P4124"/>
      <c r="Q4124"/>
      <c r="R4124"/>
      <c r="S4124"/>
      <c r="T4124"/>
      <c r="U4124"/>
      <c r="V4124"/>
      <c r="W4124"/>
    </row>
    <row r="4125" spans="2:23" ht="15" x14ac:dyDescent="0.25">
      <c r="B4125" s="2"/>
      <c r="D4125" s="2" t="s">
        <v>778</v>
      </c>
      <c r="E4125" s="2" t="s">
        <v>779</v>
      </c>
      <c r="K4125" s="9"/>
      <c r="L4125" s="9"/>
      <c r="M4125" s="9"/>
      <c r="N4125"/>
      <c r="O4125"/>
      <c r="P4125"/>
      <c r="Q4125"/>
      <c r="R4125"/>
      <c r="S4125"/>
      <c r="T4125"/>
      <c r="U4125"/>
      <c r="V4125"/>
      <c r="W4125"/>
    </row>
    <row r="4126" spans="2:23" ht="15" x14ac:dyDescent="0.25">
      <c r="B4126" s="2"/>
      <c r="F4126" s="2" t="s">
        <v>44</v>
      </c>
      <c r="G4126" s="2" t="s">
        <v>779</v>
      </c>
      <c r="K4126" s="9"/>
      <c r="L4126" s="9"/>
      <c r="M4126" s="9"/>
      <c r="N4126"/>
      <c r="O4126"/>
      <c r="P4126"/>
      <c r="Q4126"/>
      <c r="R4126"/>
      <c r="S4126"/>
      <c r="T4126"/>
      <c r="U4126"/>
      <c r="V4126"/>
      <c r="W4126"/>
    </row>
    <row r="4127" spans="2:23" ht="15" x14ac:dyDescent="0.25">
      <c r="B4127" s="2"/>
      <c r="H4127" s="2" t="s">
        <v>780</v>
      </c>
      <c r="K4127" s="9"/>
      <c r="L4127" s="9"/>
      <c r="M4127" s="9"/>
      <c r="N4127"/>
      <c r="O4127"/>
      <c r="P4127"/>
      <c r="Q4127"/>
      <c r="R4127"/>
      <c r="S4127"/>
      <c r="T4127"/>
      <c r="U4127"/>
      <c r="V4127"/>
      <c r="W4127"/>
    </row>
    <row r="4128" spans="2:23" ht="15" x14ac:dyDescent="0.25">
      <c r="B4128" s="2"/>
      <c r="I4128" s="2" t="s">
        <v>507</v>
      </c>
      <c r="J4128" s="2" t="s">
        <v>1237</v>
      </c>
      <c r="K4128" s="9">
        <v>-1</v>
      </c>
      <c r="L4128" s="9">
        <v>0</v>
      </c>
      <c r="M4128" s="9">
        <v>0</v>
      </c>
      <c r="N4128"/>
      <c r="O4128"/>
      <c r="P4128"/>
      <c r="Q4128"/>
      <c r="R4128"/>
      <c r="S4128"/>
      <c r="T4128"/>
      <c r="U4128"/>
      <c r="V4128"/>
      <c r="W4128"/>
    </row>
    <row r="4129" spans="2:23" ht="15" x14ac:dyDescent="0.25">
      <c r="B4129" s="2"/>
      <c r="K4129" s="9"/>
      <c r="L4129" s="9"/>
      <c r="M4129" s="9"/>
      <c r="N4129"/>
      <c r="O4129"/>
      <c r="P4129"/>
      <c r="Q4129"/>
      <c r="R4129"/>
      <c r="S4129"/>
      <c r="T4129"/>
      <c r="U4129"/>
      <c r="V4129"/>
      <c r="W4129"/>
    </row>
    <row r="4130" spans="2:23" ht="15" x14ac:dyDescent="0.25">
      <c r="B4130" s="2"/>
      <c r="D4130" s="2" t="s">
        <v>955</v>
      </c>
      <c r="E4130" s="2" t="s">
        <v>956</v>
      </c>
      <c r="K4130" s="9"/>
      <c r="L4130" s="9"/>
      <c r="M4130" s="9"/>
      <c r="N4130"/>
      <c r="O4130"/>
      <c r="P4130"/>
      <c r="Q4130"/>
      <c r="R4130"/>
      <c r="S4130"/>
      <c r="T4130"/>
      <c r="U4130"/>
      <c r="V4130"/>
      <c r="W4130"/>
    </row>
    <row r="4131" spans="2:23" ht="15" x14ac:dyDescent="0.25">
      <c r="B4131" s="2"/>
      <c r="F4131" s="2" t="s">
        <v>44</v>
      </c>
      <c r="G4131" s="2" t="s">
        <v>956</v>
      </c>
      <c r="K4131" s="9"/>
      <c r="L4131" s="9"/>
      <c r="M4131" s="9"/>
      <c r="N4131"/>
      <c r="O4131"/>
      <c r="P4131"/>
      <c r="Q4131"/>
      <c r="R4131"/>
      <c r="S4131"/>
      <c r="T4131"/>
      <c r="U4131"/>
      <c r="V4131"/>
      <c r="W4131"/>
    </row>
    <row r="4132" spans="2:23" ht="15" x14ac:dyDescent="0.25">
      <c r="B4132" s="2"/>
      <c r="H4132" s="2" t="s">
        <v>1334</v>
      </c>
      <c r="K4132" s="9"/>
      <c r="L4132" s="9"/>
      <c r="M4132" s="9"/>
      <c r="N4132"/>
      <c r="O4132"/>
      <c r="P4132"/>
      <c r="Q4132"/>
      <c r="R4132"/>
      <c r="S4132"/>
      <c r="T4132"/>
      <c r="U4132"/>
      <c r="V4132"/>
      <c r="W4132"/>
    </row>
    <row r="4133" spans="2:23" ht="15" x14ac:dyDescent="0.25">
      <c r="B4133" s="2"/>
      <c r="I4133" s="2" t="s">
        <v>155</v>
      </c>
      <c r="J4133" s="2" t="s">
        <v>1237</v>
      </c>
      <c r="K4133" s="9">
        <v>0</v>
      </c>
      <c r="L4133" s="9">
        <v>-1</v>
      </c>
      <c r="M4133" s="9">
        <v>0</v>
      </c>
      <c r="N4133"/>
      <c r="O4133"/>
      <c r="P4133"/>
      <c r="Q4133"/>
      <c r="R4133"/>
      <c r="S4133"/>
      <c r="T4133"/>
      <c r="U4133"/>
      <c r="V4133"/>
      <c r="W4133"/>
    </row>
    <row r="4134" spans="2:23" ht="15" x14ac:dyDescent="0.25">
      <c r="B4134" s="2"/>
      <c r="I4134" s="2" t="s">
        <v>155</v>
      </c>
      <c r="J4134" s="2" t="s">
        <v>1243</v>
      </c>
      <c r="K4134" s="9">
        <v>-2190</v>
      </c>
      <c r="L4134" s="9">
        <v>-2189</v>
      </c>
      <c r="M4134" s="9">
        <v>-2149</v>
      </c>
      <c r="N4134"/>
      <c r="O4134"/>
      <c r="P4134"/>
      <c r="Q4134"/>
      <c r="R4134"/>
      <c r="S4134"/>
      <c r="T4134"/>
      <c r="U4134"/>
      <c r="V4134"/>
      <c r="W4134"/>
    </row>
    <row r="4135" spans="2:23" ht="15" x14ac:dyDescent="0.25">
      <c r="B4135" s="2"/>
      <c r="K4135" s="9"/>
      <c r="L4135" s="9"/>
      <c r="M4135" s="9"/>
      <c r="N4135"/>
      <c r="O4135"/>
      <c r="P4135"/>
      <c r="Q4135"/>
      <c r="R4135"/>
      <c r="S4135"/>
      <c r="T4135"/>
      <c r="U4135"/>
      <c r="V4135"/>
      <c r="W4135"/>
    </row>
    <row r="4136" spans="2:23" ht="15" x14ac:dyDescent="0.25">
      <c r="B4136" s="2"/>
      <c r="D4136" s="2" t="s">
        <v>1335</v>
      </c>
      <c r="E4136" s="2" t="s">
        <v>1336</v>
      </c>
      <c r="K4136" s="9"/>
      <c r="L4136" s="9"/>
      <c r="M4136" s="9"/>
      <c r="N4136"/>
      <c r="O4136"/>
      <c r="P4136"/>
      <c r="Q4136"/>
      <c r="R4136"/>
      <c r="S4136"/>
      <c r="T4136"/>
      <c r="U4136"/>
      <c r="V4136"/>
      <c r="W4136"/>
    </row>
    <row r="4137" spans="2:23" ht="15" x14ac:dyDescent="0.25">
      <c r="B4137" s="2"/>
      <c r="F4137" s="2" t="s">
        <v>44</v>
      </c>
      <c r="G4137" s="2" t="s">
        <v>1336</v>
      </c>
      <c r="K4137" s="9"/>
      <c r="L4137" s="9"/>
      <c r="M4137" s="9"/>
      <c r="N4137"/>
      <c r="O4137"/>
      <c r="P4137"/>
      <c r="Q4137"/>
      <c r="R4137"/>
      <c r="S4137"/>
      <c r="T4137"/>
      <c r="U4137"/>
      <c r="V4137"/>
      <c r="W4137"/>
    </row>
    <row r="4138" spans="2:23" ht="15" x14ac:dyDescent="0.25">
      <c r="B4138" s="2"/>
      <c r="H4138" s="2" t="s">
        <v>1337</v>
      </c>
      <c r="K4138" s="9"/>
      <c r="L4138" s="9"/>
      <c r="M4138" s="9"/>
      <c r="N4138"/>
      <c r="O4138"/>
      <c r="P4138"/>
      <c r="Q4138"/>
      <c r="R4138"/>
      <c r="S4138"/>
      <c r="T4138"/>
      <c r="U4138"/>
      <c r="V4138"/>
      <c r="W4138"/>
    </row>
    <row r="4139" spans="2:23" ht="15" x14ac:dyDescent="0.25">
      <c r="B4139" s="2"/>
      <c r="I4139" s="2" t="s">
        <v>550</v>
      </c>
      <c r="J4139" s="2" t="s">
        <v>1237</v>
      </c>
      <c r="K4139" s="9">
        <v>-1</v>
      </c>
      <c r="L4139" s="9">
        <v>-1</v>
      </c>
      <c r="M4139" s="9">
        <v>-1</v>
      </c>
      <c r="N4139"/>
      <c r="O4139"/>
      <c r="P4139"/>
      <c r="Q4139"/>
      <c r="R4139"/>
      <c r="S4139"/>
      <c r="T4139"/>
      <c r="U4139"/>
      <c r="V4139"/>
      <c r="W4139"/>
    </row>
    <row r="4140" spans="2:23" ht="15" x14ac:dyDescent="0.25">
      <c r="B4140" s="2"/>
      <c r="K4140" s="9"/>
      <c r="L4140" s="9"/>
      <c r="M4140" s="9"/>
      <c r="N4140"/>
      <c r="O4140"/>
      <c r="P4140"/>
      <c r="Q4140"/>
      <c r="R4140"/>
      <c r="S4140"/>
      <c r="T4140"/>
      <c r="U4140"/>
      <c r="V4140"/>
      <c r="W4140"/>
    </row>
    <row r="4141" spans="2:23" ht="15" x14ac:dyDescent="0.25">
      <c r="B4141" s="2"/>
      <c r="D4141" s="2" t="s">
        <v>786</v>
      </c>
      <c r="E4141" s="2" t="s">
        <v>787</v>
      </c>
      <c r="K4141" s="9"/>
      <c r="L4141" s="9"/>
      <c r="M4141" s="9"/>
      <c r="N4141"/>
      <c r="O4141"/>
      <c r="P4141"/>
      <c r="Q4141"/>
      <c r="R4141"/>
      <c r="S4141"/>
      <c r="T4141"/>
      <c r="U4141"/>
      <c r="V4141"/>
      <c r="W4141"/>
    </row>
    <row r="4142" spans="2:23" ht="15" x14ac:dyDescent="0.25">
      <c r="B4142" s="2"/>
      <c r="F4142" s="2" t="s">
        <v>44</v>
      </c>
      <c r="G4142" s="2" t="s">
        <v>787</v>
      </c>
      <c r="K4142" s="9"/>
      <c r="L4142" s="9"/>
      <c r="M4142" s="9"/>
      <c r="N4142"/>
      <c r="O4142"/>
      <c r="P4142"/>
      <c r="Q4142"/>
      <c r="R4142"/>
      <c r="S4142"/>
      <c r="T4142"/>
      <c r="U4142"/>
      <c r="V4142"/>
      <c r="W4142"/>
    </row>
    <row r="4143" spans="2:23" ht="15" x14ac:dyDescent="0.25">
      <c r="B4143" s="2"/>
      <c r="H4143" s="2" t="s">
        <v>788</v>
      </c>
      <c r="K4143" s="9"/>
      <c r="L4143" s="9"/>
      <c r="M4143" s="9"/>
      <c r="N4143"/>
      <c r="O4143"/>
      <c r="P4143"/>
      <c r="Q4143"/>
      <c r="R4143"/>
      <c r="S4143"/>
      <c r="T4143"/>
      <c r="U4143"/>
      <c r="V4143"/>
      <c r="W4143"/>
    </row>
    <row r="4144" spans="2:23" ht="15" x14ac:dyDescent="0.25">
      <c r="B4144" s="2"/>
      <c r="I4144" s="2" t="s">
        <v>519</v>
      </c>
      <c r="J4144" s="2" t="s">
        <v>1237</v>
      </c>
      <c r="K4144" s="9">
        <v>0</v>
      </c>
      <c r="L4144" s="9">
        <v>-1</v>
      </c>
      <c r="M4144" s="9">
        <v>0</v>
      </c>
      <c r="N4144"/>
      <c r="O4144"/>
      <c r="P4144"/>
      <c r="Q4144"/>
      <c r="R4144"/>
      <c r="S4144"/>
      <c r="T4144"/>
      <c r="U4144"/>
      <c r="V4144"/>
      <c r="W4144"/>
    </row>
    <row r="4145" spans="2:23" ht="15" x14ac:dyDescent="0.25">
      <c r="B4145" s="2"/>
      <c r="K4145" s="9"/>
      <c r="L4145" s="9"/>
      <c r="M4145" s="9"/>
      <c r="N4145"/>
      <c r="O4145"/>
      <c r="P4145"/>
      <c r="Q4145"/>
      <c r="R4145"/>
      <c r="S4145"/>
      <c r="T4145"/>
      <c r="U4145"/>
      <c r="V4145"/>
      <c r="W4145"/>
    </row>
    <row r="4146" spans="2:23" ht="15" x14ac:dyDescent="0.25">
      <c r="B4146" s="2"/>
      <c r="D4146" s="2" t="s">
        <v>789</v>
      </c>
      <c r="E4146" s="2" t="s">
        <v>790</v>
      </c>
      <c r="K4146" s="9"/>
      <c r="L4146" s="9"/>
      <c r="M4146" s="9"/>
      <c r="N4146"/>
      <c r="O4146"/>
      <c r="P4146"/>
      <c r="Q4146"/>
      <c r="R4146"/>
      <c r="S4146"/>
      <c r="T4146"/>
      <c r="U4146"/>
      <c r="V4146"/>
      <c r="W4146"/>
    </row>
    <row r="4147" spans="2:23" ht="15" x14ac:dyDescent="0.25">
      <c r="B4147" s="2"/>
      <c r="F4147" s="2" t="s">
        <v>44</v>
      </c>
      <c r="G4147" s="2" t="s">
        <v>790</v>
      </c>
      <c r="K4147" s="9"/>
      <c r="L4147" s="9"/>
      <c r="M4147" s="9"/>
      <c r="N4147"/>
      <c r="O4147"/>
      <c r="P4147"/>
      <c r="Q4147"/>
      <c r="R4147"/>
      <c r="S4147"/>
      <c r="T4147"/>
      <c r="U4147"/>
      <c r="V4147"/>
      <c r="W4147"/>
    </row>
    <row r="4148" spans="2:23" ht="15" x14ac:dyDescent="0.25">
      <c r="B4148" s="2"/>
      <c r="H4148" s="2" t="s">
        <v>791</v>
      </c>
      <c r="K4148" s="9"/>
      <c r="L4148" s="9"/>
      <c r="M4148" s="9"/>
      <c r="N4148"/>
      <c r="O4148"/>
      <c r="P4148"/>
      <c r="Q4148"/>
      <c r="R4148"/>
      <c r="S4148"/>
      <c r="T4148"/>
      <c r="U4148"/>
      <c r="V4148"/>
      <c r="W4148"/>
    </row>
    <row r="4149" spans="2:23" ht="15" x14ac:dyDescent="0.25">
      <c r="B4149" s="2"/>
      <c r="I4149" s="2" t="s">
        <v>521</v>
      </c>
      <c r="J4149" s="2" t="s">
        <v>1237</v>
      </c>
      <c r="K4149" s="9">
        <v>-1</v>
      </c>
      <c r="L4149" s="9">
        <v>0</v>
      </c>
      <c r="M4149" s="9">
        <v>0</v>
      </c>
      <c r="N4149"/>
      <c r="O4149"/>
      <c r="P4149"/>
      <c r="Q4149"/>
      <c r="R4149"/>
      <c r="S4149"/>
      <c r="T4149"/>
      <c r="U4149"/>
      <c r="V4149"/>
      <c r="W4149"/>
    </row>
    <row r="4150" spans="2:23" ht="15" x14ac:dyDescent="0.25">
      <c r="B4150" s="2"/>
      <c r="K4150" s="9"/>
      <c r="L4150" s="9"/>
      <c r="M4150" s="9"/>
      <c r="N4150"/>
      <c r="O4150"/>
      <c r="P4150"/>
      <c r="Q4150"/>
      <c r="R4150"/>
      <c r="S4150"/>
      <c r="T4150"/>
      <c r="U4150"/>
      <c r="V4150"/>
      <c r="W4150"/>
    </row>
    <row r="4151" spans="2:23" ht="15" x14ac:dyDescent="0.25">
      <c r="B4151" s="2" t="s">
        <v>798</v>
      </c>
      <c r="K4151" s="9">
        <v>-654515</v>
      </c>
      <c r="L4151" s="9">
        <v>-687304</v>
      </c>
      <c r="M4151" s="9">
        <v>-681743</v>
      </c>
      <c r="N4151"/>
      <c r="O4151"/>
      <c r="P4151"/>
      <c r="Q4151"/>
      <c r="R4151"/>
      <c r="S4151"/>
      <c r="T4151"/>
      <c r="U4151"/>
      <c r="V4151"/>
      <c r="W4151"/>
    </row>
    <row r="4152" spans="2:23" ht="15" x14ac:dyDescent="0.25">
      <c r="B4152" s="2"/>
      <c r="C4152" s="2" t="s">
        <v>22</v>
      </c>
      <c r="K4152" s="9">
        <v>-359796</v>
      </c>
      <c r="L4152" s="9">
        <v>-431876</v>
      </c>
      <c r="M4152" s="9">
        <v>-423198</v>
      </c>
      <c r="N4152"/>
      <c r="O4152"/>
      <c r="P4152"/>
      <c r="Q4152"/>
      <c r="R4152"/>
      <c r="S4152"/>
      <c r="T4152"/>
      <c r="U4152"/>
      <c r="V4152"/>
      <c r="W4152"/>
    </row>
    <row r="4153" spans="2:23" ht="15" x14ac:dyDescent="0.25">
      <c r="B4153" s="2"/>
      <c r="D4153" s="2" t="s">
        <v>23</v>
      </c>
      <c r="E4153" s="2" t="s">
        <v>24</v>
      </c>
      <c r="K4153" s="9">
        <v>-38</v>
      </c>
      <c r="L4153" s="9">
        <v>-69</v>
      </c>
      <c r="M4153" s="9">
        <v>-72</v>
      </c>
      <c r="N4153"/>
      <c r="O4153"/>
      <c r="P4153"/>
      <c r="Q4153"/>
      <c r="R4153"/>
      <c r="S4153"/>
      <c r="T4153"/>
      <c r="U4153"/>
      <c r="V4153"/>
      <c r="W4153"/>
    </row>
    <row r="4154" spans="2:23" ht="15" x14ac:dyDescent="0.25">
      <c r="B4154" s="2"/>
      <c r="K4154" s="9"/>
      <c r="L4154" s="9"/>
      <c r="M4154" s="9"/>
      <c r="N4154"/>
      <c r="O4154"/>
      <c r="P4154"/>
      <c r="Q4154"/>
      <c r="R4154"/>
      <c r="S4154"/>
      <c r="T4154"/>
      <c r="U4154"/>
      <c r="V4154"/>
      <c r="W4154"/>
    </row>
    <row r="4155" spans="2:23" ht="15" x14ac:dyDescent="0.25">
      <c r="B4155" s="2"/>
      <c r="D4155" s="2" t="s">
        <v>57</v>
      </c>
      <c r="E4155" s="2" t="s">
        <v>58</v>
      </c>
      <c r="K4155" s="9"/>
      <c r="L4155" s="9"/>
      <c r="M4155" s="9"/>
      <c r="N4155"/>
      <c r="O4155"/>
      <c r="P4155"/>
      <c r="Q4155"/>
      <c r="R4155"/>
      <c r="S4155"/>
      <c r="T4155"/>
      <c r="U4155"/>
      <c r="V4155"/>
      <c r="W4155"/>
    </row>
    <row r="4156" spans="2:23" ht="15" x14ac:dyDescent="0.25">
      <c r="B4156" s="2"/>
      <c r="F4156" s="2" t="s">
        <v>59</v>
      </c>
      <c r="G4156" s="2" t="s">
        <v>60</v>
      </c>
      <c r="K4156" s="9"/>
      <c r="L4156" s="9"/>
      <c r="M4156" s="9"/>
      <c r="N4156"/>
      <c r="O4156"/>
      <c r="P4156"/>
      <c r="Q4156"/>
      <c r="R4156"/>
      <c r="S4156"/>
      <c r="T4156"/>
      <c r="U4156"/>
      <c r="V4156"/>
      <c r="W4156"/>
    </row>
    <row r="4157" spans="2:23" ht="15" x14ac:dyDescent="0.25">
      <c r="B4157" s="2"/>
      <c r="H4157" s="2" t="s">
        <v>1338</v>
      </c>
      <c r="K4157" s="9"/>
      <c r="L4157" s="9"/>
      <c r="M4157" s="9"/>
      <c r="N4157"/>
      <c r="O4157"/>
      <c r="P4157"/>
      <c r="Q4157"/>
      <c r="R4157"/>
      <c r="S4157"/>
      <c r="T4157"/>
      <c r="U4157"/>
      <c r="V4157"/>
      <c r="W4157"/>
    </row>
    <row r="4158" spans="2:23" ht="15" x14ac:dyDescent="0.25">
      <c r="B4158" s="2"/>
      <c r="I4158" s="2" t="s">
        <v>800</v>
      </c>
      <c r="J4158" s="2" t="s">
        <v>1177</v>
      </c>
      <c r="K4158" s="9">
        <v>6</v>
      </c>
      <c r="L4158" s="9">
        <v>0</v>
      </c>
      <c r="M4158" s="9">
        <v>0</v>
      </c>
      <c r="N4158"/>
      <c r="O4158"/>
      <c r="P4158"/>
      <c r="Q4158"/>
      <c r="R4158"/>
      <c r="S4158"/>
      <c r="T4158"/>
      <c r="U4158"/>
      <c r="V4158"/>
      <c r="W4158"/>
    </row>
    <row r="4159" spans="2:23" ht="15" x14ac:dyDescent="0.25">
      <c r="B4159" s="2"/>
      <c r="K4159" s="9"/>
      <c r="L4159" s="9"/>
      <c r="M4159" s="9"/>
      <c r="N4159"/>
      <c r="O4159"/>
      <c r="P4159"/>
      <c r="Q4159"/>
      <c r="R4159"/>
      <c r="S4159"/>
      <c r="T4159"/>
      <c r="U4159"/>
      <c r="V4159"/>
      <c r="W4159"/>
    </row>
    <row r="4160" spans="2:23" ht="15" x14ac:dyDescent="0.25">
      <c r="B4160" s="2"/>
      <c r="F4160" s="2" t="s">
        <v>296</v>
      </c>
      <c r="G4160" s="2" t="s">
        <v>58</v>
      </c>
      <c r="K4160" s="9"/>
      <c r="L4160" s="9"/>
      <c r="M4160" s="9"/>
      <c r="N4160"/>
      <c r="O4160"/>
      <c r="P4160"/>
      <c r="Q4160"/>
      <c r="R4160"/>
      <c r="S4160"/>
      <c r="T4160"/>
      <c r="U4160"/>
      <c r="V4160"/>
      <c r="W4160"/>
    </row>
    <row r="4161" spans="2:23" ht="15" x14ac:dyDescent="0.25">
      <c r="B4161" s="2"/>
      <c r="H4161" s="2" t="s">
        <v>1339</v>
      </c>
      <c r="K4161" s="9"/>
      <c r="L4161" s="9"/>
      <c r="M4161" s="9"/>
      <c r="N4161"/>
      <c r="O4161"/>
      <c r="P4161"/>
      <c r="Q4161"/>
      <c r="R4161"/>
      <c r="S4161"/>
      <c r="T4161"/>
      <c r="U4161"/>
      <c r="V4161"/>
      <c r="W4161"/>
    </row>
    <row r="4162" spans="2:23" ht="15" x14ac:dyDescent="0.25">
      <c r="B4162" s="2"/>
      <c r="I4162" s="2" t="s">
        <v>62</v>
      </c>
      <c r="J4162" s="2" t="s">
        <v>1193</v>
      </c>
      <c r="K4162" s="9">
        <v>-124</v>
      </c>
      <c r="L4162" s="9">
        <v>-142</v>
      </c>
      <c r="M4162" s="9">
        <v>-142</v>
      </c>
      <c r="N4162"/>
      <c r="O4162"/>
      <c r="P4162"/>
      <c r="Q4162"/>
      <c r="R4162"/>
      <c r="S4162"/>
      <c r="T4162"/>
      <c r="U4162"/>
      <c r="V4162"/>
      <c r="W4162"/>
    </row>
    <row r="4163" spans="2:23" ht="15" x14ac:dyDescent="0.25">
      <c r="B4163" s="2"/>
      <c r="K4163" s="9"/>
      <c r="L4163" s="9"/>
      <c r="M4163" s="9"/>
      <c r="N4163"/>
      <c r="O4163"/>
      <c r="P4163"/>
      <c r="Q4163"/>
      <c r="R4163"/>
      <c r="S4163"/>
      <c r="T4163"/>
      <c r="U4163"/>
      <c r="V4163"/>
      <c r="W4163"/>
    </row>
    <row r="4164" spans="2:23" ht="15" x14ac:dyDescent="0.25">
      <c r="B4164" s="2"/>
      <c r="D4164" s="2" t="s">
        <v>72</v>
      </c>
      <c r="E4164" s="2" t="s">
        <v>73</v>
      </c>
      <c r="K4164" s="9"/>
      <c r="L4164" s="9"/>
      <c r="M4164" s="9"/>
      <c r="N4164"/>
      <c r="O4164"/>
      <c r="P4164"/>
      <c r="Q4164"/>
      <c r="R4164"/>
      <c r="S4164"/>
      <c r="T4164"/>
      <c r="U4164"/>
      <c r="V4164"/>
      <c r="W4164"/>
    </row>
    <row r="4165" spans="2:23" ht="15" x14ac:dyDescent="0.25">
      <c r="B4165" s="2"/>
      <c r="F4165" s="2" t="s">
        <v>27</v>
      </c>
      <c r="G4165" s="2" t="s">
        <v>73</v>
      </c>
      <c r="K4165" s="9"/>
      <c r="L4165" s="9"/>
      <c r="M4165" s="9"/>
      <c r="N4165"/>
      <c r="O4165"/>
      <c r="P4165"/>
      <c r="Q4165"/>
      <c r="R4165"/>
      <c r="S4165"/>
      <c r="T4165"/>
      <c r="U4165"/>
      <c r="V4165"/>
      <c r="W4165"/>
    </row>
    <row r="4166" spans="2:23" ht="15" x14ac:dyDescent="0.25">
      <c r="B4166" s="2"/>
      <c r="H4166" s="2" t="s">
        <v>1340</v>
      </c>
      <c r="K4166" s="9"/>
      <c r="L4166" s="9"/>
      <c r="M4166" s="9"/>
      <c r="N4166"/>
      <c r="O4166"/>
      <c r="P4166"/>
      <c r="Q4166"/>
      <c r="R4166"/>
      <c r="S4166"/>
      <c r="T4166"/>
      <c r="U4166"/>
      <c r="V4166"/>
      <c r="W4166"/>
    </row>
    <row r="4167" spans="2:23" ht="15" x14ac:dyDescent="0.25">
      <c r="B4167" s="2"/>
      <c r="I4167" s="2" t="s">
        <v>122</v>
      </c>
      <c r="J4167" s="2" t="s">
        <v>1177</v>
      </c>
      <c r="K4167" s="9">
        <v>-196</v>
      </c>
      <c r="L4167" s="9">
        <v>-216</v>
      </c>
      <c r="M4167" s="9">
        <v>-216</v>
      </c>
      <c r="N4167"/>
      <c r="O4167"/>
      <c r="P4167"/>
      <c r="Q4167"/>
      <c r="R4167"/>
      <c r="S4167"/>
      <c r="T4167"/>
      <c r="U4167"/>
      <c r="V4167"/>
      <c r="W4167"/>
    </row>
    <row r="4168" spans="2:23" ht="15" x14ac:dyDescent="0.25">
      <c r="B4168" s="2"/>
      <c r="K4168" s="9"/>
      <c r="L4168" s="9"/>
      <c r="M4168" s="9"/>
      <c r="N4168"/>
      <c r="O4168"/>
      <c r="P4168"/>
      <c r="Q4168"/>
      <c r="R4168"/>
      <c r="S4168"/>
      <c r="T4168"/>
      <c r="U4168"/>
      <c r="V4168"/>
      <c r="W4168"/>
    </row>
    <row r="4169" spans="2:23" ht="15" x14ac:dyDescent="0.25">
      <c r="B4169" s="2"/>
      <c r="H4169" s="2" t="s">
        <v>1341</v>
      </c>
      <c r="K4169" s="9"/>
      <c r="L4169" s="9"/>
      <c r="M4169" s="9"/>
      <c r="N4169"/>
      <c r="O4169"/>
      <c r="P4169"/>
      <c r="Q4169"/>
      <c r="R4169"/>
      <c r="S4169"/>
      <c r="T4169"/>
      <c r="U4169"/>
      <c r="V4169"/>
      <c r="W4169"/>
    </row>
    <row r="4170" spans="2:23" ht="15" x14ac:dyDescent="0.25">
      <c r="B4170" s="2"/>
      <c r="I4170" s="2" t="s">
        <v>122</v>
      </c>
      <c r="J4170" s="2" t="s">
        <v>1177</v>
      </c>
      <c r="K4170" s="9">
        <v>0</v>
      </c>
      <c r="L4170" s="9">
        <v>-1</v>
      </c>
      <c r="M4170" s="9">
        <v>-1</v>
      </c>
      <c r="N4170"/>
      <c r="O4170"/>
      <c r="P4170"/>
      <c r="Q4170"/>
      <c r="R4170"/>
      <c r="S4170"/>
      <c r="T4170"/>
      <c r="U4170"/>
      <c r="V4170"/>
      <c r="W4170"/>
    </row>
    <row r="4171" spans="2:23" ht="15" x14ac:dyDescent="0.25">
      <c r="B4171" s="2"/>
      <c r="K4171" s="9"/>
      <c r="L4171" s="9"/>
      <c r="M4171" s="9"/>
      <c r="N4171"/>
      <c r="O4171"/>
      <c r="P4171"/>
      <c r="Q4171"/>
      <c r="R4171"/>
      <c r="S4171"/>
      <c r="T4171"/>
      <c r="U4171"/>
      <c r="V4171"/>
      <c r="W4171"/>
    </row>
    <row r="4172" spans="2:23" ht="15" x14ac:dyDescent="0.25">
      <c r="B4172" s="2"/>
      <c r="H4172" s="2" t="s">
        <v>1342</v>
      </c>
      <c r="K4172" s="9"/>
      <c r="L4172" s="9"/>
      <c r="M4172" s="9"/>
      <c r="N4172"/>
      <c r="O4172"/>
      <c r="P4172"/>
      <c r="Q4172"/>
      <c r="R4172"/>
      <c r="S4172"/>
      <c r="T4172"/>
      <c r="U4172"/>
      <c r="V4172"/>
      <c r="W4172"/>
    </row>
    <row r="4173" spans="2:23" ht="15" x14ac:dyDescent="0.25">
      <c r="B4173" s="2"/>
      <c r="I4173" s="2" t="s">
        <v>128</v>
      </c>
      <c r="J4173" s="2" t="s">
        <v>1177</v>
      </c>
      <c r="K4173" s="9">
        <v>-9</v>
      </c>
      <c r="L4173" s="9">
        <v>-7</v>
      </c>
      <c r="M4173" s="9">
        <v>0</v>
      </c>
      <c r="N4173"/>
      <c r="O4173"/>
      <c r="P4173"/>
      <c r="Q4173"/>
      <c r="R4173"/>
      <c r="S4173"/>
      <c r="T4173"/>
      <c r="U4173"/>
      <c r="V4173"/>
      <c r="W4173"/>
    </row>
    <row r="4174" spans="2:23" ht="15" x14ac:dyDescent="0.25">
      <c r="B4174" s="2"/>
      <c r="K4174" s="9"/>
      <c r="L4174" s="9"/>
      <c r="M4174" s="9"/>
      <c r="N4174"/>
      <c r="O4174"/>
      <c r="P4174"/>
      <c r="Q4174"/>
      <c r="R4174"/>
      <c r="S4174"/>
      <c r="T4174"/>
      <c r="U4174"/>
      <c r="V4174"/>
      <c r="W4174"/>
    </row>
    <row r="4175" spans="2:23" ht="15" x14ac:dyDescent="0.25">
      <c r="B4175" s="2"/>
      <c r="H4175" s="2" t="s">
        <v>1176</v>
      </c>
      <c r="K4175" s="9"/>
      <c r="L4175" s="9"/>
      <c r="M4175" s="9"/>
      <c r="N4175"/>
      <c r="O4175"/>
      <c r="P4175"/>
      <c r="Q4175"/>
      <c r="R4175"/>
      <c r="S4175"/>
      <c r="T4175"/>
      <c r="U4175"/>
      <c r="V4175"/>
      <c r="W4175"/>
    </row>
    <row r="4176" spans="2:23" ht="15" x14ac:dyDescent="0.25">
      <c r="B4176" s="2"/>
      <c r="I4176" s="2" t="s">
        <v>115</v>
      </c>
      <c r="J4176" s="2" t="s">
        <v>1177</v>
      </c>
      <c r="K4176" s="9">
        <v>-31</v>
      </c>
      <c r="L4176" s="9">
        <v>-370</v>
      </c>
      <c r="M4176" s="9">
        <v>0</v>
      </c>
      <c r="N4176"/>
      <c r="O4176"/>
      <c r="P4176"/>
      <c r="Q4176"/>
      <c r="R4176"/>
      <c r="S4176"/>
      <c r="T4176"/>
      <c r="U4176"/>
      <c r="V4176"/>
      <c r="W4176"/>
    </row>
    <row r="4177" spans="2:23" ht="15" x14ac:dyDescent="0.25">
      <c r="B4177" s="2"/>
      <c r="K4177" s="9"/>
      <c r="L4177" s="9"/>
      <c r="M4177" s="9"/>
      <c r="N4177"/>
      <c r="O4177"/>
      <c r="P4177"/>
      <c r="Q4177"/>
      <c r="R4177"/>
      <c r="S4177"/>
      <c r="T4177"/>
      <c r="U4177"/>
      <c r="V4177"/>
      <c r="W4177"/>
    </row>
    <row r="4178" spans="2:23" ht="15" x14ac:dyDescent="0.25">
      <c r="B4178" s="2"/>
      <c r="H4178" s="2" t="s">
        <v>1343</v>
      </c>
      <c r="K4178" s="9"/>
      <c r="L4178" s="9"/>
      <c r="M4178" s="9"/>
      <c r="N4178"/>
      <c r="O4178"/>
      <c r="P4178"/>
      <c r="Q4178"/>
      <c r="R4178"/>
      <c r="S4178"/>
      <c r="T4178"/>
      <c r="U4178"/>
      <c r="V4178"/>
      <c r="W4178"/>
    </row>
    <row r="4179" spans="2:23" ht="15" x14ac:dyDescent="0.25">
      <c r="B4179" s="2"/>
      <c r="I4179" s="2" t="s">
        <v>115</v>
      </c>
      <c r="J4179" s="2" t="s">
        <v>1177</v>
      </c>
      <c r="K4179" s="9">
        <v>-473</v>
      </c>
      <c r="L4179" s="9">
        <v>-319</v>
      </c>
      <c r="M4179" s="9">
        <v>0</v>
      </c>
      <c r="N4179"/>
      <c r="O4179"/>
      <c r="P4179"/>
      <c r="Q4179"/>
      <c r="R4179"/>
      <c r="S4179"/>
      <c r="T4179"/>
      <c r="U4179"/>
      <c r="V4179"/>
      <c r="W4179"/>
    </row>
    <row r="4180" spans="2:23" ht="15" x14ac:dyDescent="0.25">
      <c r="B4180" s="2"/>
      <c r="K4180" s="9"/>
      <c r="L4180" s="9"/>
      <c r="M4180" s="9"/>
      <c r="N4180"/>
      <c r="O4180"/>
      <c r="P4180"/>
      <c r="Q4180"/>
      <c r="R4180"/>
      <c r="S4180"/>
      <c r="T4180"/>
      <c r="U4180"/>
      <c r="V4180"/>
      <c r="W4180"/>
    </row>
    <row r="4181" spans="2:23" ht="15" x14ac:dyDescent="0.25">
      <c r="B4181" s="2"/>
      <c r="H4181" s="2" t="s">
        <v>1344</v>
      </c>
      <c r="K4181" s="9"/>
      <c r="L4181" s="9"/>
      <c r="M4181" s="9"/>
      <c r="N4181"/>
      <c r="O4181"/>
      <c r="P4181"/>
      <c r="Q4181"/>
      <c r="R4181"/>
      <c r="S4181"/>
      <c r="T4181"/>
      <c r="U4181"/>
      <c r="V4181"/>
      <c r="W4181"/>
    </row>
    <row r="4182" spans="2:23" ht="15" x14ac:dyDescent="0.25">
      <c r="B4182" s="2"/>
      <c r="I4182" s="2" t="s">
        <v>29</v>
      </c>
      <c r="J4182" s="2" t="s">
        <v>1177</v>
      </c>
      <c r="K4182" s="9">
        <v>-1659</v>
      </c>
      <c r="L4182" s="9">
        <v>-1102</v>
      </c>
      <c r="M4182" s="9">
        <v>0</v>
      </c>
      <c r="N4182"/>
      <c r="O4182"/>
      <c r="P4182"/>
      <c r="Q4182"/>
      <c r="R4182"/>
      <c r="S4182"/>
      <c r="T4182"/>
      <c r="U4182"/>
      <c r="V4182"/>
      <c r="W4182"/>
    </row>
    <row r="4183" spans="2:23" ht="15" x14ac:dyDescent="0.25">
      <c r="B4183" s="2"/>
      <c r="K4183" s="9"/>
      <c r="L4183" s="9"/>
      <c r="M4183" s="9"/>
      <c r="N4183"/>
      <c r="O4183"/>
      <c r="P4183"/>
      <c r="Q4183"/>
      <c r="R4183"/>
      <c r="S4183"/>
      <c r="T4183"/>
      <c r="U4183"/>
      <c r="V4183"/>
      <c r="W4183"/>
    </row>
    <row r="4184" spans="2:23" ht="15" x14ac:dyDescent="0.25">
      <c r="B4184" s="2"/>
      <c r="H4184" s="2" t="s">
        <v>1345</v>
      </c>
      <c r="K4184" s="9"/>
      <c r="L4184" s="9"/>
      <c r="M4184" s="9"/>
      <c r="N4184"/>
      <c r="O4184"/>
      <c r="P4184"/>
      <c r="Q4184"/>
      <c r="R4184"/>
      <c r="S4184"/>
      <c r="T4184"/>
      <c r="U4184"/>
      <c r="V4184"/>
      <c r="W4184"/>
    </row>
    <row r="4185" spans="2:23" ht="15" x14ac:dyDescent="0.25">
      <c r="B4185" s="2"/>
      <c r="I4185" s="2" t="s">
        <v>128</v>
      </c>
      <c r="J4185" s="2" t="s">
        <v>1177</v>
      </c>
      <c r="K4185" s="9">
        <v>-26</v>
      </c>
      <c r="L4185" s="9">
        <v>-17</v>
      </c>
      <c r="M4185" s="9">
        <v>0</v>
      </c>
      <c r="N4185"/>
      <c r="O4185"/>
      <c r="P4185"/>
      <c r="Q4185"/>
      <c r="R4185"/>
      <c r="S4185"/>
      <c r="T4185"/>
      <c r="U4185"/>
      <c r="V4185"/>
      <c r="W4185"/>
    </row>
    <row r="4186" spans="2:23" ht="15" x14ac:dyDescent="0.25">
      <c r="B4186" s="2"/>
      <c r="K4186" s="9"/>
      <c r="L4186" s="9"/>
      <c r="M4186" s="9"/>
      <c r="N4186"/>
      <c r="O4186"/>
      <c r="P4186"/>
      <c r="Q4186"/>
      <c r="R4186"/>
      <c r="S4186"/>
      <c r="T4186"/>
      <c r="U4186"/>
      <c r="V4186"/>
      <c r="W4186"/>
    </row>
    <row r="4187" spans="2:23" ht="15" x14ac:dyDescent="0.25">
      <c r="B4187" s="2"/>
      <c r="H4187" s="2" t="s">
        <v>1346</v>
      </c>
      <c r="K4187" s="9"/>
      <c r="L4187" s="9"/>
      <c r="M4187" s="9"/>
      <c r="N4187"/>
      <c r="O4187"/>
      <c r="P4187"/>
      <c r="Q4187"/>
      <c r="R4187"/>
      <c r="S4187"/>
      <c r="T4187"/>
      <c r="U4187"/>
      <c r="V4187"/>
      <c r="W4187"/>
    </row>
    <row r="4188" spans="2:23" ht="15" x14ac:dyDescent="0.25">
      <c r="B4188" s="2"/>
      <c r="I4188" s="2" t="s">
        <v>128</v>
      </c>
      <c r="J4188" s="2" t="s">
        <v>1177</v>
      </c>
      <c r="K4188" s="9">
        <v>-81</v>
      </c>
      <c r="L4188" s="9">
        <v>-8</v>
      </c>
      <c r="M4188" s="9">
        <v>0</v>
      </c>
      <c r="N4188"/>
      <c r="O4188"/>
      <c r="P4188"/>
      <c r="Q4188"/>
      <c r="R4188"/>
      <c r="S4188"/>
      <c r="T4188"/>
      <c r="U4188"/>
      <c r="V4188"/>
      <c r="W4188"/>
    </row>
    <row r="4189" spans="2:23" ht="15" x14ac:dyDescent="0.25">
      <c r="B4189" s="2"/>
      <c r="K4189" s="9"/>
      <c r="L4189" s="9"/>
      <c r="M4189" s="9"/>
      <c r="N4189"/>
      <c r="O4189"/>
      <c r="P4189"/>
      <c r="Q4189"/>
      <c r="R4189"/>
      <c r="S4189"/>
      <c r="T4189"/>
      <c r="U4189"/>
      <c r="V4189"/>
      <c r="W4189"/>
    </row>
    <row r="4190" spans="2:23" ht="15" x14ac:dyDescent="0.25">
      <c r="B4190" s="2"/>
      <c r="H4190" s="2" t="s">
        <v>1347</v>
      </c>
      <c r="K4190" s="9"/>
      <c r="L4190" s="9"/>
      <c r="M4190" s="9"/>
      <c r="N4190"/>
      <c r="O4190"/>
      <c r="P4190"/>
      <c r="Q4190"/>
      <c r="R4190"/>
      <c r="S4190"/>
      <c r="T4190"/>
      <c r="U4190"/>
      <c r="V4190"/>
      <c r="W4190"/>
    </row>
    <row r="4191" spans="2:23" ht="15" x14ac:dyDescent="0.25">
      <c r="B4191" s="2"/>
      <c r="I4191" s="2" t="s">
        <v>406</v>
      </c>
      <c r="J4191" s="2" t="s">
        <v>1177</v>
      </c>
      <c r="K4191" s="9">
        <v>-770</v>
      </c>
      <c r="L4191" s="9">
        <v>-218</v>
      </c>
      <c r="M4191" s="9">
        <v>0</v>
      </c>
      <c r="N4191"/>
      <c r="O4191"/>
      <c r="P4191"/>
      <c r="Q4191"/>
      <c r="R4191"/>
      <c r="S4191"/>
      <c r="T4191"/>
      <c r="U4191"/>
      <c r="V4191"/>
      <c r="W4191"/>
    </row>
    <row r="4192" spans="2:23" ht="15" x14ac:dyDescent="0.25">
      <c r="B4192" s="2"/>
      <c r="K4192" s="9"/>
      <c r="L4192" s="9"/>
      <c r="M4192" s="9"/>
      <c r="N4192"/>
      <c r="O4192"/>
      <c r="P4192"/>
      <c r="Q4192"/>
      <c r="R4192"/>
      <c r="S4192"/>
      <c r="T4192"/>
      <c r="U4192"/>
      <c r="V4192"/>
      <c r="W4192"/>
    </row>
    <row r="4193" spans="2:23" ht="15" x14ac:dyDescent="0.25">
      <c r="B4193" s="2"/>
      <c r="H4193" s="2" t="s">
        <v>1348</v>
      </c>
      <c r="K4193" s="9"/>
      <c r="L4193" s="9"/>
      <c r="M4193" s="9"/>
      <c r="N4193"/>
      <c r="O4193"/>
      <c r="P4193"/>
      <c r="Q4193"/>
      <c r="R4193"/>
      <c r="S4193"/>
      <c r="T4193"/>
      <c r="U4193"/>
      <c r="V4193"/>
      <c r="W4193"/>
    </row>
    <row r="4194" spans="2:23" ht="15" x14ac:dyDescent="0.25">
      <c r="B4194" s="2"/>
      <c r="I4194" s="2" t="s">
        <v>128</v>
      </c>
      <c r="J4194" s="2" t="s">
        <v>1177</v>
      </c>
      <c r="K4194" s="9">
        <v>-164</v>
      </c>
      <c r="L4194" s="9">
        <v>-37</v>
      </c>
      <c r="M4194" s="9">
        <v>0</v>
      </c>
      <c r="N4194"/>
      <c r="O4194"/>
      <c r="P4194"/>
      <c r="Q4194"/>
      <c r="R4194"/>
      <c r="S4194"/>
      <c r="T4194"/>
      <c r="U4194"/>
      <c r="V4194"/>
      <c r="W4194"/>
    </row>
    <row r="4195" spans="2:23" ht="15" x14ac:dyDescent="0.25">
      <c r="B4195" s="2"/>
      <c r="K4195" s="9"/>
      <c r="L4195" s="9"/>
      <c r="M4195" s="9"/>
      <c r="N4195"/>
      <c r="O4195"/>
      <c r="P4195"/>
      <c r="Q4195"/>
      <c r="R4195"/>
      <c r="S4195"/>
      <c r="T4195"/>
      <c r="U4195"/>
      <c r="V4195"/>
      <c r="W4195"/>
    </row>
    <row r="4196" spans="2:23" ht="15" x14ac:dyDescent="0.25">
      <c r="B4196" s="2"/>
      <c r="H4196" s="2" t="s">
        <v>1349</v>
      </c>
      <c r="K4196" s="9"/>
      <c r="L4196" s="9"/>
      <c r="M4196" s="9"/>
      <c r="N4196"/>
      <c r="O4196"/>
      <c r="P4196"/>
      <c r="Q4196"/>
      <c r="R4196"/>
      <c r="S4196"/>
      <c r="T4196"/>
      <c r="U4196"/>
      <c r="V4196"/>
      <c r="W4196"/>
    </row>
    <row r="4197" spans="2:23" ht="15" x14ac:dyDescent="0.25">
      <c r="B4197" s="2"/>
      <c r="I4197" s="2" t="s">
        <v>115</v>
      </c>
      <c r="J4197" s="2" t="s">
        <v>1177</v>
      </c>
      <c r="K4197" s="9">
        <v>-1</v>
      </c>
      <c r="L4197" s="9">
        <v>-2</v>
      </c>
      <c r="M4197" s="9">
        <v>0</v>
      </c>
      <c r="N4197"/>
      <c r="O4197"/>
      <c r="P4197"/>
      <c r="Q4197"/>
      <c r="R4197"/>
      <c r="S4197"/>
      <c r="T4197"/>
      <c r="U4197"/>
      <c r="V4197"/>
      <c r="W4197"/>
    </row>
    <row r="4198" spans="2:23" ht="15" x14ac:dyDescent="0.25">
      <c r="B4198" s="2"/>
      <c r="K4198" s="9"/>
      <c r="L4198" s="9"/>
      <c r="M4198" s="9"/>
      <c r="N4198"/>
      <c r="O4198"/>
      <c r="P4198"/>
      <c r="Q4198"/>
      <c r="R4198"/>
      <c r="S4198"/>
      <c r="T4198"/>
      <c r="U4198"/>
      <c r="V4198"/>
      <c r="W4198"/>
    </row>
    <row r="4199" spans="2:23" ht="15" x14ac:dyDescent="0.25">
      <c r="B4199" s="2"/>
      <c r="H4199" s="2" t="s">
        <v>1350</v>
      </c>
      <c r="K4199" s="9"/>
      <c r="L4199" s="9"/>
      <c r="M4199" s="9"/>
      <c r="N4199"/>
      <c r="O4199"/>
      <c r="P4199"/>
      <c r="Q4199"/>
      <c r="R4199"/>
      <c r="S4199"/>
      <c r="T4199"/>
      <c r="U4199"/>
      <c r="V4199"/>
      <c r="W4199"/>
    </row>
    <row r="4200" spans="2:23" ht="15" x14ac:dyDescent="0.25">
      <c r="B4200" s="2"/>
      <c r="I4200" s="2" t="s">
        <v>128</v>
      </c>
      <c r="J4200" s="2" t="s">
        <v>1177</v>
      </c>
      <c r="K4200" s="9">
        <v>-2</v>
      </c>
      <c r="L4200" s="9">
        <v>-6</v>
      </c>
      <c r="M4200" s="9">
        <v>0</v>
      </c>
      <c r="N4200"/>
      <c r="O4200"/>
      <c r="P4200"/>
      <c r="Q4200"/>
      <c r="R4200"/>
      <c r="S4200"/>
      <c r="T4200"/>
      <c r="U4200"/>
      <c r="V4200"/>
      <c r="W4200"/>
    </row>
    <row r="4201" spans="2:23" ht="15" x14ac:dyDescent="0.25">
      <c r="B4201" s="2"/>
      <c r="K4201" s="9"/>
      <c r="L4201" s="9"/>
      <c r="M4201" s="9"/>
      <c r="N4201"/>
      <c r="O4201"/>
      <c r="P4201"/>
      <c r="Q4201"/>
      <c r="R4201"/>
      <c r="S4201"/>
      <c r="T4201"/>
      <c r="U4201"/>
      <c r="V4201"/>
      <c r="W4201"/>
    </row>
    <row r="4202" spans="2:23" ht="15" x14ac:dyDescent="0.25">
      <c r="B4202" s="2"/>
      <c r="H4202" s="2" t="s">
        <v>1351</v>
      </c>
      <c r="K4202" s="9"/>
      <c r="L4202" s="9"/>
      <c r="M4202" s="9"/>
      <c r="N4202"/>
      <c r="O4202"/>
      <c r="P4202"/>
      <c r="Q4202"/>
      <c r="R4202"/>
      <c r="S4202"/>
      <c r="T4202"/>
      <c r="U4202"/>
      <c r="V4202"/>
      <c r="W4202"/>
    </row>
    <row r="4203" spans="2:23" ht="15" x14ac:dyDescent="0.25">
      <c r="B4203" s="2"/>
      <c r="I4203" s="2" t="s">
        <v>128</v>
      </c>
      <c r="J4203" s="2" t="s">
        <v>1177</v>
      </c>
      <c r="K4203" s="9">
        <v>-1</v>
      </c>
      <c r="L4203" s="9">
        <v>-1</v>
      </c>
      <c r="M4203" s="9">
        <v>0</v>
      </c>
      <c r="N4203"/>
      <c r="O4203"/>
      <c r="P4203"/>
      <c r="Q4203"/>
      <c r="R4203"/>
      <c r="S4203"/>
      <c r="T4203"/>
      <c r="U4203"/>
      <c r="V4203"/>
      <c r="W4203"/>
    </row>
    <row r="4204" spans="2:23" ht="15" x14ac:dyDescent="0.25">
      <c r="B4204" s="2"/>
      <c r="K4204" s="9"/>
      <c r="L4204" s="9"/>
      <c r="M4204" s="9"/>
      <c r="N4204"/>
      <c r="O4204"/>
      <c r="P4204"/>
      <c r="Q4204"/>
      <c r="R4204"/>
      <c r="S4204"/>
      <c r="T4204"/>
      <c r="U4204"/>
      <c r="V4204"/>
      <c r="W4204"/>
    </row>
    <row r="4205" spans="2:23" ht="15" x14ac:dyDescent="0.25">
      <c r="B4205" s="2"/>
      <c r="H4205" s="2" t="s">
        <v>1352</v>
      </c>
      <c r="K4205" s="9"/>
      <c r="L4205" s="9"/>
      <c r="M4205" s="9"/>
      <c r="N4205"/>
      <c r="O4205"/>
      <c r="P4205"/>
      <c r="Q4205"/>
      <c r="R4205"/>
      <c r="S4205"/>
      <c r="T4205"/>
      <c r="U4205"/>
      <c r="V4205"/>
      <c r="W4205"/>
    </row>
    <row r="4206" spans="2:23" ht="15" x14ac:dyDescent="0.25">
      <c r="B4206" s="2"/>
      <c r="I4206" s="2" t="s">
        <v>128</v>
      </c>
      <c r="J4206" s="2" t="s">
        <v>1177</v>
      </c>
      <c r="K4206" s="9">
        <v>-28</v>
      </c>
      <c r="L4206" s="9">
        <v>-70</v>
      </c>
      <c r="M4206" s="9">
        <v>0</v>
      </c>
      <c r="N4206"/>
      <c r="O4206"/>
      <c r="P4206"/>
      <c r="Q4206"/>
      <c r="R4206"/>
      <c r="S4206"/>
      <c r="T4206"/>
      <c r="U4206"/>
      <c r="V4206"/>
      <c r="W4206"/>
    </row>
    <row r="4207" spans="2:23" ht="15" x14ac:dyDescent="0.25">
      <c r="B4207" s="2"/>
      <c r="K4207" s="9"/>
      <c r="L4207" s="9"/>
      <c r="M4207" s="9"/>
      <c r="N4207"/>
      <c r="O4207"/>
      <c r="P4207"/>
      <c r="Q4207"/>
      <c r="R4207"/>
      <c r="S4207"/>
      <c r="T4207"/>
      <c r="U4207"/>
      <c r="V4207"/>
      <c r="W4207"/>
    </row>
    <row r="4208" spans="2:23" ht="15" x14ac:dyDescent="0.25">
      <c r="B4208" s="2"/>
      <c r="H4208" s="2" t="s">
        <v>1353</v>
      </c>
      <c r="K4208" s="9"/>
      <c r="L4208" s="9"/>
      <c r="M4208" s="9"/>
      <c r="N4208"/>
      <c r="O4208"/>
      <c r="P4208"/>
      <c r="Q4208"/>
      <c r="R4208"/>
      <c r="S4208"/>
      <c r="T4208"/>
      <c r="U4208"/>
      <c r="V4208"/>
      <c r="W4208"/>
    </row>
    <row r="4209" spans="2:23" ht="15" x14ac:dyDescent="0.25">
      <c r="B4209" s="2"/>
      <c r="I4209" s="2" t="s">
        <v>115</v>
      </c>
      <c r="J4209" s="2" t="s">
        <v>1177</v>
      </c>
      <c r="K4209" s="9">
        <v>-3</v>
      </c>
      <c r="L4209" s="9">
        <v>-1</v>
      </c>
      <c r="M4209" s="9">
        <v>0</v>
      </c>
      <c r="N4209"/>
      <c r="O4209"/>
      <c r="P4209"/>
      <c r="Q4209"/>
      <c r="R4209"/>
      <c r="S4209"/>
      <c r="T4209"/>
      <c r="U4209"/>
      <c r="V4209"/>
      <c r="W4209"/>
    </row>
    <row r="4210" spans="2:23" ht="15" x14ac:dyDescent="0.25">
      <c r="B4210" s="2"/>
      <c r="K4210" s="9"/>
      <c r="L4210" s="9"/>
      <c r="M4210" s="9"/>
      <c r="N4210"/>
      <c r="O4210"/>
      <c r="P4210"/>
      <c r="Q4210"/>
      <c r="R4210"/>
      <c r="S4210"/>
      <c r="T4210"/>
      <c r="U4210"/>
      <c r="V4210"/>
      <c r="W4210"/>
    </row>
    <row r="4211" spans="2:23" ht="15" x14ac:dyDescent="0.25">
      <c r="B4211" s="2"/>
      <c r="H4211" s="2" t="s">
        <v>1354</v>
      </c>
      <c r="K4211" s="9"/>
      <c r="L4211" s="9"/>
      <c r="M4211" s="9"/>
      <c r="N4211"/>
      <c r="O4211"/>
      <c r="P4211"/>
      <c r="Q4211"/>
      <c r="R4211"/>
      <c r="S4211"/>
      <c r="T4211"/>
      <c r="U4211"/>
      <c r="V4211"/>
      <c r="W4211"/>
    </row>
    <row r="4212" spans="2:23" ht="15" x14ac:dyDescent="0.25">
      <c r="B4212" s="2"/>
      <c r="I4212" s="2" t="s">
        <v>115</v>
      </c>
      <c r="J4212" s="2" t="s">
        <v>1177</v>
      </c>
      <c r="K4212" s="9">
        <v>-7</v>
      </c>
      <c r="L4212" s="9">
        <v>-4</v>
      </c>
      <c r="M4212" s="9">
        <v>0</v>
      </c>
      <c r="N4212"/>
      <c r="O4212"/>
      <c r="P4212"/>
      <c r="Q4212"/>
      <c r="R4212"/>
      <c r="S4212"/>
      <c r="T4212"/>
      <c r="U4212"/>
      <c r="V4212"/>
      <c r="W4212"/>
    </row>
    <row r="4213" spans="2:23" ht="15" x14ac:dyDescent="0.25">
      <c r="B4213" s="2"/>
      <c r="K4213" s="9"/>
      <c r="L4213" s="9"/>
      <c r="M4213" s="9"/>
      <c r="N4213"/>
      <c r="O4213"/>
      <c r="P4213"/>
      <c r="Q4213"/>
      <c r="R4213"/>
      <c r="S4213"/>
      <c r="T4213"/>
      <c r="U4213"/>
      <c r="V4213"/>
      <c r="W4213"/>
    </row>
    <row r="4214" spans="2:23" ht="15" x14ac:dyDescent="0.25">
      <c r="B4214" s="2"/>
      <c r="H4214" s="2" t="s">
        <v>1355</v>
      </c>
      <c r="K4214" s="9"/>
      <c r="L4214" s="9"/>
      <c r="M4214" s="9"/>
      <c r="N4214"/>
      <c r="O4214"/>
      <c r="P4214"/>
      <c r="Q4214"/>
      <c r="R4214"/>
      <c r="S4214"/>
      <c r="T4214"/>
      <c r="U4214"/>
      <c r="V4214"/>
      <c r="W4214"/>
    </row>
    <row r="4215" spans="2:23" ht="15" x14ac:dyDescent="0.25">
      <c r="B4215" s="2"/>
      <c r="I4215" s="2" t="s">
        <v>115</v>
      </c>
      <c r="J4215" s="2" t="s">
        <v>1177</v>
      </c>
      <c r="K4215" s="9">
        <v>-48</v>
      </c>
      <c r="L4215" s="9">
        <v>-17</v>
      </c>
      <c r="M4215" s="9">
        <v>0</v>
      </c>
      <c r="N4215"/>
      <c r="O4215"/>
      <c r="P4215"/>
      <c r="Q4215"/>
      <c r="R4215"/>
      <c r="S4215"/>
      <c r="T4215"/>
      <c r="U4215"/>
      <c r="V4215"/>
      <c r="W4215"/>
    </row>
    <row r="4216" spans="2:23" ht="15" x14ac:dyDescent="0.25">
      <c r="B4216" s="2"/>
      <c r="K4216" s="9"/>
      <c r="L4216" s="9"/>
      <c r="M4216" s="9"/>
      <c r="N4216"/>
      <c r="O4216"/>
      <c r="P4216"/>
      <c r="Q4216"/>
      <c r="R4216"/>
      <c r="S4216"/>
      <c r="T4216"/>
      <c r="U4216"/>
      <c r="V4216"/>
      <c r="W4216"/>
    </row>
    <row r="4217" spans="2:23" ht="15" x14ac:dyDescent="0.25">
      <c r="B4217" s="2"/>
      <c r="H4217" s="2" t="s">
        <v>1356</v>
      </c>
      <c r="K4217" s="9"/>
      <c r="L4217" s="9"/>
      <c r="M4217" s="9"/>
      <c r="N4217"/>
      <c r="O4217"/>
      <c r="P4217"/>
      <c r="Q4217"/>
      <c r="R4217"/>
      <c r="S4217"/>
      <c r="T4217"/>
      <c r="U4217"/>
      <c r="V4217"/>
      <c r="W4217"/>
    </row>
    <row r="4218" spans="2:23" ht="15" x14ac:dyDescent="0.25">
      <c r="B4218" s="2"/>
      <c r="I4218" s="2" t="s">
        <v>415</v>
      </c>
      <c r="J4218" s="2" t="s">
        <v>1177</v>
      </c>
      <c r="K4218" s="9">
        <v>-17</v>
      </c>
      <c r="L4218" s="9">
        <v>-14</v>
      </c>
      <c r="M4218" s="9">
        <v>0</v>
      </c>
      <c r="N4218"/>
      <c r="O4218"/>
      <c r="P4218"/>
      <c r="Q4218"/>
      <c r="R4218"/>
      <c r="S4218"/>
      <c r="T4218"/>
      <c r="U4218"/>
      <c r="V4218"/>
      <c r="W4218"/>
    </row>
    <row r="4219" spans="2:23" ht="15" x14ac:dyDescent="0.25">
      <c r="B4219" s="2"/>
      <c r="K4219" s="9"/>
      <c r="L4219" s="9"/>
      <c r="M4219" s="9"/>
      <c r="N4219"/>
      <c r="O4219"/>
      <c r="P4219"/>
      <c r="Q4219"/>
      <c r="R4219"/>
      <c r="S4219"/>
      <c r="T4219"/>
      <c r="U4219"/>
      <c r="V4219"/>
      <c r="W4219"/>
    </row>
    <row r="4220" spans="2:23" ht="15" x14ac:dyDescent="0.25">
      <c r="B4220" s="2"/>
      <c r="H4220" s="2" t="s">
        <v>1357</v>
      </c>
      <c r="K4220" s="9"/>
      <c r="L4220" s="9"/>
      <c r="M4220" s="9"/>
      <c r="N4220"/>
      <c r="O4220"/>
      <c r="P4220"/>
      <c r="Q4220"/>
      <c r="R4220"/>
      <c r="S4220"/>
      <c r="T4220"/>
      <c r="U4220"/>
      <c r="V4220"/>
      <c r="W4220"/>
    </row>
    <row r="4221" spans="2:23" ht="15" x14ac:dyDescent="0.25">
      <c r="B4221" s="2"/>
      <c r="I4221" s="2" t="s">
        <v>115</v>
      </c>
      <c r="J4221" s="2" t="s">
        <v>1177</v>
      </c>
      <c r="K4221" s="9">
        <v>-10</v>
      </c>
      <c r="L4221" s="9">
        <v>-15</v>
      </c>
      <c r="M4221" s="9">
        <v>-18</v>
      </c>
      <c r="N4221"/>
      <c r="O4221"/>
      <c r="P4221"/>
      <c r="Q4221"/>
      <c r="R4221"/>
      <c r="S4221"/>
      <c r="T4221"/>
      <c r="U4221"/>
      <c r="V4221"/>
      <c r="W4221"/>
    </row>
    <row r="4222" spans="2:23" ht="15" x14ac:dyDescent="0.25">
      <c r="B4222" s="2"/>
      <c r="K4222" s="9"/>
      <c r="L4222" s="9"/>
      <c r="M4222" s="9"/>
      <c r="N4222"/>
      <c r="O4222"/>
      <c r="P4222"/>
      <c r="Q4222"/>
      <c r="R4222"/>
      <c r="S4222"/>
      <c r="T4222"/>
      <c r="U4222"/>
      <c r="V4222"/>
      <c r="W4222"/>
    </row>
    <row r="4223" spans="2:23" ht="15" x14ac:dyDescent="0.25">
      <c r="B4223" s="2"/>
      <c r="H4223" s="2" t="s">
        <v>1358</v>
      </c>
      <c r="K4223" s="9"/>
      <c r="L4223" s="9"/>
      <c r="M4223" s="9"/>
      <c r="N4223"/>
      <c r="O4223"/>
      <c r="P4223"/>
      <c r="Q4223"/>
      <c r="R4223"/>
      <c r="S4223"/>
      <c r="T4223"/>
      <c r="U4223"/>
      <c r="V4223"/>
      <c r="W4223"/>
    </row>
    <row r="4224" spans="2:23" ht="15" x14ac:dyDescent="0.25">
      <c r="B4224" s="2"/>
      <c r="I4224" s="2" t="s">
        <v>800</v>
      </c>
      <c r="J4224" s="2" t="s">
        <v>1177</v>
      </c>
      <c r="K4224" s="9">
        <v>-49</v>
      </c>
      <c r="L4224" s="9">
        <v>-20</v>
      </c>
      <c r="M4224" s="9">
        <v>-20</v>
      </c>
      <c r="N4224"/>
      <c r="O4224"/>
      <c r="P4224"/>
      <c r="Q4224"/>
      <c r="R4224"/>
      <c r="S4224"/>
      <c r="T4224"/>
      <c r="U4224"/>
      <c r="V4224"/>
      <c r="W4224"/>
    </row>
    <row r="4225" spans="2:23" ht="15" x14ac:dyDescent="0.25">
      <c r="B4225" s="2"/>
      <c r="K4225" s="9"/>
      <c r="L4225" s="9"/>
      <c r="M4225" s="9"/>
      <c r="N4225"/>
      <c r="O4225"/>
      <c r="P4225"/>
      <c r="Q4225"/>
      <c r="R4225"/>
      <c r="S4225"/>
      <c r="T4225"/>
      <c r="U4225"/>
      <c r="V4225"/>
      <c r="W4225"/>
    </row>
    <row r="4226" spans="2:23" ht="15" x14ac:dyDescent="0.25">
      <c r="B4226" s="2"/>
      <c r="H4226" s="2" t="s">
        <v>1359</v>
      </c>
      <c r="K4226" s="9"/>
      <c r="L4226" s="9"/>
      <c r="M4226" s="9"/>
      <c r="N4226"/>
      <c r="O4226"/>
      <c r="P4226"/>
      <c r="Q4226"/>
      <c r="R4226"/>
      <c r="S4226"/>
      <c r="T4226"/>
      <c r="U4226"/>
      <c r="V4226"/>
      <c r="W4226"/>
    </row>
    <row r="4227" spans="2:23" ht="15" x14ac:dyDescent="0.25">
      <c r="B4227" s="2"/>
      <c r="I4227" s="2" t="s">
        <v>122</v>
      </c>
      <c r="J4227" s="2" t="s">
        <v>1177</v>
      </c>
      <c r="K4227" s="9">
        <v>-8</v>
      </c>
      <c r="L4227" s="9">
        <v>-7</v>
      </c>
      <c r="M4227" s="9">
        <v>-6</v>
      </c>
      <c r="N4227"/>
      <c r="O4227"/>
      <c r="P4227"/>
      <c r="Q4227"/>
      <c r="R4227"/>
      <c r="S4227"/>
      <c r="T4227"/>
      <c r="U4227"/>
      <c r="V4227"/>
      <c r="W4227"/>
    </row>
    <row r="4228" spans="2:23" ht="15" x14ac:dyDescent="0.25">
      <c r="B4228" s="2"/>
      <c r="K4228" s="9"/>
      <c r="L4228" s="9"/>
      <c r="M4228" s="9"/>
      <c r="N4228"/>
      <c r="O4228"/>
      <c r="P4228"/>
      <c r="Q4228"/>
      <c r="R4228"/>
      <c r="S4228"/>
      <c r="T4228"/>
      <c r="U4228"/>
      <c r="V4228"/>
      <c r="W4228"/>
    </row>
    <row r="4229" spans="2:23" ht="15" x14ac:dyDescent="0.25">
      <c r="B4229" s="2"/>
      <c r="H4229" s="2" t="s">
        <v>1360</v>
      </c>
      <c r="K4229" s="9"/>
      <c r="L4229" s="9"/>
      <c r="M4229" s="9"/>
      <c r="N4229"/>
      <c r="O4229"/>
      <c r="P4229"/>
      <c r="Q4229"/>
      <c r="R4229"/>
      <c r="S4229"/>
      <c r="T4229"/>
      <c r="U4229"/>
      <c r="V4229"/>
      <c r="W4229"/>
    </row>
    <row r="4230" spans="2:23" ht="15" x14ac:dyDescent="0.25">
      <c r="B4230" s="2"/>
      <c r="I4230" s="2" t="s">
        <v>122</v>
      </c>
      <c r="J4230" s="2" t="s">
        <v>1177</v>
      </c>
      <c r="K4230" s="9">
        <v>-160</v>
      </c>
      <c r="L4230" s="9">
        <v>-70</v>
      </c>
      <c r="M4230" s="9">
        <v>-70</v>
      </c>
      <c r="N4230"/>
      <c r="O4230"/>
      <c r="P4230"/>
      <c r="Q4230"/>
      <c r="R4230"/>
      <c r="S4230"/>
      <c r="T4230"/>
      <c r="U4230"/>
      <c r="V4230"/>
      <c r="W4230"/>
    </row>
    <row r="4231" spans="2:23" ht="15" x14ac:dyDescent="0.25">
      <c r="B4231" s="2"/>
      <c r="K4231" s="9"/>
      <c r="L4231" s="9"/>
      <c r="M4231" s="9"/>
      <c r="N4231"/>
      <c r="O4231"/>
      <c r="P4231"/>
      <c r="Q4231"/>
      <c r="R4231"/>
      <c r="S4231"/>
      <c r="T4231"/>
      <c r="U4231"/>
      <c r="V4231"/>
      <c r="W4231"/>
    </row>
    <row r="4232" spans="2:23" ht="15" x14ac:dyDescent="0.25">
      <c r="B4232" s="2"/>
      <c r="H4232" s="2" t="s">
        <v>1361</v>
      </c>
      <c r="K4232" s="9"/>
      <c r="L4232" s="9"/>
      <c r="M4232" s="9"/>
      <c r="N4232"/>
      <c r="O4232"/>
      <c r="P4232"/>
      <c r="Q4232"/>
      <c r="R4232"/>
      <c r="S4232"/>
      <c r="T4232"/>
      <c r="U4232"/>
      <c r="V4232"/>
      <c r="W4232"/>
    </row>
    <row r="4233" spans="2:23" ht="15" x14ac:dyDescent="0.25">
      <c r="B4233" s="2"/>
      <c r="I4233" s="2" t="s">
        <v>122</v>
      </c>
      <c r="J4233" s="2" t="s">
        <v>1177</v>
      </c>
      <c r="K4233" s="9">
        <v>-2</v>
      </c>
      <c r="L4233" s="9">
        <v>-2</v>
      </c>
      <c r="M4233" s="9">
        <v>-2</v>
      </c>
      <c r="N4233"/>
      <c r="O4233"/>
      <c r="P4233"/>
      <c r="Q4233"/>
      <c r="R4233"/>
      <c r="S4233"/>
      <c r="T4233"/>
      <c r="U4233"/>
      <c r="V4233"/>
      <c r="W4233"/>
    </row>
    <row r="4234" spans="2:23" ht="15" x14ac:dyDescent="0.25">
      <c r="B4234" s="2"/>
      <c r="K4234" s="9"/>
      <c r="L4234" s="9"/>
      <c r="M4234" s="9"/>
      <c r="N4234"/>
      <c r="O4234"/>
      <c r="P4234"/>
      <c r="Q4234"/>
      <c r="R4234"/>
      <c r="S4234"/>
      <c r="T4234"/>
      <c r="U4234"/>
      <c r="V4234"/>
      <c r="W4234"/>
    </row>
    <row r="4235" spans="2:23" ht="15" x14ac:dyDescent="0.25">
      <c r="B4235" s="2"/>
      <c r="H4235" s="2" t="s">
        <v>1362</v>
      </c>
      <c r="K4235" s="9"/>
      <c r="L4235" s="9"/>
      <c r="M4235" s="9"/>
      <c r="N4235"/>
      <c r="O4235"/>
      <c r="P4235"/>
      <c r="Q4235"/>
      <c r="R4235"/>
      <c r="S4235"/>
      <c r="T4235"/>
      <c r="U4235"/>
      <c r="V4235"/>
      <c r="W4235"/>
    </row>
    <row r="4236" spans="2:23" ht="15" x14ac:dyDescent="0.25">
      <c r="B4236" s="2"/>
      <c r="I4236" s="2" t="s">
        <v>122</v>
      </c>
      <c r="J4236" s="2" t="s">
        <v>1177</v>
      </c>
      <c r="K4236" s="9">
        <v>-20</v>
      </c>
      <c r="L4236" s="9">
        <v>-21</v>
      </c>
      <c r="M4236" s="9">
        <v>-20</v>
      </c>
      <c r="N4236"/>
      <c r="O4236"/>
      <c r="P4236"/>
      <c r="Q4236"/>
      <c r="R4236"/>
      <c r="S4236"/>
      <c r="T4236"/>
      <c r="U4236"/>
      <c r="V4236"/>
      <c r="W4236"/>
    </row>
    <row r="4237" spans="2:23" ht="15" x14ac:dyDescent="0.25">
      <c r="B4237" s="2"/>
      <c r="K4237" s="9"/>
      <c r="L4237" s="9"/>
      <c r="M4237" s="9"/>
      <c r="N4237"/>
      <c r="O4237"/>
      <c r="P4237"/>
      <c r="Q4237"/>
      <c r="R4237"/>
      <c r="S4237"/>
      <c r="T4237"/>
      <c r="U4237"/>
      <c r="V4237"/>
      <c r="W4237"/>
    </row>
    <row r="4238" spans="2:23" ht="15" x14ac:dyDescent="0.25">
      <c r="B4238" s="2"/>
      <c r="H4238" s="2" t="s">
        <v>1363</v>
      </c>
      <c r="K4238" s="9"/>
      <c r="L4238" s="9"/>
      <c r="M4238" s="9"/>
      <c r="N4238"/>
      <c r="O4238"/>
      <c r="P4238"/>
      <c r="Q4238"/>
      <c r="R4238"/>
      <c r="S4238"/>
      <c r="T4238"/>
      <c r="U4238"/>
      <c r="V4238"/>
      <c r="W4238"/>
    </row>
    <row r="4239" spans="2:23" ht="15" x14ac:dyDescent="0.25">
      <c r="B4239" s="2"/>
      <c r="I4239" s="2" t="s">
        <v>122</v>
      </c>
      <c r="J4239" s="2" t="s">
        <v>1177</v>
      </c>
      <c r="K4239" s="9">
        <v>-41</v>
      </c>
      <c r="L4239" s="9">
        <v>-40</v>
      </c>
      <c r="M4239" s="9">
        <v>-40</v>
      </c>
      <c r="N4239"/>
      <c r="O4239"/>
      <c r="P4239"/>
      <c r="Q4239"/>
      <c r="R4239"/>
      <c r="S4239"/>
      <c r="T4239"/>
      <c r="U4239"/>
      <c r="V4239"/>
      <c r="W4239"/>
    </row>
    <row r="4240" spans="2:23" ht="15" x14ac:dyDescent="0.25">
      <c r="B4240" s="2"/>
      <c r="K4240" s="9"/>
      <c r="L4240" s="9"/>
      <c r="M4240" s="9"/>
      <c r="N4240"/>
      <c r="O4240"/>
      <c r="P4240"/>
      <c r="Q4240"/>
      <c r="R4240"/>
      <c r="S4240"/>
      <c r="T4240"/>
      <c r="U4240"/>
      <c r="V4240"/>
      <c r="W4240"/>
    </row>
    <row r="4241" spans="2:23" ht="15" x14ac:dyDescent="0.25">
      <c r="B4241" s="2"/>
      <c r="H4241" s="2" t="s">
        <v>1364</v>
      </c>
      <c r="K4241" s="9"/>
      <c r="L4241" s="9"/>
      <c r="M4241" s="9"/>
      <c r="N4241"/>
      <c r="O4241"/>
      <c r="P4241"/>
      <c r="Q4241"/>
      <c r="R4241"/>
      <c r="S4241"/>
      <c r="T4241"/>
      <c r="U4241"/>
      <c r="V4241"/>
      <c r="W4241"/>
    </row>
    <row r="4242" spans="2:23" ht="15" x14ac:dyDescent="0.25">
      <c r="B4242" s="2"/>
      <c r="I4242" s="2" t="s">
        <v>122</v>
      </c>
      <c r="J4242" s="2" t="s">
        <v>1177</v>
      </c>
      <c r="K4242" s="9">
        <v>-7</v>
      </c>
      <c r="L4242" s="9">
        <v>-9</v>
      </c>
      <c r="M4242" s="9">
        <v>-9</v>
      </c>
      <c r="N4242"/>
      <c r="O4242"/>
      <c r="P4242"/>
      <c r="Q4242"/>
      <c r="R4242"/>
      <c r="S4242"/>
      <c r="T4242"/>
      <c r="U4242"/>
      <c r="V4242"/>
      <c r="W4242"/>
    </row>
    <row r="4243" spans="2:23" ht="15" x14ac:dyDescent="0.25">
      <c r="B4243" s="2"/>
      <c r="K4243" s="9"/>
      <c r="L4243" s="9"/>
      <c r="M4243" s="9"/>
      <c r="N4243"/>
      <c r="O4243"/>
      <c r="P4243"/>
      <c r="Q4243"/>
      <c r="R4243"/>
      <c r="S4243"/>
      <c r="T4243"/>
      <c r="U4243"/>
      <c r="V4243"/>
      <c r="W4243"/>
    </row>
    <row r="4244" spans="2:23" ht="15" x14ac:dyDescent="0.25">
      <c r="B4244" s="2"/>
      <c r="H4244" s="2" t="s">
        <v>1365</v>
      </c>
      <c r="K4244" s="9"/>
      <c r="L4244" s="9"/>
      <c r="M4244" s="9"/>
      <c r="N4244"/>
      <c r="O4244"/>
      <c r="P4244"/>
      <c r="Q4244"/>
      <c r="R4244"/>
      <c r="S4244"/>
      <c r="T4244"/>
      <c r="U4244"/>
      <c r="V4244"/>
      <c r="W4244"/>
    </row>
    <row r="4245" spans="2:23" ht="15" x14ac:dyDescent="0.25">
      <c r="B4245" s="2"/>
      <c r="I4245" s="2" t="s">
        <v>122</v>
      </c>
      <c r="J4245" s="2" t="s">
        <v>1177</v>
      </c>
      <c r="K4245" s="9">
        <v>-3</v>
      </c>
      <c r="L4245" s="9">
        <v>-3</v>
      </c>
      <c r="M4245" s="9">
        <v>-3</v>
      </c>
      <c r="N4245"/>
      <c r="O4245"/>
      <c r="P4245"/>
      <c r="Q4245"/>
      <c r="R4245"/>
      <c r="S4245"/>
      <c r="T4245"/>
      <c r="U4245"/>
      <c r="V4245"/>
      <c r="W4245"/>
    </row>
    <row r="4246" spans="2:23" ht="15" x14ac:dyDescent="0.25">
      <c r="B4246" s="2"/>
      <c r="K4246" s="9"/>
      <c r="L4246" s="9"/>
      <c r="M4246" s="9"/>
      <c r="N4246"/>
      <c r="O4246"/>
      <c r="P4246"/>
      <c r="Q4246"/>
      <c r="R4246"/>
      <c r="S4246"/>
      <c r="T4246"/>
      <c r="U4246"/>
      <c r="V4246"/>
      <c r="W4246"/>
    </row>
    <row r="4247" spans="2:23" ht="15" x14ac:dyDescent="0.25">
      <c r="B4247" s="2"/>
      <c r="H4247" s="2" t="s">
        <v>1366</v>
      </c>
      <c r="K4247" s="9"/>
      <c r="L4247" s="9"/>
      <c r="M4247" s="9"/>
      <c r="N4247"/>
      <c r="O4247"/>
      <c r="P4247"/>
      <c r="Q4247"/>
      <c r="R4247"/>
      <c r="S4247"/>
      <c r="T4247"/>
      <c r="U4247"/>
      <c r="V4247"/>
      <c r="W4247"/>
    </row>
    <row r="4248" spans="2:23" ht="15" x14ac:dyDescent="0.25">
      <c r="B4248" s="2"/>
      <c r="I4248" s="2" t="s">
        <v>122</v>
      </c>
      <c r="J4248" s="2" t="s">
        <v>1177</v>
      </c>
      <c r="K4248" s="9">
        <v>-1</v>
      </c>
      <c r="L4248" s="9">
        <v>-1</v>
      </c>
      <c r="M4248" s="9">
        <v>-1</v>
      </c>
      <c r="N4248"/>
      <c r="O4248"/>
      <c r="P4248"/>
      <c r="Q4248"/>
      <c r="R4248"/>
      <c r="S4248"/>
      <c r="T4248"/>
      <c r="U4248"/>
      <c r="V4248"/>
      <c r="W4248"/>
    </row>
    <row r="4249" spans="2:23" ht="15" x14ac:dyDescent="0.25">
      <c r="B4249" s="2"/>
      <c r="K4249" s="9"/>
      <c r="L4249" s="9"/>
      <c r="M4249" s="9"/>
      <c r="N4249"/>
      <c r="O4249"/>
      <c r="P4249"/>
      <c r="Q4249"/>
      <c r="R4249"/>
      <c r="S4249"/>
      <c r="T4249"/>
      <c r="U4249"/>
      <c r="V4249"/>
      <c r="W4249"/>
    </row>
    <row r="4250" spans="2:23" ht="15" x14ac:dyDescent="0.25">
      <c r="B4250" s="2"/>
      <c r="H4250" s="2" t="s">
        <v>1367</v>
      </c>
      <c r="K4250" s="9"/>
      <c r="L4250" s="9"/>
      <c r="M4250" s="9"/>
      <c r="N4250"/>
      <c r="O4250"/>
      <c r="P4250"/>
      <c r="Q4250"/>
      <c r="R4250"/>
      <c r="S4250"/>
      <c r="T4250"/>
      <c r="U4250"/>
      <c r="V4250"/>
      <c r="W4250"/>
    </row>
    <row r="4251" spans="2:23" ht="15" x14ac:dyDescent="0.25">
      <c r="B4251" s="2"/>
      <c r="I4251" s="2" t="s">
        <v>122</v>
      </c>
      <c r="J4251" s="2" t="s">
        <v>1177</v>
      </c>
      <c r="K4251" s="9">
        <v>-12</v>
      </c>
      <c r="L4251" s="9">
        <v>-4</v>
      </c>
      <c r="M4251" s="9">
        <v>-4</v>
      </c>
      <c r="N4251"/>
      <c r="O4251"/>
      <c r="P4251"/>
      <c r="Q4251"/>
      <c r="R4251"/>
      <c r="S4251"/>
      <c r="T4251"/>
      <c r="U4251"/>
      <c r="V4251"/>
      <c r="W4251"/>
    </row>
    <row r="4252" spans="2:23" ht="15" x14ac:dyDescent="0.25">
      <c r="B4252" s="2"/>
      <c r="K4252" s="9"/>
      <c r="L4252" s="9"/>
      <c r="M4252" s="9"/>
      <c r="N4252"/>
      <c r="O4252"/>
      <c r="P4252"/>
      <c r="Q4252"/>
      <c r="R4252"/>
      <c r="S4252"/>
      <c r="T4252"/>
      <c r="U4252"/>
      <c r="V4252"/>
      <c r="W4252"/>
    </row>
    <row r="4253" spans="2:23" ht="15" x14ac:dyDescent="0.25">
      <c r="B4253" s="2"/>
      <c r="H4253" s="2" t="s">
        <v>1368</v>
      </c>
      <c r="K4253" s="9"/>
      <c r="L4253" s="9"/>
      <c r="M4253" s="9"/>
      <c r="N4253"/>
      <c r="O4253"/>
      <c r="P4253"/>
      <c r="Q4253"/>
      <c r="R4253"/>
      <c r="S4253"/>
      <c r="T4253"/>
      <c r="U4253"/>
      <c r="V4253"/>
      <c r="W4253"/>
    </row>
    <row r="4254" spans="2:23" ht="15" x14ac:dyDescent="0.25">
      <c r="B4254" s="2"/>
      <c r="I4254" s="2" t="s">
        <v>122</v>
      </c>
      <c r="J4254" s="2" t="s">
        <v>1177</v>
      </c>
      <c r="K4254" s="9">
        <v>-14</v>
      </c>
      <c r="L4254" s="9">
        <v>-13</v>
      </c>
      <c r="M4254" s="9">
        <v>-13</v>
      </c>
      <c r="N4254"/>
      <c r="O4254"/>
      <c r="P4254"/>
      <c r="Q4254"/>
      <c r="R4254"/>
      <c r="S4254"/>
      <c r="T4254"/>
      <c r="U4254"/>
      <c r="V4254"/>
      <c r="W4254"/>
    </row>
    <row r="4255" spans="2:23" ht="15" x14ac:dyDescent="0.25">
      <c r="B4255" s="2"/>
      <c r="K4255" s="9"/>
      <c r="L4255" s="9"/>
      <c r="M4255" s="9"/>
      <c r="N4255"/>
      <c r="O4255"/>
      <c r="P4255"/>
      <c r="Q4255"/>
      <c r="R4255"/>
      <c r="S4255"/>
      <c r="T4255"/>
      <c r="U4255"/>
      <c r="V4255"/>
      <c r="W4255"/>
    </row>
    <row r="4256" spans="2:23" ht="15" x14ac:dyDescent="0.25">
      <c r="B4256" s="2"/>
      <c r="H4256" s="2" t="s">
        <v>1369</v>
      </c>
      <c r="K4256" s="9"/>
      <c r="L4256" s="9"/>
      <c r="M4256" s="9"/>
      <c r="N4256"/>
      <c r="O4256"/>
      <c r="P4256"/>
      <c r="Q4256"/>
      <c r="R4256"/>
      <c r="S4256"/>
      <c r="T4256"/>
      <c r="U4256"/>
      <c r="V4256"/>
      <c r="W4256"/>
    </row>
    <row r="4257" spans="2:23" ht="15" x14ac:dyDescent="0.25">
      <c r="B4257" s="2"/>
      <c r="I4257" s="2" t="s">
        <v>122</v>
      </c>
      <c r="J4257" s="2" t="s">
        <v>1177</v>
      </c>
      <c r="K4257" s="9">
        <v>-6</v>
      </c>
      <c r="L4257" s="9">
        <v>-7</v>
      </c>
      <c r="M4257" s="9">
        <v>-7</v>
      </c>
      <c r="N4257"/>
      <c r="O4257"/>
      <c r="P4257"/>
      <c r="Q4257"/>
      <c r="R4257"/>
      <c r="S4257"/>
      <c r="T4257"/>
      <c r="U4257"/>
      <c r="V4257"/>
      <c r="W4257"/>
    </row>
    <row r="4258" spans="2:23" ht="15" x14ac:dyDescent="0.25">
      <c r="B4258" s="2"/>
      <c r="K4258" s="9"/>
      <c r="L4258" s="9"/>
      <c r="M4258" s="9"/>
      <c r="N4258"/>
      <c r="O4258"/>
      <c r="P4258"/>
      <c r="Q4258"/>
      <c r="R4258"/>
      <c r="S4258"/>
      <c r="T4258"/>
      <c r="U4258"/>
      <c r="V4258"/>
      <c r="W4258"/>
    </row>
    <row r="4259" spans="2:23" ht="15" x14ac:dyDescent="0.25">
      <c r="B4259" s="2"/>
      <c r="H4259" s="2" t="s">
        <v>1370</v>
      </c>
      <c r="K4259" s="9"/>
      <c r="L4259" s="9"/>
      <c r="M4259" s="9"/>
      <c r="N4259"/>
      <c r="O4259"/>
      <c r="P4259"/>
      <c r="Q4259"/>
      <c r="R4259"/>
      <c r="S4259"/>
      <c r="T4259"/>
      <c r="U4259"/>
      <c r="V4259"/>
      <c r="W4259"/>
    </row>
    <row r="4260" spans="2:23" ht="15" x14ac:dyDescent="0.25">
      <c r="B4260" s="2"/>
      <c r="I4260" s="2" t="s">
        <v>122</v>
      </c>
      <c r="J4260" s="2" t="s">
        <v>1177</v>
      </c>
      <c r="K4260" s="9">
        <v>-1</v>
      </c>
      <c r="L4260" s="9">
        <v>-1</v>
      </c>
      <c r="M4260" s="9">
        <v>-1</v>
      </c>
      <c r="N4260"/>
      <c r="O4260"/>
      <c r="P4260"/>
      <c r="Q4260"/>
      <c r="R4260"/>
      <c r="S4260"/>
      <c r="T4260"/>
      <c r="U4260"/>
      <c r="V4260"/>
      <c r="W4260"/>
    </row>
    <row r="4261" spans="2:23" ht="15" x14ac:dyDescent="0.25">
      <c r="B4261" s="2"/>
      <c r="K4261" s="9"/>
      <c r="L4261" s="9"/>
      <c r="M4261" s="9"/>
      <c r="N4261"/>
      <c r="O4261"/>
      <c r="P4261"/>
      <c r="Q4261"/>
      <c r="R4261"/>
      <c r="S4261"/>
      <c r="T4261"/>
      <c r="U4261"/>
      <c r="V4261"/>
      <c r="W4261"/>
    </row>
    <row r="4262" spans="2:23" ht="15" x14ac:dyDescent="0.25">
      <c r="B4262" s="2"/>
      <c r="H4262" s="2" t="s">
        <v>1371</v>
      </c>
      <c r="K4262" s="9"/>
      <c r="L4262" s="9"/>
      <c r="M4262" s="9"/>
      <c r="N4262"/>
      <c r="O4262"/>
      <c r="P4262"/>
      <c r="Q4262"/>
      <c r="R4262"/>
      <c r="S4262"/>
      <c r="T4262"/>
      <c r="U4262"/>
      <c r="V4262"/>
      <c r="W4262"/>
    </row>
    <row r="4263" spans="2:23" ht="15" x14ac:dyDescent="0.25">
      <c r="B4263" s="2"/>
      <c r="I4263" s="2" t="s">
        <v>122</v>
      </c>
      <c r="J4263" s="2" t="s">
        <v>1177</v>
      </c>
      <c r="K4263" s="9">
        <v>-7</v>
      </c>
      <c r="L4263" s="9">
        <v>-7</v>
      </c>
      <c r="M4263" s="9">
        <v>-7</v>
      </c>
      <c r="N4263"/>
      <c r="O4263"/>
      <c r="P4263"/>
      <c r="Q4263"/>
      <c r="R4263"/>
      <c r="S4263"/>
      <c r="T4263"/>
      <c r="U4263"/>
      <c r="V4263"/>
      <c r="W4263"/>
    </row>
    <row r="4264" spans="2:23" ht="15" x14ac:dyDescent="0.25">
      <c r="B4264" s="2"/>
      <c r="K4264" s="9"/>
      <c r="L4264" s="9"/>
      <c r="M4264" s="9"/>
      <c r="N4264"/>
      <c r="O4264"/>
      <c r="P4264"/>
      <c r="Q4264"/>
      <c r="R4264"/>
      <c r="S4264"/>
      <c r="T4264"/>
      <c r="U4264"/>
      <c r="V4264"/>
      <c r="W4264"/>
    </row>
    <row r="4265" spans="2:23" ht="15" x14ac:dyDescent="0.25">
      <c r="B4265" s="2"/>
      <c r="H4265" s="2" t="s">
        <v>1372</v>
      </c>
      <c r="K4265" s="9"/>
      <c r="L4265" s="9"/>
      <c r="M4265" s="9"/>
      <c r="N4265"/>
      <c r="O4265"/>
      <c r="P4265"/>
      <c r="Q4265"/>
      <c r="R4265"/>
      <c r="S4265"/>
      <c r="T4265"/>
      <c r="U4265"/>
      <c r="V4265"/>
      <c r="W4265"/>
    </row>
    <row r="4266" spans="2:23" ht="15" x14ac:dyDescent="0.25">
      <c r="B4266" s="2"/>
      <c r="I4266" s="2" t="s">
        <v>122</v>
      </c>
      <c r="J4266" s="2" t="s">
        <v>1177</v>
      </c>
      <c r="K4266" s="9">
        <v>-2</v>
      </c>
      <c r="L4266" s="9">
        <v>-2</v>
      </c>
      <c r="M4266" s="9">
        <v>-2</v>
      </c>
      <c r="N4266"/>
      <c r="O4266"/>
      <c r="P4266"/>
      <c r="Q4266"/>
      <c r="R4266"/>
      <c r="S4266"/>
      <c r="T4266"/>
      <c r="U4266"/>
      <c r="V4266"/>
      <c r="W4266"/>
    </row>
    <row r="4267" spans="2:23" ht="15" x14ac:dyDescent="0.25">
      <c r="B4267" s="2"/>
      <c r="K4267" s="9"/>
      <c r="L4267" s="9"/>
      <c r="M4267" s="9"/>
      <c r="N4267"/>
      <c r="O4267"/>
      <c r="P4267"/>
      <c r="Q4267"/>
      <c r="R4267"/>
      <c r="S4267"/>
      <c r="T4267"/>
      <c r="U4267"/>
      <c r="V4267"/>
      <c r="W4267"/>
    </row>
    <row r="4268" spans="2:23" ht="15" x14ac:dyDescent="0.25">
      <c r="B4268" s="2"/>
      <c r="H4268" s="2" t="s">
        <v>1373</v>
      </c>
      <c r="K4268" s="9"/>
      <c r="L4268" s="9"/>
      <c r="M4268" s="9"/>
      <c r="N4268"/>
      <c r="O4268"/>
      <c r="P4268"/>
      <c r="Q4268"/>
      <c r="R4268"/>
      <c r="S4268"/>
      <c r="T4268"/>
      <c r="U4268"/>
      <c r="V4268"/>
      <c r="W4268"/>
    </row>
    <row r="4269" spans="2:23" ht="15" x14ac:dyDescent="0.25">
      <c r="B4269" s="2"/>
      <c r="I4269" s="2" t="s">
        <v>122</v>
      </c>
      <c r="J4269" s="2" t="s">
        <v>1177</v>
      </c>
      <c r="K4269" s="9">
        <v>-27</v>
      </c>
      <c r="L4269" s="9">
        <v>-31</v>
      </c>
      <c r="M4269" s="9">
        <v>-31</v>
      </c>
      <c r="N4269"/>
      <c r="O4269"/>
      <c r="P4269"/>
      <c r="Q4269"/>
      <c r="R4269"/>
      <c r="S4269"/>
      <c r="T4269"/>
      <c r="U4269"/>
      <c r="V4269"/>
      <c r="W4269"/>
    </row>
    <row r="4270" spans="2:23" ht="15" x14ac:dyDescent="0.25">
      <c r="B4270" s="2"/>
      <c r="K4270" s="9"/>
      <c r="L4270" s="9"/>
      <c r="M4270" s="9"/>
      <c r="N4270"/>
      <c r="O4270"/>
      <c r="P4270"/>
      <c r="Q4270"/>
      <c r="R4270"/>
      <c r="S4270"/>
      <c r="T4270"/>
      <c r="U4270"/>
      <c r="V4270"/>
      <c r="W4270"/>
    </row>
    <row r="4271" spans="2:23" ht="15" x14ac:dyDescent="0.25">
      <c r="B4271" s="2"/>
      <c r="H4271" s="2" t="s">
        <v>1374</v>
      </c>
      <c r="K4271" s="9"/>
      <c r="L4271" s="9"/>
      <c r="M4271" s="9"/>
      <c r="N4271"/>
      <c r="O4271"/>
      <c r="P4271"/>
      <c r="Q4271"/>
      <c r="R4271"/>
      <c r="S4271"/>
      <c r="T4271"/>
      <c r="U4271"/>
      <c r="V4271"/>
      <c r="W4271"/>
    </row>
    <row r="4272" spans="2:23" ht="15" x14ac:dyDescent="0.25">
      <c r="B4272" s="2"/>
      <c r="I4272" s="2" t="s">
        <v>122</v>
      </c>
      <c r="J4272" s="2" t="s">
        <v>1177</v>
      </c>
      <c r="K4272" s="9">
        <v>-89</v>
      </c>
      <c r="L4272" s="9">
        <v>-72</v>
      </c>
      <c r="M4272" s="9">
        <v>-72</v>
      </c>
      <c r="N4272"/>
      <c r="O4272"/>
      <c r="P4272"/>
      <c r="Q4272"/>
      <c r="R4272"/>
      <c r="S4272"/>
      <c r="T4272"/>
      <c r="U4272"/>
      <c r="V4272"/>
      <c r="W4272"/>
    </row>
    <row r="4273" spans="2:23" ht="15" x14ac:dyDescent="0.25">
      <c r="B4273" s="2"/>
      <c r="K4273" s="9"/>
      <c r="L4273" s="9"/>
      <c r="M4273" s="9"/>
      <c r="N4273"/>
      <c r="O4273"/>
      <c r="P4273"/>
      <c r="Q4273"/>
      <c r="R4273"/>
      <c r="S4273"/>
      <c r="T4273"/>
      <c r="U4273"/>
      <c r="V4273"/>
      <c r="W4273"/>
    </row>
    <row r="4274" spans="2:23" ht="15" x14ac:dyDescent="0.25">
      <c r="B4274" s="2"/>
      <c r="H4274" s="2" t="s">
        <v>1375</v>
      </c>
      <c r="K4274" s="9"/>
      <c r="L4274" s="9"/>
      <c r="M4274" s="9"/>
      <c r="N4274"/>
      <c r="O4274"/>
      <c r="P4274"/>
      <c r="Q4274"/>
      <c r="R4274"/>
      <c r="S4274"/>
      <c r="T4274"/>
      <c r="U4274"/>
      <c r="V4274"/>
      <c r="W4274"/>
    </row>
    <row r="4275" spans="2:23" ht="15" x14ac:dyDescent="0.25">
      <c r="B4275" s="2"/>
      <c r="I4275" s="2" t="s">
        <v>77</v>
      </c>
      <c r="J4275" s="2" t="s">
        <v>1177</v>
      </c>
      <c r="K4275" s="9">
        <v>-210</v>
      </c>
      <c r="L4275" s="9">
        <v>-223</v>
      </c>
      <c r="M4275" s="9">
        <v>-223</v>
      </c>
      <c r="N4275"/>
      <c r="O4275"/>
      <c r="P4275"/>
      <c r="Q4275"/>
      <c r="R4275"/>
      <c r="S4275"/>
      <c r="T4275"/>
      <c r="U4275"/>
      <c r="V4275"/>
      <c r="W4275"/>
    </row>
    <row r="4276" spans="2:23" ht="15" x14ac:dyDescent="0.25">
      <c r="B4276" s="2"/>
      <c r="K4276" s="9"/>
      <c r="L4276" s="9"/>
      <c r="M4276" s="9"/>
      <c r="N4276"/>
      <c r="O4276"/>
      <c r="P4276"/>
      <c r="Q4276"/>
      <c r="R4276"/>
      <c r="S4276"/>
      <c r="T4276"/>
      <c r="U4276"/>
      <c r="V4276"/>
      <c r="W4276"/>
    </row>
    <row r="4277" spans="2:23" ht="15" x14ac:dyDescent="0.25">
      <c r="B4277" s="2"/>
      <c r="H4277" s="2" t="s">
        <v>1376</v>
      </c>
      <c r="K4277" s="9"/>
      <c r="L4277" s="9"/>
      <c r="M4277" s="9"/>
      <c r="N4277"/>
      <c r="O4277"/>
      <c r="P4277"/>
      <c r="Q4277"/>
      <c r="R4277"/>
      <c r="S4277"/>
      <c r="T4277"/>
      <c r="U4277"/>
      <c r="V4277"/>
      <c r="W4277"/>
    </row>
    <row r="4278" spans="2:23" ht="15" x14ac:dyDescent="0.25">
      <c r="B4278" s="2"/>
      <c r="I4278" s="2" t="s">
        <v>122</v>
      </c>
      <c r="J4278" s="2" t="s">
        <v>1177</v>
      </c>
      <c r="K4278" s="9">
        <v>-85</v>
      </c>
      <c r="L4278" s="9">
        <v>-86</v>
      </c>
      <c r="M4278" s="9">
        <v>-86</v>
      </c>
      <c r="N4278"/>
      <c r="O4278"/>
      <c r="P4278"/>
      <c r="Q4278"/>
      <c r="R4278"/>
      <c r="S4278"/>
      <c r="T4278"/>
      <c r="U4278"/>
      <c r="V4278"/>
      <c r="W4278"/>
    </row>
    <row r="4279" spans="2:23" ht="15" x14ac:dyDescent="0.25">
      <c r="B4279" s="2"/>
      <c r="K4279" s="9"/>
      <c r="L4279" s="9"/>
      <c r="M4279" s="9"/>
      <c r="N4279"/>
      <c r="O4279"/>
      <c r="P4279"/>
      <c r="Q4279"/>
      <c r="R4279"/>
      <c r="S4279"/>
      <c r="T4279"/>
      <c r="U4279"/>
      <c r="V4279"/>
      <c r="W4279"/>
    </row>
    <row r="4280" spans="2:23" ht="15" x14ac:dyDescent="0.25">
      <c r="B4280" s="2"/>
      <c r="H4280" s="2" t="s">
        <v>1377</v>
      </c>
      <c r="K4280" s="9"/>
      <c r="L4280" s="9"/>
      <c r="M4280" s="9"/>
      <c r="N4280"/>
      <c r="O4280"/>
      <c r="P4280"/>
      <c r="Q4280"/>
      <c r="R4280"/>
      <c r="S4280"/>
      <c r="T4280"/>
      <c r="U4280"/>
      <c r="V4280"/>
      <c r="W4280"/>
    </row>
    <row r="4281" spans="2:23" ht="15" x14ac:dyDescent="0.25">
      <c r="B4281" s="2"/>
      <c r="I4281" s="2" t="s">
        <v>77</v>
      </c>
      <c r="J4281" s="2" t="s">
        <v>1177</v>
      </c>
      <c r="K4281" s="9">
        <v>-18</v>
      </c>
      <c r="L4281" s="9">
        <v>-18</v>
      </c>
      <c r="M4281" s="9">
        <v>-18</v>
      </c>
      <c r="N4281"/>
      <c r="O4281"/>
      <c r="P4281"/>
      <c r="Q4281"/>
      <c r="R4281"/>
      <c r="S4281"/>
      <c r="T4281"/>
      <c r="U4281"/>
      <c r="V4281"/>
      <c r="W4281"/>
    </row>
    <row r="4282" spans="2:23" ht="15" x14ac:dyDescent="0.25">
      <c r="B4282" s="2"/>
      <c r="K4282" s="9"/>
      <c r="L4282" s="9"/>
      <c r="M4282" s="9"/>
      <c r="N4282"/>
      <c r="O4282"/>
      <c r="P4282"/>
      <c r="Q4282"/>
      <c r="R4282"/>
      <c r="S4282"/>
      <c r="T4282"/>
      <c r="U4282"/>
      <c r="V4282"/>
      <c r="W4282"/>
    </row>
    <row r="4283" spans="2:23" ht="15" x14ac:dyDescent="0.25">
      <c r="B4283" s="2"/>
      <c r="H4283" s="2" t="s">
        <v>1378</v>
      </c>
      <c r="K4283" s="9"/>
      <c r="L4283" s="9"/>
      <c r="M4283" s="9"/>
      <c r="N4283"/>
      <c r="O4283"/>
      <c r="P4283"/>
      <c r="Q4283"/>
      <c r="R4283"/>
      <c r="S4283"/>
      <c r="T4283"/>
      <c r="U4283"/>
      <c r="V4283"/>
      <c r="W4283"/>
    </row>
    <row r="4284" spans="2:23" ht="15" x14ac:dyDescent="0.25">
      <c r="B4284" s="2"/>
      <c r="I4284" s="2" t="s">
        <v>77</v>
      </c>
      <c r="J4284" s="2" t="s">
        <v>1177</v>
      </c>
      <c r="K4284" s="9">
        <v>-1</v>
      </c>
      <c r="L4284" s="9">
        <v>-1</v>
      </c>
      <c r="M4284" s="9">
        <v>-1</v>
      </c>
      <c r="N4284"/>
      <c r="O4284"/>
      <c r="P4284"/>
      <c r="Q4284"/>
      <c r="R4284"/>
      <c r="S4284"/>
      <c r="T4284"/>
      <c r="U4284"/>
      <c r="V4284"/>
      <c r="W4284"/>
    </row>
    <row r="4285" spans="2:23" ht="15" x14ac:dyDescent="0.25">
      <c r="B4285" s="2"/>
      <c r="K4285" s="9"/>
      <c r="L4285" s="9"/>
      <c r="M4285" s="9"/>
      <c r="N4285"/>
      <c r="O4285"/>
      <c r="P4285"/>
      <c r="Q4285"/>
      <c r="R4285"/>
      <c r="S4285"/>
      <c r="T4285"/>
      <c r="U4285"/>
      <c r="V4285"/>
      <c r="W4285"/>
    </row>
    <row r="4286" spans="2:23" ht="15" x14ac:dyDescent="0.25">
      <c r="B4286" s="2"/>
      <c r="H4286" s="2" t="s">
        <v>1379</v>
      </c>
      <c r="K4286" s="9"/>
      <c r="L4286" s="9"/>
      <c r="M4286" s="9"/>
      <c r="N4286"/>
      <c r="O4286"/>
      <c r="P4286"/>
      <c r="Q4286"/>
      <c r="R4286"/>
      <c r="S4286"/>
      <c r="T4286"/>
      <c r="U4286"/>
      <c r="V4286"/>
      <c r="W4286"/>
    </row>
    <row r="4287" spans="2:23" ht="15" x14ac:dyDescent="0.25">
      <c r="B4287" s="2"/>
      <c r="I4287" s="2" t="s">
        <v>77</v>
      </c>
      <c r="J4287" s="2" t="s">
        <v>1177</v>
      </c>
      <c r="K4287" s="9">
        <v>-21</v>
      </c>
      <c r="L4287" s="9">
        <v>-21</v>
      </c>
      <c r="M4287" s="9">
        <v>-17</v>
      </c>
      <c r="N4287"/>
      <c r="O4287"/>
      <c r="P4287"/>
      <c r="Q4287"/>
      <c r="R4287"/>
      <c r="S4287"/>
      <c r="T4287"/>
      <c r="U4287"/>
      <c r="V4287"/>
      <c r="W4287"/>
    </row>
    <row r="4288" spans="2:23" ht="15" x14ac:dyDescent="0.25">
      <c r="B4288" s="2"/>
      <c r="K4288" s="9"/>
      <c r="L4288" s="9"/>
      <c r="M4288" s="9"/>
      <c r="N4288"/>
      <c r="O4288"/>
      <c r="P4288"/>
      <c r="Q4288"/>
      <c r="R4288"/>
      <c r="S4288"/>
      <c r="T4288"/>
      <c r="U4288"/>
      <c r="V4288"/>
      <c r="W4288"/>
    </row>
    <row r="4289" spans="2:23" ht="15" x14ac:dyDescent="0.25">
      <c r="B4289" s="2"/>
      <c r="H4289" s="2" t="s">
        <v>1380</v>
      </c>
      <c r="K4289" s="9"/>
      <c r="L4289" s="9"/>
      <c r="M4289" s="9"/>
      <c r="N4289"/>
      <c r="O4289"/>
      <c r="P4289"/>
      <c r="Q4289"/>
      <c r="R4289"/>
      <c r="S4289"/>
      <c r="T4289"/>
      <c r="U4289"/>
      <c r="V4289"/>
      <c r="W4289"/>
    </row>
    <row r="4290" spans="2:23" ht="15" x14ac:dyDescent="0.25">
      <c r="B4290" s="2"/>
      <c r="I4290" s="2" t="s">
        <v>77</v>
      </c>
      <c r="J4290" s="2" t="s">
        <v>1177</v>
      </c>
      <c r="K4290" s="9">
        <v>-13</v>
      </c>
      <c r="L4290" s="9">
        <v>-15</v>
      </c>
      <c r="M4290" s="9">
        <v>-15</v>
      </c>
      <c r="N4290"/>
      <c r="O4290"/>
      <c r="P4290"/>
      <c r="Q4290"/>
      <c r="R4290"/>
      <c r="S4290"/>
      <c r="T4290"/>
      <c r="U4290"/>
      <c r="V4290"/>
      <c r="W4290"/>
    </row>
    <row r="4291" spans="2:23" ht="15" x14ac:dyDescent="0.25">
      <c r="B4291" s="2"/>
      <c r="K4291" s="9"/>
      <c r="L4291" s="9"/>
      <c r="M4291" s="9"/>
      <c r="N4291"/>
      <c r="O4291"/>
      <c r="P4291"/>
      <c r="Q4291"/>
      <c r="R4291"/>
      <c r="S4291"/>
      <c r="T4291"/>
      <c r="U4291"/>
      <c r="V4291"/>
      <c r="W4291"/>
    </row>
    <row r="4292" spans="2:23" ht="15" x14ac:dyDescent="0.25">
      <c r="B4292" s="2"/>
      <c r="H4292" s="2" t="s">
        <v>1381</v>
      </c>
      <c r="K4292" s="9"/>
      <c r="L4292" s="9"/>
      <c r="M4292" s="9"/>
      <c r="N4292"/>
      <c r="O4292"/>
      <c r="P4292"/>
      <c r="Q4292"/>
      <c r="R4292"/>
      <c r="S4292"/>
      <c r="T4292"/>
      <c r="U4292"/>
      <c r="V4292"/>
      <c r="W4292"/>
    </row>
    <row r="4293" spans="2:23" ht="15" x14ac:dyDescent="0.25">
      <c r="B4293" s="2"/>
      <c r="I4293" s="2" t="s">
        <v>122</v>
      </c>
      <c r="J4293" s="2" t="s">
        <v>1177</v>
      </c>
      <c r="K4293" s="9">
        <v>-44</v>
      </c>
      <c r="L4293" s="9">
        <v>-50</v>
      </c>
      <c r="M4293" s="9">
        <v>-50</v>
      </c>
      <c r="N4293"/>
      <c r="O4293"/>
      <c r="P4293"/>
      <c r="Q4293"/>
      <c r="R4293"/>
      <c r="S4293"/>
      <c r="T4293"/>
      <c r="U4293"/>
      <c r="V4293"/>
      <c r="W4293"/>
    </row>
    <row r="4294" spans="2:23" ht="15" x14ac:dyDescent="0.25">
      <c r="B4294" s="2"/>
      <c r="K4294" s="9"/>
      <c r="L4294" s="9"/>
      <c r="M4294" s="9"/>
      <c r="N4294"/>
      <c r="O4294"/>
      <c r="P4294"/>
      <c r="Q4294"/>
      <c r="R4294"/>
      <c r="S4294"/>
      <c r="T4294"/>
      <c r="U4294"/>
      <c r="V4294"/>
      <c r="W4294"/>
    </row>
    <row r="4295" spans="2:23" ht="15" x14ac:dyDescent="0.25">
      <c r="B4295" s="2"/>
      <c r="H4295" s="2" t="s">
        <v>1382</v>
      </c>
      <c r="K4295" s="9"/>
      <c r="L4295" s="9"/>
      <c r="M4295" s="9"/>
      <c r="N4295"/>
      <c r="O4295"/>
      <c r="P4295"/>
      <c r="Q4295"/>
      <c r="R4295"/>
      <c r="S4295"/>
      <c r="T4295"/>
      <c r="U4295"/>
      <c r="V4295"/>
      <c r="W4295"/>
    </row>
    <row r="4296" spans="2:23" ht="15" x14ac:dyDescent="0.25">
      <c r="B4296" s="2"/>
      <c r="I4296" s="2" t="s">
        <v>115</v>
      </c>
      <c r="J4296" s="2" t="s">
        <v>1177</v>
      </c>
      <c r="K4296" s="9">
        <v>-6</v>
      </c>
      <c r="L4296" s="9">
        <v>-8</v>
      </c>
      <c r="M4296" s="9">
        <v>0</v>
      </c>
      <c r="N4296"/>
      <c r="O4296"/>
      <c r="P4296"/>
      <c r="Q4296"/>
      <c r="R4296"/>
      <c r="S4296"/>
      <c r="T4296"/>
      <c r="U4296"/>
      <c r="V4296"/>
      <c r="W4296"/>
    </row>
    <row r="4297" spans="2:23" ht="15" x14ac:dyDescent="0.25">
      <c r="B4297" s="2"/>
      <c r="K4297" s="9"/>
      <c r="L4297" s="9"/>
      <c r="M4297" s="9"/>
      <c r="N4297"/>
      <c r="O4297"/>
      <c r="P4297"/>
      <c r="Q4297"/>
      <c r="R4297"/>
      <c r="S4297"/>
      <c r="T4297"/>
      <c r="U4297"/>
      <c r="V4297"/>
      <c r="W4297"/>
    </row>
    <row r="4298" spans="2:23" ht="15" x14ac:dyDescent="0.25">
      <c r="B4298" s="2"/>
      <c r="H4298" s="2" t="s">
        <v>1383</v>
      </c>
      <c r="K4298" s="9"/>
      <c r="L4298" s="9"/>
      <c r="M4298" s="9"/>
      <c r="N4298"/>
      <c r="O4298"/>
      <c r="P4298"/>
      <c r="Q4298"/>
      <c r="R4298"/>
      <c r="S4298"/>
      <c r="T4298"/>
      <c r="U4298"/>
      <c r="V4298"/>
      <c r="W4298"/>
    </row>
    <row r="4299" spans="2:23" ht="15" x14ac:dyDescent="0.25">
      <c r="B4299" s="2"/>
      <c r="I4299" s="2" t="s">
        <v>808</v>
      </c>
      <c r="J4299" s="2" t="s">
        <v>1177</v>
      </c>
      <c r="K4299" s="9">
        <v>0</v>
      </c>
      <c r="L4299" s="9">
        <v>-3</v>
      </c>
      <c r="M4299" s="9">
        <v>-1</v>
      </c>
      <c r="N4299"/>
      <c r="O4299"/>
      <c r="P4299"/>
      <c r="Q4299"/>
      <c r="R4299"/>
      <c r="S4299"/>
      <c r="T4299"/>
      <c r="U4299"/>
      <c r="V4299"/>
      <c r="W4299"/>
    </row>
    <row r="4300" spans="2:23" ht="15" x14ac:dyDescent="0.25">
      <c r="B4300" s="2"/>
      <c r="K4300" s="9"/>
      <c r="L4300" s="9"/>
      <c r="M4300" s="9"/>
      <c r="N4300"/>
      <c r="O4300"/>
      <c r="P4300"/>
      <c r="Q4300"/>
      <c r="R4300"/>
      <c r="S4300"/>
      <c r="T4300"/>
      <c r="U4300"/>
      <c r="V4300"/>
      <c r="W4300"/>
    </row>
    <row r="4301" spans="2:23" ht="15" x14ac:dyDescent="0.25">
      <c r="B4301" s="2"/>
      <c r="H4301" s="2" t="s">
        <v>1384</v>
      </c>
      <c r="K4301" s="9"/>
      <c r="L4301" s="9"/>
      <c r="M4301" s="9"/>
      <c r="N4301"/>
      <c r="O4301"/>
      <c r="P4301"/>
      <c r="Q4301"/>
      <c r="R4301"/>
      <c r="S4301"/>
      <c r="T4301"/>
      <c r="U4301"/>
      <c r="V4301"/>
      <c r="W4301"/>
    </row>
    <row r="4302" spans="2:23" ht="15" x14ac:dyDescent="0.25">
      <c r="B4302" s="2"/>
      <c r="I4302" s="2" t="s">
        <v>437</v>
      </c>
      <c r="J4302" s="2" t="s">
        <v>1177</v>
      </c>
      <c r="K4302" s="9">
        <v>-143</v>
      </c>
      <c r="L4302" s="9">
        <v>-135</v>
      </c>
      <c r="M4302" s="9">
        <v>-135</v>
      </c>
      <c r="N4302"/>
      <c r="O4302"/>
      <c r="P4302"/>
      <c r="Q4302"/>
      <c r="R4302"/>
      <c r="S4302"/>
      <c r="T4302"/>
      <c r="U4302"/>
      <c r="V4302"/>
      <c r="W4302"/>
    </row>
    <row r="4303" spans="2:23" ht="15" x14ac:dyDescent="0.25">
      <c r="B4303" s="2"/>
      <c r="K4303" s="9"/>
      <c r="L4303" s="9"/>
      <c r="M4303" s="9"/>
      <c r="N4303"/>
      <c r="O4303"/>
      <c r="P4303"/>
      <c r="Q4303"/>
      <c r="R4303"/>
      <c r="S4303"/>
      <c r="T4303"/>
      <c r="U4303"/>
      <c r="V4303"/>
      <c r="W4303"/>
    </row>
    <row r="4304" spans="2:23" ht="15" x14ac:dyDescent="0.25">
      <c r="B4304" s="2"/>
      <c r="H4304" s="2" t="s">
        <v>1385</v>
      </c>
      <c r="K4304" s="9"/>
      <c r="L4304" s="9"/>
      <c r="M4304" s="9"/>
      <c r="N4304"/>
      <c r="O4304"/>
      <c r="P4304"/>
      <c r="Q4304"/>
      <c r="R4304"/>
      <c r="S4304"/>
      <c r="T4304"/>
      <c r="U4304"/>
      <c r="V4304"/>
      <c r="W4304"/>
    </row>
    <row r="4305" spans="2:23" ht="15" x14ac:dyDescent="0.25">
      <c r="B4305" s="2"/>
      <c r="I4305" s="2" t="s">
        <v>437</v>
      </c>
      <c r="J4305" s="2" t="s">
        <v>1177</v>
      </c>
      <c r="K4305" s="9">
        <v>0</v>
      </c>
      <c r="L4305" s="9">
        <v>-34</v>
      </c>
      <c r="M4305" s="9">
        <v>-34</v>
      </c>
      <c r="N4305"/>
      <c r="O4305"/>
      <c r="P4305"/>
      <c r="Q4305"/>
      <c r="R4305"/>
      <c r="S4305"/>
      <c r="T4305"/>
      <c r="U4305"/>
      <c r="V4305"/>
      <c r="W4305"/>
    </row>
    <row r="4306" spans="2:23" ht="15" x14ac:dyDescent="0.25">
      <c r="B4306" s="2"/>
      <c r="K4306" s="9"/>
      <c r="L4306" s="9"/>
      <c r="M4306" s="9"/>
      <c r="N4306"/>
      <c r="O4306"/>
      <c r="P4306"/>
      <c r="Q4306"/>
      <c r="R4306"/>
      <c r="S4306"/>
      <c r="T4306"/>
      <c r="U4306"/>
      <c r="V4306"/>
      <c r="W4306"/>
    </row>
    <row r="4307" spans="2:23" ht="15" x14ac:dyDescent="0.25">
      <c r="B4307" s="2"/>
      <c r="D4307" s="2" t="s">
        <v>150</v>
      </c>
      <c r="E4307" s="2" t="s">
        <v>151</v>
      </c>
      <c r="K4307" s="9"/>
      <c r="L4307" s="9"/>
      <c r="M4307" s="9"/>
      <c r="N4307"/>
      <c r="O4307"/>
      <c r="P4307"/>
      <c r="Q4307"/>
      <c r="R4307"/>
      <c r="S4307"/>
      <c r="T4307"/>
      <c r="U4307"/>
      <c r="V4307"/>
      <c r="W4307"/>
    </row>
    <row r="4308" spans="2:23" ht="15" x14ac:dyDescent="0.25">
      <c r="B4308" s="2"/>
      <c r="F4308" s="2" t="s">
        <v>815</v>
      </c>
      <c r="G4308" s="2" t="s">
        <v>151</v>
      </c>
      <c r="K4308" s="9"/>
      <c r="L4308" s="9"/>
      <c r="M4308" s="9"/>
      <c r="N4308"/>
      <c r="O4308"/>
      <c r="P4308"/>
      <c r="Q4308"/>
      <c r="R4308"/>
      <c r="S4308"/>
      <c r="T4308"/>
      <c r="U4308"/>
      <c r="V4308"/>
      <c r="W4308"/>
    </row>
    <row r="4309" spans="2:23" ht="15" x14ac:dyDescent="0.25">
      <c r="B4309" s="2"/>
      <c r="H4309" s="2" t="s">
        <v>1386</v>
      </c>
      <c r="K4309" s="9"/>
      <c r="L4309" s="9"/>
      <c r="M4309" s="9"/>
      <c r="N4309"/>
      <c r="O4309"/>
      <c r="P4309"/>
      <c r="Q4309"/>
      <c r="R4309"/>
      <c r="S4309"/>
      <c r="T4309"/>
      <c r="U4309"/>
      <c r="V4309"/>
      <c r="W4309"/>
    </row>
    <row r="4310" spans="2:23" ht="15" x14ac:dyDescent="0.25">
      <c r="B4310" s="2"/>
      <c r="I4310" s="2" t="s">
        <v>155</v>
      </c>
      <c r="J4310" s="2" t="s">
        <v>1177</v>
      </c>
      <c r="K4310" s="9">
        <v>-6</v>
      </c>
      <c r="L4310" s="9">
        <v>-14</v>
      </c>
      <c r="M4310" s="9">
        <v>0</v>
      </c>
      <c r="N4310"/>
      <c r="O4310"/>
      <c r="P4310"/>
      <c r="Q4310"/>
      <c r="R4310"/>
      <c r="S4310"/>
      <c r="T4310"/>
      <c r="U4310"/>
      <c r="V4310"/>
      <c r="W4310"/>
    </row>
    <row r="4311" spans="2:23" ht="15" x14ac:dyDescent="0.25">
      <c r="B4311" s="2"/>
      <c r="K4311" s="9"/>
      <c r="L4311" s="9"/>
      <c r="M4311" s="9"/>
      <c r="N4311"/>
      <c r="O4311"/>
      <c r="P4311"/>
      <c r="Q4311"/>
      <c r="R4311"/>
      <c r="S4311"/>
      <c r="T4311"/>
      <c r="U4311"/>
      <c r="V4311"/>
      <c r="W4311"/>
    </row>
    <row r="4312" spans="2:23" ht="15" x14ac:dyDescent="0.25">
      <c r="B4312" s="2"/>
      <c r="H4312" s="2" t="s">
        <v>1387</v>
      </c>
      <c r="K4312" s="9"/>
      <c r="L4312" s="9"/>
      <c r="M4312" s="9"/>
      <c r="N4312"/>
      <c r="O4312"/>
      <c r="P4312"/>
      <c r="Q4312"/>
      <c r="R4312"/>
      <c r="S4312"/>
      <c r="T4312"/>
      <c r="U4312"/>
      <c r="V4312"/>
      <c r="W4312"/>
    </row>
    <row r="4313" spans="2:23" ht="15" x14ac:dyDescent="0.25">
      <c r="B4313" s="2"/>
      <c r="I4313" s="2" t="s">
        <v>800</v>
      </c>
      <c r="J4313" s="2" t="s">
        <v>1177</v>
      </c>
      <c r="K4313" s="9">
        <v>143</v>
      </c>
      <c r="L4313" s="9">
        <v>0</v>
      </c>
      <c r="M4313" s="9">
        <v>0</v>
      </c>
      <c r="N4313"/>
      <c r="O4313"/>
      <c r="P4313"/>
      <c r="Q4313"/>
      <c r="R4313"/>
      <c r="S4313"/>
      <c r="T4313"/>
      <c r="U4313"/>
      <c r="V4313"/>
      <c r="W4313"/>
    </row>
    <row r="4314" spans="2:23" ht="15" x14ac:dyDescent="0.25">
      <c r="B4314" s="2"/>
      <c r="K4314" s="9"/>
      <c r="L4314" s="9"/>
      <c r="M4314" s="9"/>
      <c r="N4314"/>
      <c r="O4314"/>
      <c r="P4314"/>
      <c r="Q4314"/>
      <c r="R4314"/>
      <c r="S4314"/>
      <c r="T4314"/>
      <c r="U4314"/>
      <c r="V4314"/>
      <c r="W4314"/>
    </row>
    <row r="4315" spans="2:23" ht="15" x14ac:dyDescent="0.25">
      <c r="B4315" s="2"/>
      <c r="H4315" s="2" t="s">
        <v>1388</v>
      </c>
      <c r="K4315" s="9"/>
      <c r="L4315" s="9"/>
      <c r="M4315" s="9"/>
      <c r="N4315"/>
      <c r="O4315"/>
      <c r="P4315"/>
      <c r="Q4315"/>
      <c r="R4315"/>
      <c r="S4315"/>
      <c r="T4315"/>
      <c r="U4315"/>
      <c r="V4315"/>
      <c r="W4315"/>
    </row>
    <row r="4316" spans="2:23" ht="15" x14ac:dyDescent="0.25">
      <c r="B4316" s="2"/>
      <c r="I4316" s="2" t="s">
        <v>155</v>
      </c>
      <c r="J4316" s="2" t="s">
        <v>1185</v>
      </c>
      <c r="K4316" s="9">
        <v>-1</v>
      </c>
      <c r="L4316" s="9">
        <v>-2</v>
      </c>
      <c r="M4316" s="9">
        <v>-2</v>
      </c>
      <c r="N4316"/>
      <c r="O4316"/>
      <c r="P4316"/>
      <c r="Q4316"/>
      <c r="R4316"/>
      <c r="S4316"/>
      <c r="T4316"/>
      <c r="U4316"/>
      <c r="V4316"/>
      <c r="W4316"/>
    </row>
    <row r="4317" spans="2:23" ht="15" x14ac:dyDescent="0.25">
      <c r="B4317" s="2"/>
      <c r="K4317" s="9"/>
      <c r="L4317" s="9"/>
      <c r="M4317" s="9"/>
      <c r="N4317"/>
      <c r="O4317"/>
      <c r="P4317"/>
      <c r="Q4317"/>
      <c r="R4317"/>
      <c r="S4317"/>
      <c r="T4317"/>
      <c r="U4317"/>
      <c r="V4317"/>
      <c r="W4317"/>
    </row>
    <row r="4318" spans="2:23" ht="15" x14ac:dyDescent="0.25">
      <c r="B4318" s="2"/>
      <c r="H4318" s="2" t="s">
        <v>1389</v>
      </c>
      <c r="K4318" s="9"/>
      <c r="L4318" s="9"/>
      <c r="M4318" s="9"/>
      <c r="N4318"/>
      <c r="O4318"/>
      <c r="P4318"/>
      <c r="Q4318"/>
      <c r="R4318"/>
      <c r="S4318"/>
      <c r="T4318"/>
      <c r="U4318"/>
      <c r="V4318"/>
      <c r="W4318"/>
    </row>
    <row r="4319" spans="2:23" ht="15" x14ac:dyDescent="0.25">
      <c r="B4319" s="2"/>
      <c r="I4319" s="2" t="s">
        <v>155</v>
      </c>
      <c r="J4319" s="2" t="s">
        <v>1185</v>
      </c>
      <c r="K4319" s="9">
        <v>0</v>
      </c>
      <c r="L4319" s="9">
        <v>-1</v>
      </c>
      <c r="M4319" s="9">
        <v>-1</v>
      </c>
      <c r="N4319"/>
      <c r="O4319"/>
      <c r="P4319"/>
      <c r="Q4319"/>
      <c r="R4319"/>
      <c r="S4319"/>
      <c r="T4319"/>
      <c r="U4319"/>
      <c r="V4319"/>
      <c r="W4319"/>
    </row>
    <row r="4320" spans="2:23" ht="15" x14ac:dyDescent="0.25">
      <c r="B4320" s="2"/>
      <c r="K4320" s="9"/>
      <c r="L4320" s="9"/>
      <c r="M4320" s="9"/>
      <c r="N4320"/>
      <c r="O4320"/>
      <c r="P4320"/>
      <c r="Q4320"/>
      <c r="R4320"/>
      <c r="S4320"/>
      <c r="T4320"/>
      <c r="U4320"/>
      <c r="V4320"/>
      <c r="W4320"/>
    </row>
    <row r="4321" spans="2:23" ht="15" x14ac:dyDescent="0.25">
      <c r="B4321" s="2"/>
      <c r="H4321" s="2" t="s">
        <v>1390</v>
      </c>
      <c r="K4321" s="9"/>
      <c r="L4321" s="9"/>
      <c r="M4321" s="9"/>
      <c r="N4321"/>
      <c r="O4321"/>
      <c r="P4321"/>
      <c r="Q4321"/>
      <c r="R4321"/>
      <c r="S4321"/>
      <c r="T4321"/>
      <c r="U4321"/>
      <c r="V4321"/>
      <c r="W4321"/>
    </row>
    <row r="4322" spans="2:23" ht="15" x14ac:dyDescent="0.25">
      <c r="B4322" s="2"/>
      <c r="I4322" s="2" t="s">
        <v>155</v>
      </c>
      <c r="J4322" s="2" t="s">
        <v>1177</v>
      </c>
      <c r="K4322" s="9">
        <v>0</v>
      </c>
      <c r="L4322" s="9">
        <v>-1</v>
      </c>
      <c r="M4322" s="9">
        <v>-1</v>
      </c>
      <c r="N4322"/>
      <c r="O4322"/>
      <c r="P4322"/>
      <c r="Q4322"/>
      <c r="R4322"/>
      <c r="S4322"/>
      <c r="T4322"/>
      <c r="U4322"/>
      <c r="V4322"/>
      <c r="W4322"/>
    </row>
    <row r="4323" spans="2:23" ht="15" x14ac:dyDescent="0.25">
      <c r="B4323" s="2"/>
      <c r="K4323" s="9"/>
      <c r="L4323" s="9"/>
      <c r="M4323" s="9"/>
      <c r="N4323"/>
      <c r="O4323"/>
      <c r="P4323"/>
      <c r="Q4323"/>
      <c r="R4323"/>
      <c r="S4323"/>
      <c r="T4323"/>
      <c r="U4323"/>
      <c r="V4323"/>
      <c r="W4323"/>
    </row>
    <row r="4324" spans="2:23" ht="15" x14ac:dyDescent="0.25">
      <c r="B4324" s="2"/>
      <c r="H4324" s="2" t="s">
        <v>1391</v>
      </c>
      <c r="K4324" s="9"/>
      <c r="L4324" s="9"/>
      <c r="M4324" s="9"/>
      <c r="N4324"/>
      <c r="O4324"/>
      <c r="P4324"/>
      <c r="Q4324"/>
      <c r="R4324"/>
      <c r="S4324"/>
      <c r="T4324"/>
      <c r="U4324"/>
      <c r="V4324"/>
      <c r="W4324"/>
    </row>
    <row r="4325" spans="2:23" ht="15" x14ac:dyDescent="0.25">
      <c r="B4325" s="2"/>
      <c r="I4325" s="2" t="s">
        <v>155</v>
      </c>
      <c r="J4325" s="2" t="s">
        <v>1177</v>
      </c>
      <c r="K4325" s="9">
        <v>0</v>
      </c>
      <c r="L4325" s="9">
        <v>-4</v>
      </c>
      <c r="M4325" s="9">
        <v>-4</v>
      </c>
      <c r="N4325"/>
      <c r="O4325"/>
      <c r="P4325"/>
      <c r="Q4325"/>
      <c r="R4325"/>
      <c r="S4325"/>
      <c r="T4325"/>
      <c r="U4325"/>
      <c r="V4325"/>
      <c r="W4325"/>
    </row>
    <row r="4326" spans="2:23" ht="15" x14ac:dyDescent="0.25">
      <c r="B4326" s="2"/>
      <c r="K4326" s="9"/>
      <c r="L4326" s="9"/>
      <c r="M4326" s="9"/>
      <c r="N4326"/>
      <c r="O4326"/>
      <c r="P4326"/>
      <c r="Q4326"/>
      <c r="R4326"/>
      <c r="S4326"/>
      <c r="T4326"/>
      <c r="U4326"/>
      <c r="V4326"/>
      <c r="W4326"/>
    </row>
    <row r="4327" spans="2:23" ht="15" x14ac:dyDescent="0.25">
      <c r="B4327" s="2"/>
      <c r="D4327" s="2" t="s">
        <v>191</v>
      </c>
      <c r="E4327" s="2" t="s">
        <v>192</v>
      </c>
      <c r="K4327" s="9"/>
      <c r="L4327" s="9"/>
      <c r="M4327" s="9"/>
      <c r="N4327"/>
      <c r="O4327"/>
      <c r="P4327"/>
      <c r="Q4327"/>
      <c r="R4327"/>
      <c r="S4327"/>
      <c r="T4327"/>
      <c r="U4327"/>
      <c r="V4327"/>
      <c r="W4327"/>
    </row>
    <row r="4328" spans="2:23" ht="15" x14ac:dyDescent="0.25">
      <c r="B4328" s="2"/>
      <c r="F4328" s="2" t="s">
        <v>129</v>
      </c>
      <c r="G4328" s="2" t="s">
        <v>192</v>
      </c>
      <c r="K4328" s="9"/>
      <c r="L4328" s="9"/>
      <c r="M4328" s="9"/>
      <c r="N4328"/>
      <c r="O4328"/>
      <c r="P4328"/>
      <c r="Q4328"/>
      <c r="R4328"/>
      <c r="S4328"/>
      <c r="T4328"/>
      <c r="U4328"/>
      <c r="V4328"/>
      <c r="W4328"/>
    </row>
    <row r="4329" spans="2:23" ht="15" x14ac:dyDescent="0.25">
      <c r="B4329" s="2"/>
      <c r="H4329" s="2" t="s">
        <v>1392</v>
      </c>
      <c r="K4329" s="9"/>
      <c r="L4329" s="9"/>
      <c r="M4329" s="9"/>
      <c r="N4329"/>
      <c r="O4329"/>
      <c r="P4329"/>
      <c r="Q4329"/>
      <c r="R4329"/>
      <c r="S4329"/>
      <c r="T4329"/>
      <c r="U4329"/>
      <c r="V4329"/>
      <c r="W4329"/>
    </row>
    <row r="4330" spans="2:23" ht="15" x14ac:dyDescent="0.25">
      <c r="B4330" s="2"/>
      <c r="I4330" s="2" t="s">
        <v>808</v>
      </c>
      <c r="J4330" s="2" t="s">
        <v>1177</v>
      </c>
      <c r="K4330" s="9">
        <v>0</v>
      </c>
      <c r="L4330" s="9">
        <v>-1</v>
      </c>
      <c r="M4330" s="9">
        <v>-1</v>
      </c>
      <c r="N4330"/>
      <c r="O4330"/>
      <c r="P4330"/>
      <c r="Q4330"/>
      <c r="R4330"/>
      <c r="S4330"/>
      <c r="T4330"/>
      <c r="U4330"/>
      <c r="V4330"/>
      <c r="W4330"/>
    </row>
    <row r="4331" spans="2:23" ht="15" x14ac:dyDescent="0.25">
      <c r="B4331" s="2"/>
      <c r="K4331" s="9"/>
      <c r="L4331" s="9"/>
      <c r="M4331" s="9"/>
      <c r="N4331"/>
      <c r="O4331"/>
      <c r="P4331"/>
      <c r="Q4331"/>
      <c r="R4331"/>
      <c r="S4331"/>
      <c r="T4331"/>
      <c r="U4331"/>
      <c r="V4331"/>
      <c r="W4331"/>
    </row>
    <row r="4332" spans="2:23" ht="15" x14ac:dyDescent="0.25">
      <c r="B4332" s="2"/>
      <c r="H4332" s="2" t="s">
        <v>1393</v>
      </c>
      <c r="K4332" s="9"/>
      <c r="L4332" s="9"/>
      <c r="M4332" s="9"/>
      <c r="N4332"/>
      <c r="O4332"/>
      <c r="P4332"/>
      <c r="Q4332"/>
      <c r="R4332"/>
      <c r="S4332"/>
      <c r="T4332"/>
      <c r="U4332"/>
      <c r="V4332"/>
      <c r="W4332"/>
    </row>
    <row r="4333" spans="2:23" ht="15" x14ac:dyDescent="0.25">
      <c r="B4333" s="2"/>
      <c r="I4333" s="2" t="s">
        <v>195</v>
      </c>
      <c r="J4333" s="2" t="s">
        <v>1177</v>
      </c>
      <c r="K4333" s="9">
        <v>0</v>
      </c>
      <c r="L4333" s="9">
        <v>-1</v>
      </c>
      <c r="M4333" s="9">
        <v>-1</v>
      </c>
      <c r="N4333"/>
      <c r="O4333"/>
      <c r="P4333"/>
      <c r="Q4333"/>
      <c r="R4333"/>
      <c r="S4333"/>
      <c r="T4333"/>
      <c r="U4333"/>
      <c r="V4333"/>
      <c r="W4333"/>
    </row>
    <row r="4334" spans="2:23" ht="15" x14ac:dyDescent="0.25">
      <c r="B4334" s="2"/>
      <c r="K4334" s="9"/>
      <c r="L4334" s="9"/>
      <c r="M4334" s="9"/>
      <c r="N4334"/>
      <c r="O4334"/>
      <c r="P4334"/>
      <c r="Q4334"/>
      <c r="R4334"/>
      <c r="S4334"/>
      <c r="T4334"/>
      <c r="U4334"/>
      <c r="V4334"/>
      <c r="W4334"/>
    </row>
    <row r="4335" spans="2:23" ht="15" x14ac:dyDescent="0.25">
      <c r="B4335" s="2"/>
      <c r="H4335" s="2" t="s">
        <v>1394</v>
      </c>
      <c r="K4335" s="9"/>
      <c r="L4335" s="9"/>
      <c r="M4335" s="9"/>
      <c r="N4335"/>
      <c r="O4335"/>
      <c r="P4335"/>
      <c r="Q4335"/>
      <c r="R4335"/>
      <c r="S4335"/>
      <c r="T4335"/>
      <c r="U4335"/>
      <c r="V4335"/>
      <c r="W4335"/>
    </row>
    <row r="4336" spans="2:23" ht="15" x14ac:dyDescent="0.25">
      <c r="B4336" s="2"/>
      <c r="I4336" s="2" t="s">
        <v>195</v>
      </c>
      <c r="J4336" s="2" t="s">
        <v>1177</v>
      </c>
      <c r="K4336" s="9">
        <v>0</v>
      </c>
      <c r="L4336" s="9">
        <v>-1</v>
      </c>
      <c r="M4336" s="9">
        <v>-1</v>
      </c>
      <c r="N4336"/>
      <c r="O4336"/>
      <c r="P4336"/>
      <c r="Q4336"/>
      <c r="R4336"/>
      <c r="S4336"/>
      <c r="T4336"/>
      <c r="U4336"/>
      <c r="V4336"/>
      <c r="W4336"/>
    </row>
    <row r="4337" spans="2:23" ht="15" x14ac:dyDescent="0.25">
      <c r="B4337" s="2"/>
      <c r="K4337" s="9"/>
      <c r="L4337" s="9"/>
      <c r="M4337" s="9"/>
      <c r="N4337"/>
      <c r="O4337"/>
      <c r="P4337"/>
      <c r="Q4337"/>
      <c r="R4337"/>
      <c r="S4337"/>
      <c r="T4337"/>
      <c r="U4337"/>
      <c r="V4337"/>
      <c r="W4337"/>
    </row>
    <row r="4338" spans="2:23" ht="15" x14ac:dyDescent="0.25">
      <c r="B4338" s="2"/>
      <c r="H4338" s="2" t="s">
        <v>1395</v>
      </c>
      <c r="K4338" s="9"/>
      <c r="L4338" s="9"/>
      <c r="M4338" s="9"/>
      <c r="N4338"/>
      <c r="O4338"/>
      <c r="P4338"/>
      <c r="Q4338"/>
      <c r="R4338"/>
      <c r="S4338"/>
      <c r="T4338"/>
      <c r="U4338"/>
      <c r="V4338"/>
      <c r="W4338"/>
    </row>
    <row r="4339" spans="2:23" ht="15" x14ac:dyDescent="0.25">
      <c r="B4339" s="2"/>
      <c r="I4339" s="2" t="s">
        <v>195</v>
      </c>
      <c r="J4339" s="2" t="s">
        <v>1177</v>
      </c>
      <c r="K4339" s="9">
        <v>-56</v>
      </c>
      <c r="L4339" s="9">
        <v>-30</v>
      </c>
      <c r="M4339" s="9">
        <v>-31</v>
      </c>
      <c r="N4339"/>
      <c r="O4339"/>
      <c r="P4339"/>
      <c r="Q4339"/>
      <c r="R4339"/>
      <c r="S4339"/>
      <c r="T4339"/>
      <c r="U4339"/>
      <c r="V4339"/>
      <c r="W4339"/>
    </row>
    <row r="4340" spans="2:23" ht="15" x14ac:dyDescent="0.25">
      <c r="B4340" s="2"/>
      <c r="K4340" s="9"/>
      <c r="L4340" s="9"/>
      <c r="M4340" s="9"/>
      <c r="N4340"/>
      <c r="O4340"/>
      <c r="P4340"/>
      <c r="Q4340"/>
      <c r="R4340"/>
      <c r="S4340"/>
      <c r="T4340"/>
      <c r="U4340"/>
      <c r="V4340"/>
      <c r="W4340"/>
    </row>
    <row r="4341" spans="2:23" ht="15" x14ac:dyDescent="0.25">
      <c r="B4341" s="2"/>
      <c r="H4341" s="2" t="s">
        <v>1396</v>
      </c>
      <c r="K4341" s="9"/>
      <c r="L4341" s="9"/>
      <c r="M4341" s="9"/>
      <c r="N4341"/>
      <c r="O4341"/>
      <c r="P4341"/>
      <c r="Q4341"/>
      <c r="R4341"/>
      <c r="S4341"/>
      <c r="T4341"/>
      <c r="U4341"/>
      <c r="V4341"/>
      <c r="W4341"/>
    </row>
    <row r="4342" spans="2:23" ht="15" x14ac:dyDescent="0.25">
      <c r="B4342" s="2"/>
      <c r="I4342" s="2" t="s">
        <v>195</v>
      </c>
      <c r="J4342" s="2" t="s">
        <v>1177</v>
      </c>
      <c r="K4342" s="9">
        <v>0</v>
      </c>
      <c r="L4342" s="9">
        <v>-1</v>
      </c>
      <c r="M4342" s="9">
        <v>-1</v>
      </c>
      <c r="N4342"/>
      <c r="O4342"/>
      <c r="P4342"/>
      <c r="Q4342"/>
      <c r="R4342"/>
      <c r="S4342"/>
      <c r="T4342"/>
      <c r="U4342"/>
      <c r="V4342"/>
      <c r="W4342"/>
    </row>
    <row r="4343" spans="2:23" ht="15" x14ac:dyDescent="0.25">
      <c r="B4343" s="2"/>
      <c r="K4343" s="9"/>
      <c r="L4343" s="9"/>
      <c r="M4343" s="9"/>
      <c r="N4343"/>
      <c r="O4343"/>
      <c r="P4343"/>
      <c r="Q4343"/>
      <c r="R4343"/>
      <c r="S4343"/>
      <c r="T4343"/>
      <c r="U4343"/>
      <c r="V4343"/>
      <c r="W4343"/>
    </row>
    <row r="4344" spans="2:23" ht="15" x14ac:dyDescent="0.25">
      <c r="B4344" s="2"/>
      <c r="H4344" s="2" t="s">
        <v>1397</v>
      </c>
      <c r="K4344" s="9"/>
      <c r="L4344" s="9"/>
      <c r="M4344" s="9"/>
      <c r="N4344"/>
      <c r="O4344"/>
      <c r="P4344"/>
      <c r="Q4344"/>
      <c r="R4344"/>
      <c r="S4344"/>
      <c r="T4344"/>
      <c r="U4344"/>
      <c r="V4344"/>
      <c r="W4344"/>
    </row>
    <row r="4345" spans="2:23" ht="15" x14ac:dyDescent="0.25">
      <c r="B4345" s="2"/>
      <c r="I4345" s="2" t="s">
        <v>195</v>
      </c>
      <c r="J4345" s="2" t="s">
        <v>1177</v>
      </c>
      <c r="K4345" s="9">
        <v>-152</v>
      </c>
      <c r="L4345" s="9">
        <v>-35</v>
      </c>
      <c r="M4345" s="9">
        <v>0</v>
      </c>
      <c r="N4345"/>
      <c r="O4345"/>
      <c r="P4345"/>
      <c r="Q4345"/>
      <c r="R4345"/>
      <c r="S4345"/>
      <c r="T4345"/>
      <c r="U4345"/>
      <c r="V4345"/>
      <c r="W4345"/>
    </row>
    <row r="4346" spans="2:23" ht="15" x14ac:dyDescent="0.25">
      <c r="B4346" s="2"/>
      <c r="K4346" s="9"/>
      <c r="L4346" s="9"/>
      <c r="M4346" s="9"/>
      <c r="N4346"/>
      <c r="O4346"/>
      <c r="P4346"/>
      <c r="Q4346"/>
      <c r="R4346"/>
      <c r="S4346"/>
      <c r="T4346"/>
      <c r="U4346"/>
      <c r="V4346"/>
      <c r="W4346"/>
    </row>
    <row r="4347" spans="2:23" ht="15" x14ac:dyDescent="0.25">
      <c r="B4347" s="2"/>
      <c r="H4347" s="2" t="s">
        <v>1398</v>
      </c>
      <c r="K4347" s="9"/>
      <c r="L4347" s="9"/>
      <c r="M4347" s="9"/>
      <c r="N4347"/>
      <c r="O4347"/>
      <c r="P4347"/>
      <c r="Q4347"/>
      <c r="R4347"/>
      <c r="S4347"/>
      <c r="T4347"/>
      <c r="U4347"/>
      <c r="V4347"/>
      <c r="W4347"/>
    </row>
    <row r="4348" spans="2:23" ht="15" x14ac:dyDescent="0.25">
      <c r="B4348" s="2"/>
      <c r="I4348" s="2" t="s">
        <v>195</v>
      </c>
      <c r="J4348" s="2" t="s">
        <v>1177</v>
      </c>
      <c r="K4348" s="9">
        <v>-25</v>
      </c>
      <c r="L4348" s="9">
        <v>-25</v>
      </c>
      <c r="M4348" s="9">
        <v>-25</v>
      </c>
      <c r="N4348"/>
      <c r="O4348"/>
      <c r="P4348"/>
      <c r="Q4348"/>
      <c r="R4348"/>
      <c r="S4348"/>
      <c r="T4348"/>
      <c r="U4348"/>
      <c r="V4348"/>
      <c r="W4348"/>
    </row>
    <row r="4349" spans="2:23" ht="15" x14ac:dyDescent="0.25">
      <c r="B4349" s="2"/>
      <c r="K4349" s="9"/>
      <c r="L4349" s="9"/>
      <c r="M4349" s="9"/>
      <c r="N4349"/>
      <c r="O4349"/>
      <c r="P4349"/>
      <c r="Q4349"/>
      <c r="R4349"/>
      <c r="S4349"/>
      <c r="T4349"/>
      <c r="U4349"/>
      <c r="V4349"/>
      <c r="W4349"/>
    </row>
    <row r="4350" spans="2:23" ht="15" x14ac:dyDescent="0.25">
      <c r="B4350" s="2"/>
      <c r="H4350" s="2" t="s">
        <v>1399</v>
      </c>
      <c r="K4350" s="9"/>
      <c r="L4350" s="9"/>
      <c r="M4350" s="9"/>
      <c r="N4350"/>
      <c r="O4350"/>
      <c r="P4350"/>
      <c r="Q4350"/>
      <c r="R4350"/>
      <c r="S4350"/>
      <c r="T4350"/>
      <c r="U4350"/>
      <c r="V4350"/>
      <c r="W4350"/>
    </row>
    <row r="4351" spans="2:23" ht="15" x14ac:dyDescent="0.25">
      <c r="B4351" s="2"/>
      <c r="I4351" s="2" t="s">
        <v>195</v>
      </c>
      <c r="J4351" s="2" t="s">
        <v>1177</v>
      </c>
      <c r="K4351" s="9">
        <v>-5</v>
      </c>
      <c r="L4351" s="9">
        <v>-5</v>
      </c>
      <c r="M4351" s="9">
        <v>-5</v>
      </c>
      <c r="N4351"/>
      <c r="O4351"/>
      <c r="P4351"/>
      <c r="Q4351"/>
      <c r="R4351"/>
      <c r="S4351"/>
      <c r="T4351"/>
      <c r="U4351"/>
      <c r="V4351"/>
      <c r="W4351"/>
    </row>
    <row r="4352" spans="2:23" ht="15" x14ac:dyDescent="0.25">
      <c r="B4352" s="2"/>
      <c r="K4352" s="9"/>
      <c r="L4352" s="9"/>
      <c r="M4352" s="9"/>
      <c r="N4352"/>
      <c r="O4352"/>
      <c r="P4352"/>
      <c r="Q4352"/>
      <c r="R4352"/>
      <c r="S4352"/>
      <c r="T4352"/>
      <c r="U4352"/>
      <c r="V4352"/>
      <c r="W4352"/>
    </row>
    <row r="4353" spans="2:23" ht="15" x14ac:dyDescent="0.25">
      <c r="B4353" s="2"/>
      <c r="H4353" s="2" t="s">
        <v>1400</v>
      </c>
      <c r="K4353" s="9"/>
      <c r="L4353" s="9"/>
      <c r="M4353" s="9"/>
      <c r="N4353"/>
      <c r="O4353"/>
      <c r="P4353"/>
      <c r="Q4353"/>
      <c r="R4353"/>
      <c r="S4353"/>
      <c r="T4353"/>
      <c r="U4353"/>
      <c r="V4353"/>
      <c r="W4353"/>
    </row>
    <row r="4354" spans="2:23" ht="15" x14ac:dyDescent="0.25">
      <c r="B4354" s="2"/>
      <c r="I4354" s="2" t="s">
        <v>195</v>
      </c>
      <c r="J4354" s="2" t="s">
        <v>1177</v>
      </c>
      <c r="K4354" s="9">
        <v>-20</v>
      </c>
      <c r="L4354" s="9">
        <v>-20</v>
      </c>
      <c r="M4354" s="9">
        <v>-20</v>
      </c>
      <c r="N4354"/>
      <c r="O4354"/>
      <c r="P4354"/>
      <c r="Q4354"/>
      <c r="R4354"/>
      <c r="S4354"/>
      <c r="T4354"/>
      <c r="U4354"/>
      <c r="V4354"/>
      <c r="W4354"/>
    </row>
    <row r="4355" spans="2:23" ht="15" x14ac:dyDescent="0.25">
      <c r="B4355" s="2"/>
      <c r="K4355" s="9"/>
      <c r="L4355" s="9"/>
      <c r="M4355" s="9"/>
      <c r="N4355"/>
      <c r="O4355"/>
      <c r="P4355"/>
      <c r="Q4355"/>
      <c r="R4355"/>
      <c r="S4355"/>
      <c r="T4355"/>
      <c r="U4355"/>
      <c r="V4355"/>
      <c r="W4355"/>
    </row>
    <row r="4356" spans="2:23" ht="15" x14ac:dyDescent="0.25">
      <c r="B4356" s="2"/>
      <c r="H4356" s="2" t="s">
        <v>1401</v>
      </c>
      <c r="K4356" s="9"/>
      <c r="L4356" s="9"/>
      <c r="M4356" s="9"/>
      <c r="N4356"/>
      <c r="O4356"/>
      <c r="P4356"/>
      <c r="Q4356"/>
      <c r="R4356"/>
      <c r="S4356"/>
      <c r="T4356"/>
      <c r="U4356"/>
      <c r="V4356"/>
      <c r="W4356"/>
    </row>
    <row r="4357" spans="2:23" ht="15" x14ac:dyDescent="0.25">
      <c r="B4357" s="2"/>
      <c r="I4357" s="2" t="s">
        <v>195</v>
      </c>
      <c r="J4357" s="2" t="s">
        <v>1177</v>
      </c>
      <c r="K4357" s="9">
        <v>-55</v>
      </c>
      <c r="L4357" s="9">
        <v>-50</v>
      </c>
      <c r="M4357" s="9">
        <v>-50</v>
      </c>
      <c r="N4357"/>
      <c r="O4357"/>
      <c r="P4357"/>
      <c r="Q4357"/>
      <c r="R4357"/>
      <c r="S4357"/>
      <c r="T4357"/>
      <c r="U4357"/>
      <c r="V4357"/>
      <c r="W4357"/>
    </row>
    <row r="4358" spans="2:23" ht="15" x14ac:dyDescent="0.25">
      <c r="B4358" s="2"/>
      <c r="K4358" s="9"/>
      <c r="L4358" s="9"/>
      <c r="M4358" s="9"/>
      <c r="N4358"/>
      <c r="O4358"/>
      <c r="P4358"/>
      <c r="Q4358"/>
      <c r="R4358"/>
      <c r="S4358"/>
      <c r="T4358"/>
      <c r="U4358"/>
      <c r="V4358"/>
      <c r="W4358"/>
    </row>
    <row r="4359" spans="2:23" ht="15" x14ac:dyDescent="0.25">
      <c r="B4359" s="2"/>
      <c r="H4359" s="2" t="s">
        <v>1402</v>
      </c>
      <c r="K4359" s="9"/>
      <c r="L4359" s="9"/>
      <c r="M4359" s="9"/>
      <c r="N4359"/>
      <c r="O4359"/>
      <c r="P4359"/>
      <c r="Q4359"/>
      <c r="R4359"/>
      <c r="S4359"/>
      <c r="T4359"/>
      <c r="U4359"/>
      <c r="V4359"/>
      <c r="W4359"/>
    </row>
    <row r="4360" spans="2:23" ht="15" x14ac:dyDescent="0.25">
      <c r="B4360" s="2"/>
      <c r="I4360" s="2" t="s">
        <v>195</v>
      </c>
      <c r="J4360" s="2" t="s">
        <v>1177</v>
      </c>
      <c r="K4360" s="9">
        <v>-82</v>
      </c>
      <c r="L4360" s="9">
        <v>-80</v>
      </c>
      <c r="M4360" s="9">
        <v>-80</v>
      </c>
      <c r="N4360"/>
      <c r="O4360"/>
      <c r="P4360"/>
      <c r="Q4360"/>
      <c r="R4360"/>
      <c r="S4360"/>
      <c r="T4360"/>
      <c r="U4360"/>
      <c r="V4360"/>
      <c r="W4360"/>
    </row>
    <row r="4361" spans="2:23" ht="15" x14ac:dyDescent="0.25">
      <c r="B4361" s="2"/>
      <c r="K4361" s="9"/>
      <c r="L4361" s="9"/>
      <c r="M4361" s="9"/>
      <c r="N4361"/>
      <c r="O4361"/>
      <c r="P4361"/>
      <c r="Q4361"/>
      <c r="R4361"/>
      <c r="S4361"/>
      <c r="T4361"/>
      <c r="U4361"/>
      <c r="V4361"/>
      <c r="W4361"/>
    </row>
    <row r="4362" spans="2:23" ht="15" x14ac:dyDescent="0.25">
      <c r="B4362" s="2"/>
      <c r="H4362" s="2" t="s">
        <v>1403</v>
      </c>
      <c r="K4362" s="9"/>
      <c r="L4362" s="9"/>
      <c r="M4362" s="9"/>
      <c r="N4362"/>
      <c r="O4362"/>
      <c r="P4362"/>
      <c r="Q4362"/>
      <c r="R4362"/>
      <c r="S4362"/>
      <c r="T4362"/>
      <c r="U4362"/>
      <c r="V4362"/>
      <c r="W4362"/>
    </row>
    <row r="4363" spans="2:23" ht="15" x14ac:dyDescent="0.25">
      <c r="B4363" s="2"/>
      <c r="I4363" s="2" t="s">
        <v>195</v>
      </c>
      <c r="J4363" s="2" t="s">
        <v>1177</v>
      </c>
      <c r="K4363" s="9">
        <v>-136</v>
      </c>
      <c r="L4363" s="9">
        <v>-136</v>
      </c>
      <c r="M4363" s="9">
        <v>-137</v>
      </c>
      <c r="N4363"/>
      <c r="O4363"/>
      <c r="P4363"/>
      <c r="Q4363"/>
      <c r="R4363"/>
      <c r="S4363"/>
      <c r="T4363"/>
      <c r="U4363"/>
      <c r="V4363"/>
      <c r="W4363"/>
    </row>
    <row r="4364" spans="2:23" ht="15" x14ac:dyDescent="0.25">
      <c r="B4364" s="2"/>
      <c r="K4364" s="9"/>
      <c r="L4364" s="9"/>
      <c r="M4364" s="9"/>
      <c r="N4364"/>
      <c r="O4364"/>
      <c r="P4364"/>
      <c r="Q4364"/>
      <c r="R4364"/>
      <c r="S4364"/>
      <c r="T4364"/>
      <c r="U4364"/>
      <c r="V4364"/>
      <c r="W4364"/>
    </row>
    <row r="4365" spans="2:23" ht="15" x14ac:dyDescent="0.25">
      <c r="B4365" s="2"/>
      <c r="H4365" s="2" t="s">
        <v>1404</v>
      </c>
      <c r="K4365" s="9"/>
      <c r="L4365" s="9"/>
      <c r="M4365" s="9"/>
      <c r="N4365"/>
      <c r="O4365"/>
      <c r="P4365"/>
      <c r="Q4365"/>
      <c r="R4365"/>
      <c r="S4365"/>
      <c r="T4365"/>
      <c r="U4365"/>
      <c r="V4365"/>
      <c r="W4365"/>
    </row>
    <row r="4366" spans="2:23" ht="15" x14ac:dyDescent="0.25">
      <c r="B4366" s="2"/>
      <c r="I4366" s="2" t="s">
        <v>195</v>
      </c>
      <c r="J4366" s="2" t="s">
        <v>1177</v>
      </c>
      <c r="K4366" s="9">
        <v>-251</v>
      </c>
      <c r="L4366" s="9">
        <v>-252</v>
      </c>
      <c r="M4366" s="9">
        <v>-252</v>
      </c>
      <c r="N4366"/>
      <c r="O4366"/>
      <c r="P4366"/>
      <c r="Q4366"/>
      <c r="R4366"/>
      <c r="S4366"/>
      <c r="T4366"/>
      <c r="U4366"/>
      <c r="V4366"/>
      <c r="W4366"/>
    </row>
    <row r="4367" spans="2:23" ht="15" x14ac:dyDescent="0.25">
      <c r="B4367" s="2"/>
      <c r="K4367" s="9"/>
      <c r="L4367" s="9"/>
      <c r="M4367" s="9"/>
      <c r="N4367"/>
      <c r="O4367"/>
      <c r="P4367"/>
      <c r="Q4367"/>
      <c r="R4367"/>
      <c r="S4367"/>
      <c r="T4367"/>
      <c r="U4367"/>
      <c r="V4367"/>
      <c r="W4367"/>
    </row>
    <row r="4368" spans="2:23" ht="15" x14ac:dyDescent="0.25">
      <c r="B4368" s="2"/>
      <c r="H4368" s="2" t="s">
        <v>1405</v>
      </c>
      <c r="K4368" s="9"/>
      <c r="L4368" s="9"/>
      <c r="M4368" s="9"/>
      <c r="N4368"/>
      <c r="O4368"/>
      <c r="P4368"/>
      <c r="Q4368"/>
      <c r="R4368"/>
      <c r="S4368"/>
      <c r="T4368"/>
      <c r="U4368"/>
      <c r="V4368"/>
      <c r="W4368"/>
    </row>
    <row r="4369" spans="2:23" ht="15" x14ac:dyDescent="0.25">
      <c r="B4369" s="2"/>
      <c r="I4369" s="2" t="s">
        <v>195</v>
      </c>
      <c r="J4369" s="2" t="s">
        <v>1177</v>
      </c>
      <c r="K4369" s="9">
        <v>-109</v>
      </c>
      <c r="L4369" s="9">
        <v>-110</v>
      </c>
      <c r="M4369" s="9">
        <v>-111</v>
      </c>
      <c r="N4369"/>
      <c r="O4369"/>
      <c r="P4369"/>
      <c r="Q4369"/>
      <c r="R4369"/>
      <c r="S4369"/>
      <c r="T4369"/>
      <c r="U4369"/>
      <c r="V4369"/>
      <c r="W4369"/>
    </row>
    <row r="4370" spans="2:23" ht="15" x14ac:dyDescent="0.25">
      <c r="B4370" s="2"/>
      <c r="K4370" s="9"/>
      <c r="L4370" s="9"/>
      <c r="M4370" s="9"/>
      <c r="N4370"/>
      <c r="O4370"/>
      <c r="P4370"/>
      <c r="Q4370"/>
      <c r="R4370"/>
      <c r="S4370"/>
      <c r="T4370"/>
      <c r="U4370"/>
      <c r="V4370"/>
      <c r="W4370"/>
    </row>
    <row r="4371" spans="2:23" ht="15" x14ac:dyDescent="0.25">
      <c r="B4371" s="2"/>
      <c r="H4371" s="2" t="s">
        <v>1406</v>
      </c>
      <c r="K4371" s="9"/>
      <c r="L4371" s="9"/>
      <c r="M4371" s="9"/>
      <c r="N4371"/>
      <c r="O4371"/>
      <c r="P4371"/>
      <c r="Q4371"/>
      <c r="R4371"/>
      <c r="S4371"/>
      <c r="T4371"/>
      <c r="U4371"/>
      <c r="V4371"/>
      <c r="W4371"/>
    </row>
    <row r="4372" spans="2:23" ht="15" x14ac:dyDescent="0.25">
      <c r="B4372" s="2"/>
      <c r="I4372" s="2" t="s">
        <v>195</v>
      </c>
      <c r="J4372" s="2" t="s">
        <v>1177</v>
      </c>
      <c r="K4372" s="9">
        <v>-402</v>
      </c>
      <c r="L4372" s="9">
        <v>-402</v>
      </c>
      <c r="M4372" s="9">
        <v>-403</v>
      </c>
      <c r="N4372"/>
      <c r="O4372"/>
      <c r="P4372"/>
      <c r="Q4372"/>
      <c r="R4372"/>
      <c r="S4372"/>
      <c r="T4372"/>
      <c r="U4372"/>
      <c r="V4372"/>
      <c r="W4372"/>
    </row>
    <row r="4373" spans="2:23" ht="15" x14ac:dyDescent="0.25">
      <c r="B4373" s="2"/>
      <c r="K4373" s="9"/>
      <c r="L4373" s="9"/>
      <c r="M4373" s="9"/>
      <c r="N4373"/>
      <c r="O4373"/>
      <c r="P4373"/>
      <c r="Q4373"/>
      <c r="R4373"/>
      <c r="S4373"/>
      <c r="T4373"/>
      <c r="U4373"/>
      <c r="V4373"/>
      <c r="W4373"/>
    </row>
    <row r="4374" spans="2:23" ht="15" x14ac:dyDescent="0.25">
      <c r="B4374" s="2"/>
      <c r="H4374" s="2" t="s">
        <v>1407</v>
      </c>
      <c r="K4374" s="9"/>
      <c r="L4374" s="9"/>
      <c r="M4374" s="9"/>
      <c r="N4374"/>
      <c r="O4374"/>
      <c r="P4374"/>
      <c r="Q4374"/>
      <c r="R4374"/>
      <c r="S4374"/>
      <c r="T4374"/>
      <c r="U4374"/>
      <c r="V4374"/>
      <c r="W4374"/>
    </row>
    <row r="4375" spans="2:23" ht="15" x14ac:dyDescent="0.25">
      <c r="B4375" s="2"/>
      <c r="I4375" s="2" t="s">
        <v>195</v>
      </c>
      <c r="J4375" s="2" t="s">
        <v>1185</v>
      </c>
      <c r="K4375" s="9">
        <v>-1</v>
      </c>
      <c r="L4375" s="9">
        <v>-2</v>
      </c>
      <c r="M4375" s="9">
        <v>-2</v>
      </c>
      <c r="N4375"/>
      <c r="O4375"/>
      <c r="P4375"/>
      <c r="Q4375"/>
      <c r="R4375"/>
      <c r="S4375"/>
      <c r="T4375"/>
      <c r="U4375"/>
      <c r="V4375"/>
      <c r="W4375"/>
    </row>
    <row r="4376" spans="2:23" ht="15" x14ac:dyDescent="0.25">
      <c r="B4376" s="2"/>
      <c r="K4376" s="9"/>
      <c r="L4376" s="9"/>
      <c r="M4376" s="9"/>
      <c r="N4376"/>
      <c r="O4376"/>
      <c r="P4376"/>
      <c r="Q4376"/>
      <c r="R4376"/>
      <c r="S4376"/>
      <c r="T4376"/>
      <c r="U4376"/>
      <c r="V4376"/>
      <c r="W4376"/>
    </row>
    <row r="4377" spans="2:23" ht="15" x14ac:dyDescent="0.25">
      <c r="B4377" s="2"/>
      <c r="H4377" s="2" t="s">
        <v>1408</v>
      </c>
      <c r="K4377" s="9"/>
      <c r="L4377" s="9"/>
      <c r="M4377" s="9"/>
      <c r="N4377"/>
      <c r="O4377"/>
      <c r="P4377"/>
      <c r="Q4377"/>
      <c r="R4377"/>
      <c r="S4377"/>
      <c r="T4377"/>
      <c r="U4377"/>
      <c r="V4377"/>
      <c r="W4377"/>
    </row>
    <row r="4378" spans="2:23" ht="15" x14ac:dyDescent="0.25">
      <c r="B4378" s="2"/>
      <c r="I4378" s="2" t="s">
        <v>195</v>
      </c>
      <c r="J4378" s="2" t="s">
        <v>1193</v>
      </c>
      <c r="K4378" s="9">
        <v>0</v>
      </c>
      <c r="L4378" s="9">
        <v>-1</v>
      </c>
      <c r="M4378" s="9">
        <v>-1</v>
      </c>
      <c r="N4378"/>
      <c r="O4378"/>
      <c r="P4378"/>
      <c r="Q4378"/>
      <c r="R4378"/>
      <c r="S4378"/>
      <c r="T4378"/>
      <c r="U4378"/>
      <c r="V4378"/>
      <c r="W4378"/>
    </row>
    <row r="4379" spans="2:23" ht="15" x14ac:dyDescent="0.25">
      <c r="B4379" s="2"/>
      <c r="K4379" s="9"/>
      <c r="L4379" s="9"/>
      <c r="M4379" s="9"/>
      <c r="N4379"/>
      <c r="O4379"/>
      <c r="P4379"/>
      <c r="Q4379"/>
      <c r="R4379"/>
      <c r="S4379"/>
      <c r="T4379"/>
      <c r="U4379"/>
      <c r="V4379"/>
      <c r="W4379"/>
    </row>
    <row r="4380" spans="2:23" ht="15" x14ac:dyDescent="0.25">
      <c r="B4380" s="2"/>
      <c r="H4380" s="2" t="s">
        <v>1409</v>
      </c>
      <c r="K4380" s="9"/>
      <c r="L4380" s="9"/>
      <c r="M4380" s="9"/>
      <c r="N4380"/>
      <c r="O4380"/>
      <c r="P4380"/>
      <c r="Q4380"/>
      <c r="R4380"/>
      <c r="S4380"/>
      <c r="T4380"/>
      <c r="U4380"/>
      <c r="V4380"/>
      <c r="W4380"/>
    </row>
    <row r="4381" spans="2:23" ht="15" x14ac:dyDescent="0.25">
      <c r="B4381" s="2"/>
      <c r="I4381" s="2" t="s">
        <v>195</v>
      </c>
      <c r="J4381" s="2" t="s">
        <v>1177</v>
      </c>
      <c r="K4381" s="9">
        <v>-136</v>
      </c>
      <c r="L4381" s="9">
        <v>-84</v>
      </c>
      <c r="M4381" s="9">
        <v>-86</v>
      </c>
      <c r="N4381"/>
      <c r="O4381"/>
      <c r="P4381"/>
      <c r="Q4381"/>
      <c r="R4381"/>
      <c r="S4381"/>
      <c r="T4381"/>
      <c r="U4381"/>
      <c r="V4381"/>
      <c r="W4381"/>
    </row>
    <row r="4382" spans="2:23" ht="15" x14ac:dyDescent="0.25">
      <c r="B4382" s="2"/>
      <c r="K4382" s="9"/>
      <c r="L4382" s="9"/>
      <c r="M4382" s="9"/>
      <c r="N4382"/>
      <c r="O4382"/>
      <c r="P4382"/>
      <c r="Q4382"/>
      <c r="R4382"/>
      <c r="S4382"/>
      <c r="T4382"/>
      <c r="U4382"/>
      <c r="V4382"/>
      <c r="W4382"/>
    </row>
    <row r="4383" spans="2:23" ht="15" x14ac:dyDescent="0.25">
      <c r="B4383" s="2"/>
      <c r="H4383" s="2" t="s">
        <v>1410</v>
      </c>
      <c r="K4383" s="9"/>
      <c r="L4383" s="9"/>
      <c r="M4383" s="9"/>
      <c r="N4383"/>
      <c r="O4383"/>
      <c r="P4383"/>
      <c r="Q4383"/>
      <c r="R4383"/>
      <c r="S4383"/>
      <c r="T4383"/>
      <c r="U4383"/>
      <c r="V4383"/>
      <c r="W4383"/>
    </row>
    <row r="4384" spans="2:23" ht="15" x14ac:dyDescent="0.25">
      <c r="B4384" s="2"/>
      <c r="I4384" s="2" t="s">
        <v>195</v>
      </c>
      <c r="J4384" s="2" t="s">
        <v>1177</v>
      </c>
      <c r="K4384" s="9">
        <v>-190</v>
      </c>
      <c r="L4384" s="9">
        <v>-194</v>
      </c>
      <c r="M4384" s="9">
        <v>-198</v>
      </c>
      <c r="N4384"/>
      <c r="O4384"/>
      <c r="P4384"/>
      <c r="Q4384"/>
      <c r="R4384"/>
      <c r="S4384"/>
      <c r="T4384"/>
      <c r="U4384"/>
      <c r="V4384"/>
      <c r="W4384"/>
    </row>
    <row r="4385" spans="2:23" ht="15" x14ac:dyDescent="0.25">
      <c r="B4385" s="2"/>
      <c r="K4385" s="9"/>
      <c r="L4385" s="9"/>
      <c r="M4385" s="9"/>
      <c r="N4385"/>
      <c r="O4385"/>
      <c r="P4385"/>
      <c r="Q4385"/>
      <c r="R4385"/>
      <c r="S4385"/>
      <c r="T4385"/>
      <c r="U4385"/>
      <c r="V4385"/>
      <c r="W4385"/>
    </row>
    <row r="4386" spans="2:23" ht="15" x14ac:dyDescent="0.25">
      <c r="B4386" s="2"/>
      <c r="H4386" s="2" t="s">
        <v>1411</v>
      </c>
      <c r="K4386" s="9"/>
      <c r="L4386" s="9"/>
      <c r="M4386" s="9"/>
      <c r="N4386"/>
      <c r="O4386"/>
      <c r="P4386"/>
      <c r="Q4386"/>
      <c r="R4386"/>
      <c r="S4386"/>
      <c r="T4386"/>
      <c r="U4386"/>
      <c r="V4386"/>
      <c r="W4386"/>
    </row>
    <row r="4387" spans="2:23" ht="15" x14ac:dyDescent="0.25">
      <c r="B4387" s="2"/>
      <c r="I4387" s="2" t="s">
        <v>195</v>
      </c>
      <c r="J4387" s="2" t="s">
        <v>1177</v>
      </c>
      <c r="K4387" s="9">
        <v>-463</v>
      </c>
      <c r="L4387" s="9">
        <v>-473</v>
      </c>
      <c r="M4387" s="9">
        <v>-483</v>
      </c>
      <c r="N4387"/>
      <c r="O4387"/>
      <c r="P4387"/>
      <c r="Q4387"/>
      <c r="R4387"/>
      <c r="S4387"/>
      <c r="T4387"/>
      <c r="U4387"/>
      <c r="V4387"/>
      <c r="W4387"/>
    </row>
    <row r="4388" spans="2:23" ht="15" x14ac:dyDescent="0.25">
      <c r="B4388" s="2"/>
      <c r="K4388" s="9"/>
      <c r="L4388" s="9"/>
      <c r="M4388" s="9"/>
      <c r="N4388"/>
      <c r="O4388"/>
      <c r="P4388"/>
      <c r="Q4388"/>
      <c r="R4388"/>
      <c r="S4388"/>
      <c r="T4388"/>
      <c r="U4388"/>
      <c r="V4388"/>
      <c r="W4388"/>
    </row>
    <row r="4389" spans="2:23" ht="15" x14ac:dyDescent="0.25">
      <c r="B4389" s="2"/>
      <c r="H4389" s="2" t="s">
        <v>1412</v>
      </c>
      <c r="K4389" s="9"/>
      <c r="L4389" s="9"/>
      <c r="M4389" s="9"/>
      <c r="N4389"/>
      <c r="O4389"/>
      <c r="P4389"/>
      <c r="Q4389"/>
      <c r="R4389"/>
      <c r="S4389"/>
      <c r="T4389"/>
      <c r="U4389"/>
      <c r="V4389"/>
      <c r="W4389"/>
    </row>
    <row r="4390" spans="2:23" ht="15" x14ac:dyDescent="0.25">
      <c r="B4390" s="2"/>
      <c r="I4390" s="2" t="s">
        <v>195</v>
      </c>
      <c r="J4390" s="2" t="s">
        <v>1177</v>
      </c>
      <c r="K4390" s="9">
        <v>-6</v>
      </c>
      <c r="L4390" s="9">
        <v>-1</v>
      </c>
      <c r="M4390" s="9">
        <v>-1</v>
      </c>
      <c r="N4390"/>
      <c r="O4390"/>
      <c r="P4390"/>
      <c r="Q4390"/>
      <c r="R4390"/>
      <c r="S4390"/>
      <c r="T4390"/>
      <c r="U4390"/>
      <c r="V4390"/>
      <c r="W4390"/>
    </row>
    <row r="4391" spans="2:23" ht="15" x14ac:dyDescent="0.25">
      <c r="B4391" s="2"/>
      <c r="K4391" s="9"/>
      <c r="L4391" s="9"/>
      <c r="M4391" s="9"/>
      <c r="N4391"/>
      <c r="O4391"/>
      <c r="P4391"/>
      <c r="Q4391"/>
      <c r="R4391"/>
      <c r="S4391"/>
      <c r="T4391"/>
      <c r="U4391"/>
      <c r="V4391"/>
      <c r="W4391"/>
    </row>
    <row r="4392" spans="2:23" ht="15" x14ac:dyDescent="0.25">
      <c r="B4392" s="2"/>
      <c r="H4392" s="2" t="s">
        <v>1413</v>
      </c>
      <c r="K4392" s="9"/>
      <c r="L4392" s="9"/>
      <c r="M4392" s="9"/>
      <c r="N4392"/>
      <c r="O4392"/>
      <c r="P4392"/>
      <c r="Q4392"/>
      <c r="R4392"/>
      <c r="S4392"/>
      <c r="T4392"/>
      <c r="U4392"/>
      <c r="V4392"/>
      <c r="W4392"/>
    </row>
    <row r="4393" spans="2:23" ht="15" x14ac:dyDescent="0.25">
      <c r="B4393" s="2"/>
      <c r="I4393" s="2" t="s">
        <v>195</v>
      </c>
      <c r="J4393" s="2" t="s">
        <v>1177</v>
      </c>
      <c r="K4393" s="9">
        <v>0</v>
      </c>
      <c r="L4393" s="9">
        <v>-1</v>
      </c>
      <c r="M4393" s="9">
        <v>-1</v>
      </c>
      <c r="N4393"/>
      <c r="O4393"/>
      <c r="P4393"/>
      <c r="Q4393"/>
      <c r="R4393"/>
      <c r="S4393"/>
      <c r="T4393"/>
      <c r="U4393"/>
      <c r="V4393"/>
      <c r="W4393"/>
    </row>
    <row r="4394" spans="2:23" ht="15" x14ac:dyDescent="0.25">
      <c r="B4394" s="2"/>
      <c r="K4394" s="9"/>
      <c r="L4394" s="9"/>
      <c r="M4394" s="9"/>
      <c r="N4394"/>
      <c r="O4394"/>
      <c r="P4394"/>
      <c r="Q4394"/>
      <c r="R4394"/>
      <c r="S4394"/>
      <c r="T4394"/>
      <c r="U4394"/>
      <c r="V4394"/>
      <c r="W4394"/>
    </row>
    <row r="4395" spans="2:23" ht="15" x14ac:dyDescent="0.25">
      <c r="B4395" s="2"/>
      <c r="H4395" s="2" t="s">
        <v>1414</v>
      </c>
      <c r="K4395" s="9"/>
      <c r="L4395" s="9"/>
      <c r="M4395" s="9"/>
      <c r="N4395"/>
      <c r="O4395"/>
      <c r="P4395"/>
      <c r="Q4395"/>
      <c r="R4395"/>
      <c r="S4395"/>
      <c r="T4395"/>
      <c r="U4395"/>
      <c r="V4395"/>
      <c r="W4395"/>
    </row>
    <row r="4396" spans="2:23" ht="15" x14ac:dyDescent="0.25">
      <c r="B4396" s="2"/>
      <c r="I4396" s="2" t="s">
        <v>195</v>
      </c>
      <c r="J4396" s="2" t="s">
        <v>1177</v>
      </c>
      <c r="K4396" s="9">
        <v>-1</v>
      </c>
      <c r="L4396" s="9">
        <v>-1</v>
      </c>
      <c r="M4396" s="9">
        <v>-1</v>
      </c>
      <c r="N4396"/>
      <c r="O4396"/>
      <c r="P4396"/>
      <c r="Q4396"/>
      <c r="R4396"/>
      <c r="S4396"/>
      <c r="T4396"/>
      <c r="U4396"/>
      <c r="V4396"/>
      <c r="W4396"/>
    </row>
    <row r="4397" spans="2:23" ht="15" x14ac:dyDescent="0.25">
      <c r="B4397" s="2"/>
      <c r="K4397" s="9"/>
      <c r="L4397" s="9"/>
      <c r="M4397" s="9"/>
      <c r="N4397"/>
      <c r="O4397"/>
      <c r="P4397"/>
      <c r="Q4397"/>
      <c r="R4397"/>
      <c r="S4397"/>
      <c r="T4397"/>
      <c r="U4397"/>
      <c r="V4397"/>
      <c r="W4397"/>
    </row>
    <row r="4398" spans="2:23" ht="15" x14ac:dyDescent="0.25">
      <c r="B4398" s="2"/>
      <c r="H4398" s="2" t="s">
        <v>1415</v>
      </c>
      <c r="K4398" s="9"/>
      <c r="L4398" s="9"/>
      <c r="M4398" s="9"/>
      <c r="N4398"/>
      <c r="O4398"/>
      <c r="P4398"/>
      <c r="Q4398"/>
      <c r="R4398"/>
      <c r="S4398"/>
      <c r="T4398"/>
      <c r="U4398"/>
      <c r="V4398"/>
      <c r="W4398"/>
    </row>
    <row r="4399" spans="2:23" ht="15" x14ac:dyDescent="0.25">
      <c r="B4399" s="2"/>
      <c r="I4399" s="2" t="s">
        <v>195</v>
      </c>
      <c r="J4399" s="2" t="s">
        <v>1177</v>
      </c>
      <c r="K4399" s="9">
        <v>0</v>
      </c>
      <c r="L4399" s="9">
        <v>-1</v>
      </c>
      <c r="M4399" s="9">
        <v>-1</v>
      </c>
      <c r="N4399"/>
      <c r="O4399"/>
      <c r="P4399"/>
      <c r="Q4399"/>
      <c r="R4399"/>
      <c r="S4399"/>
      <c r="T4399"/>
      <c r="U4399"/>
      <c r="V4399"/>
      <c r="W4399"/>
    </row>
    <row r="4400" spans="2:23" ht="15" x14ac:dyDescent="0.25">
      <c r="B4400" s="2"/>
      <c r="K4400" s="9"/>
      <c r="L4400" s="9"/>
      <c r="M4400" s="9"/>
      <c r="N4400"/>
      <c r="O4400"/>
      <c r="P4400"/>
      <c r="Q4400"/>
      <c r="R4400"/>
      <c r="S4400"/>
      <c r="T4400"/>
      <c r="U4400"/>
      <c r="V4400"/>
      <c r="W4400"/>
    </row>
    <row r="4401" spans="2:23" ht="15" x14ac:dyDescent="0.25">
      <c r="B4401" s="2"/>
      <c r="H4401" s="2" t="s">
        <v>1416</v>
      </c>
      <c r="K4401" s="9"/>
      <c r="L4401" s="9"/>
      <c r="M4401" s="9"/>
      <c r="N4401"/>
      <c r="O4401"/>
      <c r="P4401"/>
      <c r="Q4401"/>
      <c r="R4401"/>
      <c r="S4401"/>
      <c r="T4401"/>
      <c r="U4401"/>
      <c r="V4401"/>
      <c r="W4401"/>
    </row>
    <row r="4402" spans="2:23" ht="15" x14ac:dyDescent="0.25">
      <c r="B4402" s="2"/>
      <c r="I4402" s="2" t="s">
        <v>195</v>
      </c>
      <c r="J4402" s="2" t="s">
        <v>1193</v>
      </c>
      <c r="K4402" s="9">
        <v>-8</v>
      </c>
      <c r="L4402" s="9">
        <v>-7</v>
      </c>
      <c r="M4402" s="9">
        <v>-7</v>
      </c>
      <c r="N4402"/>
      <c r="O4402"/>
      <c r="P4402"/>
      <c r="Q4402"/>
      <c r="R4402"/>
      <c r="S4402"/>
      <c r="T4402"/>
      <c r="U4402"/>
      <c r="V4402"/>
      <c r="W4402"/>
    </row>
    <row r="4403" spans="2:23" ht="15" x14ac:dyDescent="0.25">
      <c r="B4403" s="2"/>
      <c r="K4403" s="9"/>
      <c r="L4403" s="9"/>
      <c r="M4403" s="9"/>
      <c r="N4403"/>
      <c r="O4403"/>
      <c r="P4403"/>
      <c r="Q4403"/>
      <c r="R4403"/>
      <c r="S4403"/>
      <c r="T4403"/>
      <c r="U4403"/>
      <c r="V4403"/>
      <c r="W4403"/>
    </row>
    <row r="4404" spans="2:23" ht="15" x14ac:dyDescent="0.25">
      <c r="B4404" s="2"/>
      <c r="H4404" s="2" t="s">
        <v>1417</v>
      </c>
      <c r="K4404" s="9"/>
      <c r="L4404" s="9"/>
      <c r="M4404" s="9"/>
      <c r="N4404"/>
      <c r="O4404"/>
      <c r="P4404"/>
      <c r="Q4404"/>
      <c r="R4404"/>
      <c r="S4404"/>
      <c r="T4404"/>
      <c r="U4404"/>
      <c r="V4404"/>
      <c r="W4404"/>
    </row>
    <row r="4405" spans="2:23" ht="15" x14ac:dyDescent="0.25">
      <c r="B4405" s="2"/>
      <c r="I4405" s="2" t="s">
        <v>195</v>
      </c>
      <c r="J4405" s="2" t="s">
        <v>1193</v>
      </c>
      <c r="K4405" s="9">
        <v>-30</v>
      </c>
      <c r="L4405" s="9">
        <v>-34</v>
      </c>
      <c r="M4405" s="9">
        <v>-33</v>
      </c>
      <c r="N4405"/>
      <c r="O4405"/>
      <c r="P4405"/>
      <c r="Q4405"/>
      <c r="R4405"/>
      <c r="S4405"/>
      <c r="T4405"/>
      <c r="U4405"/>
      <c r="V4405"/>
      <c r="W4405"/>
    </row>
    <row r="4406" spans="2:23" ht="15" x14ac:dyDescent="0.25">
      <c r="B4406" s="2"/>
      <c r="K4406" s="9"/>
      <c r="L4406" s="9"/>
      <c r="M4406" s="9"/>
      <c r="N4406"/>
      <c r="O4406"/>
      <c r="P4406"/>
      <c r="Q4406"/>
      <c r="R4406"/>
      <c r="S4406"/>
      <c r="T4406"/>
      <c r="U4406"/>
      <c r="V4406"/>
      <c r="W4406"/>
    </row>
    <row r="4407" spans="2:23" ht="15" x14ac:dyDescent="0.25">
      <c r="B4407" s="2"/>
      <c r="H4407" s="2" t="s">
        <v>1418</v>
      </c>
      <c r="K4407" s="9"/>
      <c r="L4407" s="9"/>
      <c r="M4407" s="9"/>
      <c r="N4407"/>
      <c r="O4407"/>
      <c r="P4407"/>
      <c r="Q4407"/>
      <c r="R4407"/>
      <c r="S4407"/>
      <c r="T4407"/>
      <c r="U4407"/>
      <c r="V4407"/>
      <c r="W4407"/>
    </row>
    <row r="4408" spans="2:23" ht="15" x14ac:dyDescent="0.25">
      <c r="B4408" s="2"/>
      <c r="I4408" s="2" t="s">
        <v>195</v>
      </c>
      <c r="J4408" s="2" t="s">
        <v>1177</v>
      </c>
      <c r="K4408" s="9">
        <v>-38</v>
      </c>
      <c r="L4408" s="9">
        <v>-65</v>
      </c>
      <c r="M4408" s="9">
        <v>-67</v>
      </c>
      <c r="N4408"/>
      <c r="O4408"/>
      <c r="P4408"/>
      <c r="Q4408"/>
      <c r="R4408"/>
      <c r="S4408"/>
      <c r="T4408"/>
      <c r="U4408"/>
      <c r="V4408"/>
      <c r="W4408"/>
    </row>
    <row r="4409" spans="2:23" ht="15" x14ac:dyDescent="0.25">
      <c r="B4409" s="2"/>
      <c r="K4409" s="9"/>
      <c r="L4409" s="9"/>
      <c r="M4409" s="9"/>
      <c r="N4409"/>
      <c r="O4409"/>
      <c r="P4409"/>
      <c r="Q4409"/>
      <c r="R4409"/>
      <c r="S4409"/>
      <c r="T4409"/>
      <c r="U4409"/>
      <c r="V4409"/>
      <c r="W4409"/>
    </row>
    <row r="4410" spans="2:23" ht="15" x14ac:dyDescent="0.25">
      <c r="B4410" s="2"/>
      <c r="H4410" s="2" t="s">
        <v>1419</v>
      </c>
      <c r="K4410" s="9"/>
      <c r="L4410" s="9"/>
      <c r="M4410" s="9"/>
      <c r="N4410"/>
      <c r="O4410"/>
      <c r="P4410"/>
      <c r="Q4410"/>
      <c r="R4410"/>
      <c r="S4410"/>
      <c r="T4410"/>
      <c r="U4410"/>
      <c r="V4410"/>
      <c r="W4410"/>
    </row>
    <row r="4411" spans="2:23" ht="15" x14ac:dyDescent="0.25">
      <c r="B4411" s="2"/>
      <c r="I4411" s="2" t="s">
        <v>195</v>
      </c>
      <c r="J4411" s="2" t="s">
        <v>1177</v>
      </c>
      <c r="K4411" s="9">
        <v>0</v>
      </c>
      <c r="L4411" s="9">
        <v>-1</v>
      </c>
      <c r="M4411" s="9">
        <v>-1</v>
      </c>
      <c r="N4411"/>
      <c r="O4411"/>
      <c r="P4411"/>
      <c r="Q4411"/>
      <c r="R4411"/>
      <c r="S4411"/>
      <c r="T4411"/>
      <c r="U4411"/>
      <c r="V4411"/>
      <c r="W4411"/>
    </row>
    <row r="4412" spans="2:23" ht="15" x14ac:dyDescent="0.25">
      <c r="B4412" s="2"/>
      <c r="K4412" s="9"/>
      <c r="L4412" s="9"/>
      <c r="M4412" s="9"/>
      <c r="N4412"/>
      <c r="O4412"/>
      <c r="P4412"/>
      <c r="Q4412"/>
      <c r="R4412"/>
      <c r="S4412"/>
      <c r="T4412"/>
      <c r="U4412"/>
      <c r="V4412"/>
      <c r="W4412"/>
    </row>
    <row r="4413" spans="2:23" ht="15" x14ac:dyDescent="0.25">
      <c r="B4413" s="2"/>
      <c r="H4413" s="2" t="s">
        <v>1420</v>
      </c>
      <c r="K4413" s="9"/>
      <c r="L4413" s="9"/>
      <c r="M4413" s="9"/>
      <c r="N4413"/>
      <c r="O4413"/>
      <c r="P4413"/>
      <c r="Q4413"/>
      <c r="R4413"/>
      <c r="S4413"/>
      <c r="T4413"/>
      <c r="U4413"/>
      <c r="V4413"/>
      <c r="W4413"/>
    </row>
    <row r="4414" spans="2:23" ht="15" x14ac:dyDescent="0.25">
      <c r="B4414" s="2"/>
      <c r="I4414" s="2" t="s">
        <v>808</v>
      </c>
      <c r="J4414" s="2" t="s">
        <v>1177</v>
      </c>
      <c r="K4414" s="9">
        <v>-2</v>
      </c>
      <c r="L4414" s="9">
        <v>-2</v>
      </c>
      <c r="M4414" s="9">
        <v>-2</v>
      </c>
      <c r="N4414"/>
      <c r="O4414"/>
      <c r="P4414"/>
      <c r="Q4414"/>
      <c r="R4414"/>
      <c r="S4414"/>
      <c r="T4414"/>
      <c r="U4414"/>
      <c r="V4414"/>
      <c r="W4414"/>
    </row>
    <row r="4415" spans="2:23" ht="15" x14ac:dyDescent="0.25">
      <c r="B4415" s="2"/>
      <c r="K4415" s="9"/>
      <c r="L4415" s="9"/>
      <c r="M4415" s="9"/>
      <c r="N4415"/>
      <c r="O4415"/>
      <c r="P4415"/>
      <c r="Q4415"/>
      <c r="R4415"/>
      <c r="S4415"/>
      <c r="T4415"/>
      <c r="U4415"/>
      <c r="V4415"/>
      <c r="W4415"/>
    </row>
    <row r="4416" spans="2:23" ht="15" x14ac:dyDescent="0.25">
      <c r="B4416" s="2"/>
      <c r="H4416" s="2" t="s">
        <v>1421</v>
      </c>
      <c r="K4416" s="9"/>
      <c r="L4416" s="9"/>
      <c r="M4416" s="9"/>
      <c r="N4416"/>
      <c r="O4416"/>
      <c r="P4416"/>
      <c r="Q4416"/>
      <c r="R4416"/>
      <c r="S4416"/>
      <c r="T4416"/>
      <c r="U4416"/>
      <c r="V4416"/>
      <c r="W4416"/>
    </row>
    <row r="4417" spans="2:23" ht="15" x14ac:dyDescent="0.25">
      <c r="B4417" s="2"/>
      <c r="I4417" s="2" t="s">
        <v>195</v>
      </c>
      <c r="J4417" s="2" t="s">
        <v>1177</v>
      </c>
      <c r="K4417" s="9">
        <v>0</v>
      </c>
      <c r="L4417" s="9">
        <v>-52</v>
      </c>
      <c r="M4417" s="9">
        <v>0</v>
      </c>
      <c r="N4417"/>
      <c r="O4417"/>
      <c r="P4417"/>
      <c r="Q4417"/>
      <c r="R4417"/>
      <c r="S4417"/>
      <c r="T4417"/>
      <c r="U4417"/>
      <c r="V4417"/>
      <c r="W4417"/>
    </row>
    <row r="4418" spans="2:23" ht="15" x14ac:dyDescent="0.25">
      <c r="B4418" s="2"/>
      <c r="K4418" s="9"/>
      <c r="L4418" s="9"/>
      <c r="M4418" s="9"/>
      <c r="N4418"/>
      <c r="O4418"/>
      <c r="P4418"/>
      <c r="Q4418"/>
      <c r="R4418"/>
      <c r="S4418"/>
      <c r="T4418"/>
      <c r="U4418"/>
      <c r="V4418"/>
      <c r="W4418"/>
    </row>
    <row r="4419" spans="2:23" ht="15" x14ac:dyDescent="0.25">
      <c r="B4419" s="2"/>
      <c r="H4419" s="2" t="s">
        <v>1422</v>
      </c>
      <c r="K4419" s="9"/>
      <c r="L4419" s="9"/>
      <c r="M4419" s="9"/>
      <c r="N4419"/>
      <c r="O4419"/>
      <c r="P4419"/>
      <c r="Q4419"/>
      <c r="R4419"/>
      <c r="S4419"/>
      <c r="T4419"/>
      <c r="U4419"/>
      <c r="V4419"/>
      <c r="W4419"/>
    </row>
    <row r="4420" spans="2:23" ht="15" x14ac:dyDescent="0.25">
      <c r="B4420" s="2"/>
      <c r="I4420" s="2" t="s">
        <v>195</v>
      </c>
      <c r="J4420" s="2" t="s">
        <v>1177</v>
      </c>
      <c r="K4420" s="9">
        <v>-450</v>
      </c>
      <c r="L4420" s="9">
        <v>-450</v>
      </c>
      <c r="M4420" s="9">
        <v>-300</v>
      </c>
      <c r="N4420"/>
      <c r="O4420"/>
      <c r="P4420"/>
      <c r="Q4420"/>
      <c r="R4420"/>
      <c r="S4420"/>
      <c r="T4420"/>
      <c r="U4420"/>
      <c r="V4420"/>
      <c r="W4420"/>
    </row>
    <row r="4421" spans="2:23" ht="15" x14ac:dyDescent="0.25">
      <c r="B4421" s="2"/>
      <c r="K4421" s="9"/>
      <c r="L4421" s="9"/>
      <c r="M4421" s="9"/>
      <c r="N4421"/>
      <c r="O4421"/>
      <c r="P4421"/>
      <c r="Q4421"/>
      <c r="R4421"/>
      <c r="S4421"/>
      <c r="T4421"/>
      <c r="U4421"/>
      <c r="V4421"/>
      <c r="W4421"/>
    </row>
    <row r="4422" spans="2:23" ht="15" x14ac:dyDescent="0.25">
      <c r="B4422" s="2"/>
      <c r="H4422" s="2" t="s">
        <v>1423</v>
      </c>
      <c r="K4422" s="9"/>
      <c r="L4422" s="9"/>
      <c r="M4422" s="9"/>
      <c r="N4422"/>
      <c r="O4422"/>
      <c r="P4422"/>
      <c r="Q4422"/>
      <c r="R4422"/>
      <c r="S4422"/>
      <c r="T4422"/>
      <c r="U4422"/>
      <c r="V4422"/>
      <c r="W4422"/>
    </row>
    <row r="4423" spans="2:23" ht="15" x14ac:dyDescent="0.25">
      <c r="B4423" s="2"/>
      <c r="I4423" s="2" t="s">
        <v>195</v>
      </c>
      <c r="J4423" s="2" t="s">
        <v>1177</v>
      </c>
      <c r="K4423" s="9">
        <v>-10</v>
      </c>
      <c r="L4423" s="9">
        <v>-6</v>
      </c>
      <c r="M4423" s="9">
        <v>0</v>
      </c>
      <c r="N4423"/>
      <c r="O4423"/>
      <c r="P4423"/>
      <c r="Q4423"/>
      <c r="R4423"/>
      <c r="S4423"/>
      <c r="T4423"/>
      <c r="U4423"/>
      <c r="V4423"/>
      <c r="W4423"/>
    </row>
    <row r="4424" spans="2:23" ht="15" x14ac:dyDescent="0.25">
      <c r="B4424" s="2"/>
      <c r="K4424" s="9"/>
      <c r="L4424" s="9"/>
      <c r="M4424" s="9"/>
      <c r="N4424"/>
      <c r="O4424"/>
      <c r="P4424"/>
      <c r="Q4424"/>
      <c r="R4424"/>
      <c r="S4424"/>
      <c r="T4424"/>
      <c r="U4424"/>
      <c r="V4424"/>
      <c r="W4424"/>
    </row>
    <row r="4425" spans="2:23" ht="15" x14ac:dyDescent="0.25">
      <c r="B4425" s="2"/>
      <c r="D4425" s="2" t="s">
        <v>264</v>
      </c>
      <c r="E4425" s="2" t="s">
        <v>265</v>
      </c>
      <c r="K4425" s="9"/>
      <c r="L4425" s="9"/>
      <c r="M4425" s="9"/>
      <c r="N4425"/>
      <c r="O4425"/>
      <c r="P4425"/>
      <c r="Q4425"/>
      <c r="R4425"/>
      <c r="S4425"/>
      <c r="T4425"/>
      <c r="U4425"/>
      <c r="V4425"/>
      <c r="W4425"/>
    </row>
    <row r="4426" spans="2:23" ht="15" x14ac:dyDescent="0.25">
      <c r="B4426" s="2"/>
      <c r="F4426" s="2" t="s">
        <v>27</v>
      </c>
      <c r="G4426" s="2" t="s">
        <v>265</v>
      </c>
      <c r="K4426" s="9"/>
      <c r="L4426" s="9"/>
      <c r="M4426" s="9"/>
      <c r="N4426"/>
      <c r="O4426"/>
      <c r="P4426"/>
      <c r="Q4426"/>
      <c r="R4426"/>
      <c r="S4426"/>
      <c r="T4426"/>
      <c r="U4426"/>
      <c r="V4426"/>
      <c r="W4426"/>
    </row>
    <row r="4427" spans="2:23" ht="15" x14ac:dyDescent="0.25">
      <c r="B4427" s="2"/>
      <c r="H4427" s="2" t="s">
        <v>1424</v>
      </c>
      <c r="K4427" s="9"/>
      <c r="L4427" s="9"/>
      <c r="M4427" s="9"/>
      <c r="N4427"/>
      <c r="O4427"/>
      <c r="P4427"/>
      <c r="Q4427"/>
      <c r="R4427"/>
      <c r="S4427"/>
      <c r="T4427"/>
      <c r="U4427"/>
      <c r="V4427"/>
      <c r="W4427"/>
    </row>
    <row r="4428" spans="2:23" ht="15" x14ac:dyDescent="0.25">
      <c r="B4428" s="2"/>
      <c r="I4428" s="2" t="s">
        <v>808</v>
      </c>
      <c r="J4428" s="2" t="s">
        <v>1177</v>
      </c>
      <c r="K4428" s="9">
        <v>-1</v>
      </c>
      <c r="L4428" s="9">
        <v>-2</v>
      </c>
      <c r="M4428" s="9">
        <v>-2</v>
      </c>
      <c r="N4428"/>
      <c r="O4428"/>
      <c r="P4428"/>
      <c r="Q4428"/>
      <c r="R4428"/>
      <c r="S4428"/>
      <c r="T4428"/>
      <c r="U4428"/>
      <c r="V4428"/>
      <c r="W4428"/>
    </row>
    <row r="4429" spans="2:23" ht="15" x14ac:dyDescent="0.25">
      <c r="B4429" s="2"/>
      <c r="K4429" s="9"/>
      <c r="L4429" s="9"/>
      <c r="M4429" s="9"/>
      <c r="N4429"/>
      <c r="O4429"/>
      <c r="P4429"/>
      <c r="Q4429"/>
      <c r="R4429"/>
      <c r="S4429"/>
      <c r="T4429"/>
      <c r="U4429"/>
      <c r="V4429"/>
      <c r="W4429"/>
    </row>
    <row r="4430" spans="2:23" ht="15" x14ac:dyDescent="0.25">
      <c r="B4430" s="2"/>
      <c r="H4430" s="2" t="s">
        <v>1425</v>
      </c>
      <c r="K4430" s="9"/>
      <c r="L4430" s="9"/>
      <c r="M4430" s="9"/>
      <c r="N4430"/>
      <c r="O4430"/>
      <c r="P4430"/>
      <c r="Q4430"/>
      <c r="R4430"/>
      <c r="S4430"/>
      <c r="T4430"/>
      <c r="U4430"/>
      <c r="V4430"/>
      <c r="W4430"/>
    </row>
    <row r="4431" spans="2:23" ht="15" x14ac:dyDescent="0.25">
      <c r="B4431" s="2"/>
      <c r="I4431" s="2" t="s">
        <v>55</v>
      </c>
      <c r="J4431" s="2" t="s">
        <v>1426</v>
      </c>
      <c r="K4431" s="9">
        <v>0</v>
      </c>
      <c r="L4431" s="9">
        <v>-706</v>
      </c>
      <c r="M4431" s="9">
        <v>0</v>
      </c>
      <c r="N4431"/>
      <c r="O4431"/>
      <c r="P4431"/>
      <c r="Q4431"/>
      <c r="R4431"/>
      <c r="S4431"/>
      <c r="T4431"/>
      <c r="U4431"/>
      <c r="V4431"/>
      <c r="W4431"/>
    </row>
    <row r="4432" spans="2:23" ht="15" x14ac:dyDescent="0.25">
      <c r="B4432" s="2"/>
      <c r="K4432" s="9"/>
      <c r="L4432" s="9"/>
      <c r="M4432" s="9"/>
      <c r="N4432"/>
      <c r="O4432"/>
      <c r="P4432"/>
      <c r="Q4432"/>
      <c r="R4432"/>
      <c r="S4432"/>
      <c r="T4432"/>
      <c r="U4432"/>
      <c r="V4432"/>
      <c r="W4432"/>
    </row>
    <row r="4433" spans="2:23" ht="15" x14ac:dyDescent="0.25">
      <c r="B4433" s="2"/>
      <c r="H4433" s="2" t="s">
        <v>1427</v>
      </c>
      <c r="K4433" s="9"/>
      <c r="L4433" s="9"/>
      <c r="M4433" s="9"/>
      <c r="N4433"/>
      <c r="O4433"/>
      <c r="P4433"/>
      <c r="Q4433"/>
      <c r="R4433"/>
      <c r="S4433"/>
      <c r="T4433"/>
      <c r="U4433"/>
      <c r="V4433"/>
      <c r="W4433"/>
    </row>
    <row r="4434" spans="2:23" ht="15" x14ac:dyDescent="0.25">
      <c r="B4434" s="2"/>
      <c r="I4434" s="2" t="s">
        <v>55</v>
      </c>
      <c r="J4434" s="2" t="s">
        <v>1426</v>
      </c>
      <c r="K4434" s="9">
        <v>-2339</v>
      </c>
      <c r="L4434" s="9">
        <v>-9073</v>
      </c>
      <c r="M4434" s="9">
        <v>0</v>
      </c>
      <c r="N4434"/>
      <c r="O4434"/>
      <c r="P4434"/>
      <c r="Q4434"/>
      <c r="R4434"/>
      <c r="S4434"/>
      <c r="T4434"/>
      <c r="U4434"/>
      <c r="V4434"/>
      <c r="W4434"/>
    </row>
    <row r="4435" spans="2:23" ht="15" x14ac:dyDescent="0.25">
      <c r="B4435" s="2"/>
      <c r="K4435" s="9"/>
      <c r="L4435" s="9"/>
      <c r="M4435" s="9"/>
      <c r="N4435"/>
      <c r="O4435"/>
      <c r="P4435"/>
      <c r="Q4435"/>
      <c r="R4435"/>
      <c r="S4435"/>
      <c r="T4435"/>
      <c r="U4435"/>
      <c r="V4435"/>
      <c r="W4435"/>
    </row>
    <row r="4436" spans="2:23" ht="15" x14ac:dyDescent="0.25">
      <c r="B4436" s="2"/>
      <c r="H4436" s="2" t="s">
        <v>1428</v>
      </c>
      <c r="K4436" s="9"/>
      <c r="L4436" s="9"/>
      <c r="M4436" s="9"/>
      <c r="N4436"/>
      <c r="O4436"/>
      <c r="P4436"/>
      <c r="Q4436"/>
      <c r="R4436"/>
      <c r="S4436"/>
      <c r="T4436"/>
      <c r="U4436"/>
      <c r="V4436"/>
      <c r="W4436"/>
    </row>
    <row r="4437" spans="2:23" ht="15" x14ac:dyDescent="0.25">
      <c r="B4437" s="2"/>
      <c r="I4437" s="2" t="s">
        <v>55</v>
      </c>
      <c r="J4437" s="2" t="s">
        <v>1426</v>
      </c>
      <c r="K4437" s="9">
        <v>-42</v>
      </c>
      <c r="L4437" s="9">
        <v>-117</v>
      </c>
      <c r="M4437" s="9">
        <v>0</v>
      </c>
      <c r="N4437"/>
      <c r="O4437"/>
      <c r="P4437"/>
      <c r="Q4437"/>
      <c r="R4437"/>
      <c r="S4437"/>
      <c r="T4437"/>
      <c r="U4437"/>
      <c r="V4437"/>
      <c r="W4437"/>
    </row>
    <row r="4438" spans="2:23" ht="15" x14ac:dyDescent="0.25">
      <c r="B4438" s="2"/>
      <c r="K4438" s="9"/>
      <c r="L4438" s="9"/>
      <c r="M4438" s="9"/>
      <c r="N4438"/>
      <c r="O4438"/>
      <c r="P4438"/>
      <c r="Q4438"/>
      <c r="R4438"/>
      <c r="S4438"/>
      <c r="T4438"/>
      <c r="U4438"/>
      <c r="V4438"/>
      <c r="W4438"/>
    </row>
    <row r="4439" spans="2:23" ht="15" x14ac:dyDescent="0.25">
      <c r="B4439" s="2"/>
      <c r="H4439" s="2" t="s">
        <v>1429</v>
      </c>
      <c r="K4439" s="9"/>
      <c r="L4439" s="9"/>
      <c r="M4439" s="9"/>
      <c r="N4439"/>
      <c r="O4439"/>
      <c r="P4439"/>
      <c r="Q4439"/>
      <c r="R4439"/>
      <c r="S4439"/>
      <c r="T4439"/>
      <c r="U4439"/>
      <c r="V4439"/>
      <c r="W4439"/>
    </row>
    <row r="4440" spans="2:23" ht="15" x14ac:dyDescent="0.25">
      <c r="B4440" s="2"/>
      <c r="I4440" s="2" t="s">
        <v>55</v>
      </c>
      <c r="J4440" s="2" t="s">
        <v>1426</v>
      </c>
      <c r="K4440" s="9">
        <v>-885</v>
      </c>
      <c r="L4440" s="9">
        <v>-1398</v>
      </c>
      <c r="M4440" s="9">
        <v>-1892</v>
      </c>
      <c r="N4440"/>
      <c r="O4440"/>
      <c r="P4440"/>
      <c r="Q4440"/>
      <c r="R4440"/>
      <c r="S4440"/>
      <c r="T4440"/>
      <c r="U4440"/>
      <c r="V4440"/>
      <c r="W4440"/>
    </row>
    <row r="4441" spans="2:23" ht="15" x14ac:dyDescent="0.25">
      <c r="B4441" s="2"/>
      <c r="K4441" s="9"/>
      <c r="L4441" s="9"/>
      <c r="M4441" s="9"/>
      <c r="N4441"/>
      <c r="O4441"/>
      <c r="P4441"/>
      <c r="Q4441"/>
      <c r="R4441"/>
      <c r="S4441"/>
      <c r="T4441"/>
      <c r="U4441"/>
      <c r="V4441"/>
      <c r="W4441"/>
    </row>
    <row r="4442" spans="2:23" ht="15" x14ac:dyDescent="0.25">
      <c r="B4442" s="2"/>
      <c r="H4442" s="2" t="s">
        <v>1430</v>
      </c>
      <c r="K4442" s="9"/>
      <c r="L4442" s="9"/>
      <c r="M4442" s="9"/>
      <c r="N4442"/>
      <c r="O4442"/>
      <c r="P4442"/>
      <c r="Q4442"/>
      <c r="R4442"/>
      <c r="S4442"/>
      <c r="T4442"/>
      <c r="U4442"/>
      <c r="V4442"/>
      <c r="W4442"/>
    </row>
    <row r="4443" spans="2:23" ht="15" x14ac:dyDescent="0.25">
      <c r="B4443" s="2"/>
      <c r="I4443" s="2" t="s">
        <v>55</v>
      </c>
      <c r="J4443" s="2" t="s">
        <v>1426</v>
      </c>
      <c r="K4443" s="9">
        <v>-1683</v>
      </c>
      <c r="L4443" s="9">
        <v>-10439</v>
      </c>
      <c r="M4443" s="9">
        <v>0</v>
      </c>
      <c r="N4443"/>
      <c r="O4443"/>
      <c r="P4443"/>
      <c r="Q4443"/>
      <c r="R4443"/>
      <c r="S4443"/>
      <c r="T4443"/>
      <c r="U4443"/>
      <c r="V4443"/>
      <c r="W4443"/>
    </row>
    <row r="4444" spans="2:23" ht="15" x14ac:dyDescent="0.25">
      <c r="B4444" s="2"/>
      <c r="K4444" s="9"/>
      <c r="L4444" s="9"/>
      <c r="M4444" s="9"/>
      <c r="N4444"/>
      <c r="O4444"/>
      <c r="P4444"/>
      <c r="Q4444"/>
      <c r="R4444"/>
      <c r="S4444"/>
      <c r="T4444"/>
      <c r="U4444"/>
      <c r="V4444"/>
      <c r="W4444"/>
    </row>
    <row r="4445" spans="2:23" ht="15" x14ac:dyDescent="0.25">
      <c r="B4445" s="2"/>
      <c r="H4445" s="2" t="s">
        <v>1431</v>
      </c>
      <c r="K4445" s="9"/>
      <c r="L4445" s="9"/>
      <c r="M4445" s="9"/>
      <c r="N4445"/>
      <c r="O4445"/>
      <c r="P4445"/>
      <c r="Q4445"/>
      <c r="R4445"/>
      <c r="S4445"/>
      <c r="T4445"/>
      <c r="U4445"/>
      <c r="V4445"/>
      <c r="W4445"/>
    </row>
    <row r="4446" spans="2:23" ht="15" x14ac:dyDescent="0.25">
      <c r="B4446" s="2"/>
      <c r="I4446" s="2" t="s">
        <v>55</v>
      </c>
      <c r="J4446" s="2" t="s">
        <v>1426</v>
      </c>
      <c r="K4446" s="9">
        <v>-13</v>
      </c>
      <c r="L4446" s="9">
        <v>-2</v>
      </c>
      <c r="M4446" s="9">
        <v>0</v>
      </c>
      <c r="N4446"/>
      <c r="O4446"/>
      <c r="P4446"/>
      <c r="Q4446"/>
      <c r="R4446"/>
      <c r="S4446"/>
      <c r="T4446"/>
      <c r="U4446"/>
      <c r="V4446"/>
      <c r="W4446"/>
    </row>
    <row r="4447" spans="2:23" ht="15" x14ac:dyDescent="0.25">
      <c r="B4447" s="2"/>
      <c r="K4447" s="9"/>
      <c r="L4447" s="9"/>
      <c r="M4447" s="9"/>
      <c r="N4447"/>
      <c r="O4447"/>
      <c r="P4447"/>
      <c r="Q4447"/>
      <c r="R4447"/>
      <c r="S4447"/>
      <c r="T4447"/>
      <c r="U4447"/>
      <c r="V4447"/>
      <c r="W4447"/>
    </row>
    <row r="4448" spans="2:23" ht="15" x14ac:dyDescent="0.25">
      <c r="B4448" s="2"/>
      <c r="H4448" s="2" t="s">
        <v>1432</v>
      </c>
      <c r="K4448" s="9"/>
      <c r="L4448" s="9"/>
      <c r="M4448" s="9"/>
      <c r="N4448"/>
      <c r="O4448"/>
      <c r="P4448"/>
      <c r="Q4448"/>
      <c r="R4448"/>
      <c r="S4448"/>
      <c r="T4448"/>
      <c r="U4448"/>
      <c r="V4448"/>
      <c r="W4448"/>
    </row>
    <row r="4449" spans="2:23" ht="15" x14ac:dyDescent="0.25">
      <c r="B4449" s="2"/>
      <c r="I4449" s="2" t="s">
        <v>55</v>
      </c>
      <c r="J4449" s="2" t="s">
        <v>1177</v>
      </c>
      <c r="K4449" s="9">
        <v>-520</v>
      </c>
      <c r="L4449" s="9">
        <v>-285</v>
      </c>
      <c r="M4449" s="9">
        <v>-155</v>
      </c>
      <c r="N4449"/>
      <c r="O4449"/>
      <c r="P4449"/>
      <c r="Q4449"/>
      <c r="R4449"/>
      <c r="S4449"/>
      <c r="T4449"/>
      <c r="U4449"/>
      <c r="V4449"/>
      <c r="W4449"/>
    </row>
    <row r="4450" spans="2:23" ht="15" x14ac:dyDescent="0.25">
      <c r="B4450" s="2"/>
      <c r="K4450" s="9"/>
      <c r="L4450" s="9"/>
      <c r="M4450" s="9"/>
      <c r="N4450"/>
      <c r="O4450"/>
      <c r="P4450"/>
      <c r="Q4450"/>
      <c r="R4450"/>
      <c r="S4450"/>
      <c r="T4450"/>
      <c r="U4450"/>
      <c r="V4450"/>
      <c r="W4450"/>
    </row>
    <row r="4451" spans="2:23" ht="15" x14ac:dyDescent="0.25">
      <c r="B4451" s="2"/>
      <c r="H4451" s="2" t="s">
        <v>1433</v>
      </c>
      <c r="K4451" s="9"/>
      <c r="L4451" s="9"/>
      <c r="M4451" s="9"/>
      <c r="N4451"/>
      <c r="O4451"/>
      <c r="P4451"/>
      <c r="Q4451"/>
      <c r="R4451"/>
      <c r="S4451"/>
      <c r="T4451"/>
      <c r="U4451"/>
      <c r="V4451"/>
      <c r="W4451"/>
    </row>
    <row r="4452" spans="2:23" ht="15" x14ac:dyDescent="0.25">
      <c r="B4452" s="2"/>
      <c r="I4452" s="2" t="s">
        <v>800</v>
      </c>
      <c r="J4452" s="2" t="s">
        <v>1177</v>
      </c>
      <c r="K4452" s="9">
        <v>346</v>
      </c>
      <c r="L4452" s="9">
        <v>-8</v>
      </c>
      <c r="M4452" s="9">
        <v>-8</v>
      </c>
      <c r="N4452"/>
      <c r="O4452"/>
      <c r="P4452"/>
      <c r="Q4452"/>
      <c r="R4452"/>
      <c r="S4452"/>
      <c r="T4452"/>
      <c r="U4452"/>
      <c r="V4452"/>
      <c r="W4452"/>
    </row>
    <row r="4453" spans="2:23" ht="15" x14ac:dyDescent="0.25">
      <c r="B4453" s="2"/>
      <c r="K4453" s="9"/>
      <c r="L4453" s="9"/>
      <c r="M4453" s="9"/>
      <c r="N4453"/>
      <c r="O4453"/>
      <c r="P4453"/>
      <c r="Q4453"/>
      <c r="R4453"/>
      <c r="S4453"/>
      <c r="T4453"/>
      <c r="U4453"/>
      <c r="V4453"/>
      <c r="W4453"/>
    </row>
    <row r="4454" spans="2:23" ht="15" x14ac:dyDescent="0.25">
      <c r="B4454" s="2"/>
      <c r="H4454" s="2" t="s">
        <v>1434</v>
      </c>
      <c r="K4454" s="9"/>
      <c r="L4454" s="9"/>
      <c r="M4454" s="9"/>
      <c r="N4454"/>
      <c r="O4454"/>
      <c r="P4454"/>
      <c r="Q4454"/>
      <c r="R4454"/>
      <c r="S4454"/>
      <c r="T4454"/>
      <c r="U4454"/>
      <c r="V4454"/>
      <c r="W4454"/>
    </row>
    <row r="4455" spans="2:23" ht="15" x14ac:dyDescent="0.25">
      <c r="B4455" s="2"/>
      <c r="I4455" s="2" t="s">
        <v>55</v>
      </c>
      <c r="J4455" s="2" t="s">
        <v>1426</v>
      </c>
      <c r="K4455" s="9">
        <v>-3</v>
      </c>
      <c r="L4455" s="9">
        <v>-16</v>
      </c>
      <c r="M4455" s="9">
        <v>-16</v>
      </c>
      <c r="N4455"/>
      <c r="O4455"/>
      <c r="P4455"/>
      <c r="Q4455"/>
      <c r="R4455"/>
      <c r="S4455"/>
      <c r="T4455"/>
      <c r="U4455"/>
      <c r="V4455"/>
      <c r="W4455"/>
    </row>
    <row r="4456" spans="2:23" ht="15" x14ac:dyDescent="0.25">
      <c r="B4456" s="2"/>
      <c r="K4456" s="9"/>
      <c r="L4456" s="9"/>
      <c r="M4456" s="9"/>
      <c r="N4456"/>
      <c r="O4456"/>
      <c r="P4456"/>
      <c r="Q4456"/>
      <c r="R4456"/>
      <c r="S4456"/>
      <c r="T4456"/>
      <c r="U4456"/>
      <c r="V4456"/>
      <c r="W4456"/>
    </row>
    <row r="4457" spans="2:23" ht="15" x14ac:dyDescent="0.25">
      <c r="B4457" s="2"/>
      <c r="H4457" s="2" t="s">
        <v>1435</v>
      </c>
      <c r="K4457" s="9"/>
      <c r="L4457" s="9"/>
      <c r="M4457" s="9"/>
      <c r="N4457"/>
      <c r="O4457"/>
      <c r="P4457"/>
      <c r="Q4457"/>
      <c r="R4457"/>
      <c r="S4457"/>
      <c r="T4457"/>
      <c r="U4457"/>
      <c r="V4457"/>
      <c r="W4457"/>
    </row>
    <row r="4458" spans="2:23" ht="15" x14ac:dyDescent="0.25">
      <c r="B4458" s="2"/>
      <c r="I4458" s="2" t="s">
        <v>277</v>
      </c>
      <c r="J4458" s="2" t="s">
        <v>1177</v>
      </c>
      <c r="K4458" s="9">
        <v>0</v>
      </c>
      <c r="L4458" s="9">
        <v>-1</v>
      </c>
      <c r="M4458" s="9">
        <v>-1</v>
      </c>
      <c r="N4458"/>
      <c r="O4458"/>
      <c r="P4458"/>
      <c r="Q4458"/>
      <c r="R4458"/>
      <c r="S4458"/>
      <c r="T4458"/>
      <c r="U4458"/>
      <c r="V4458"/>
      <c r="W4458"/>
    </row>
    <row r="4459" spans="2:23" ht="15" x14ac:dyDescent="0.25">
      <c r="B4459" s="2"/>
      <c r="K4459" s="9"/>
      <c r="L4459" s="9"/>
      <c r="M4459" s="9"/>
      <c r="N4459"/>
      <c r="O4459"/>
      <c r="P4459"/>
      <c r="Q4459"/>
      <c r="R4459"/>
      <c r="S4459"/>
      <c r="T4459"/>
      <c r="U4459"/>
      <c r="V4459"/>
      <c r="W4459"/>
    </row>
    <row r="4460" spans="2:23" ht="15" x14ac:dyDescent="0.25">
      <c r="B4460" s="2"/>
      <c r="H4460" s="2" t="s">
        <v>1436</v>
      </c>
      <c r="K4460" s="9"/>
      <c r="L4460" s="9"/>
      <c r="M4460" s="9"/>
      <c r="N4460"/>
      <c r="O4460"/>
      <c r="P4460"/>
      <c r="Q4460"/>
      <c r="R4460"/>
      <c r="S4460"/>
      <c r="T4460"/>
      <c r="U4460"/>
      <c r="V4460"/>
      <c r="W4460"/>
    </row>
    <row r="4461" spans="2:23" ht="15" x14ac:dyDescent="0.25">
      <c r="B4461" s="2"/>
      <c r="I4461" s="2" t="s">
        <v>55</v>
      </c>
      <c r="J4461" s="2" t="s">
        <v>1426</v>
      </c>
      <c r="K4461" s="9">
        <v>-15</v>
      </c>
      <c r="L4461" s="9">
        <v>-23</v>
      </c>
      <c r="M4461" s="9">
        <v>0</v>
      </c>
      <c r="N4461"/>
      <c r="O4461"/>
      <c r="P4461"/>
      <c r="Q4461"/>
      <c r="R4461"/>
      <c r="S4461"/>
      <c r="T4461"/>
      <c r="U4461"/>
      <c r="V4461"/>
      <c r="W4461"/>
    </row>
    <row r="4462" spans="2:23" ht="15" x14ac:dyDescent="0.25">
      <c r="B4462" s="2"/>
      <c r="K4462" s="9"/>
      <c r="L4462" s="9"/>
      <c r="M4462" s="9"/>
      <c r="N4462"/>
      <c r="O4462"/>
      <c r="P4462"/>
      <c r="Q4462"/>
      <c r="R4462"/>
      <c r="S4462"/>
      <c r="T4462"/>
      <c r="U4462"/>
      <c r="V4462"/>
      <c r="W4462"/>
    </row>
    <row r="4463" spans="2:23" ht="15" x14ac:dyDescent="0.25">
      <c r="B4463" s="2"/>
      <c r="D4463" s="2" t="s">
        <v>25</v>
      </c>
      <c r="E4463" s="2" t="s">
        <v>26</v>
      </c>
      <c r="K4463" s="9"/>
      <c r="L4463" s="9"/>
      <c r="M4463" s="9"/>
      <c r="N4463"/>
      <c r="O4463"/>
      <c r="P4463"/>
      <c r="Q4463"/>
      <c r="R4463"/>
      <c r="S4463"/>
      <c r="T4463"/>
      <c r="U4463"/>
      <c r="V4463"/>
      <c r="W4463"/>
    </row>
    <row r="4464" spans="2:23" ht="15" x14ac:dyDescent="0.25">
      <c r="B4464" s="2"/>
      <c r="F4464" s="2" t="s">
        <v>27</v>
      </c>
      <c r="G4464" s="2" t="s">
        <v>26</v>
      </c>
      <c r="K4464" s="9"/>
      <c r="L4464" s="9"/>
      <c r="M4464" s="9"/>
      <c r="N4464"/>
      <c r="O4464"/>
      <c r="P4464"/>
      <c r="Q4464"/>
      <c r="R4464"/>
      <c r="S4464"/>
      <c r="T4464"/>
      <c r="U4464"/>
      <c r="V4464"/>
      <c r="W4464"/>
    </row>
    <row r="4465" spans="2:23" ht="15" x14ac:dyDescent="0.25">
      <c r="B4465" s="2"/>
      <c r="H4465" s="2" t="s">
        <v>1186</v>
      </c>
      <c r="K4465" s="9"/>
      <c r="L4465" s="9"/>
      <c r="M4465" s="9"/>
      <c r="N4465"/>
      <c r="O4465"/>
      <c r="P4465"/>
      <c r="Q4465"/>
      <c r="R4465"/>
      <c r="S4465"/>
      <c r="T4465"/>
      <c r="U4465"/>
      <c r="V4465"/>
      <c r="W4465"/>
    </row>
    <row r="4466" spans="2:23" ht="15" x14ac:dyDescent="0.25">
      <c r="B4466" s="2"/>
      <c r="I4466" s="2" t="s">
        <v>1187</v>
      </c>
      <c r="J4466" s="2" t="s">
        <v>1188</v>
      </c>
      <c r="K4466" s="9">
        <v>-98</v>
      </c>
      <c r="L4466" s="9">
        <v>0</v>
      </c>
      <c r="M4466" s="9">
        <v>0</v>
      </c>
      <c r="N4466"/>
      <c r="O4466"/>
      <c r="P4466"/>
      <c r="Q4466"/>
      <c r="R4466"/>
      <c r="S4466"/>
      <c r="T4466"/>
      <c r="U4466"/>
      <c r="V4466"/>
      <c r="W4466"/>
    </row>
    <row r="4467" spans="2:23" ht="15" x14ac:dyDescent="0.25">
      <c r="B4467" s="2"/>
      <c r="K4467" s="9"/>
      <c r="L4467" s="9"/>
      <c r="M4467" s="9"/>
      <c r="N4467"/>
      <c r="O4467"/>
      <c r="P4467"/>
      <c r="Q4467"/>
      <c r="R4467"/>
      <c r="S4467"/>
      <c r="T4467"/>
      <c r="U4467"/>
      <c r="V4467"/>
      <c r="W4467"/>
    </row>
    <row r="4468" spans="2:23" ht="15" x14ac:dyDescent="0.25">
      <c r="B4468" s="2"/>
      <c r="H4468" s="2" t="s">
        <v>1437</v>
      </c>
      <c r="K4468" s="9"/>
      <c r="L4468" s="9"/>
      <c r="M4468" s="9"/>
      <c r="N4468"/>
      <c r="O4468"/>
      <c r="P4468"/>
      <c r="Q4468"/>
      <c r="R4468"/>
      <c r="S4468"/>
      <c r="T4468"/>
      <c r="U4468"/>
      <c r="V4468"/>
      <c r="W4468"/>
    </row>
    <row r="4469" spans="2:23" ht="15" x14ac:dyDescent="0.25">
      <c r="B4469" s="2"/>
      <c r="I4469" s="2" t="s">
        <v>29</v>
      </c>
      <c r="J4469" s="2" t="s">
        <v>1177</v>
      </c>
      <c r="K4469" s="9">
        <v>-1</v>
      </c>
      <c r="L4469" s="9">
        <v>-1</v>
      </c>
      <c r="M4469" s="9">
        <v>-1</v>
      </c>
      <c r="N4469"/>
      <c r="O4469"/>
      <c r="P4469"/>
      <c r="Q4469"/>
      <c r="R4469"/>
      <c r="S4469"/>
      <c r="T4469"/>
      <c r="U4469"/>
      <c r="V4469"/>
      <c r="W4469"/>
    </row>
    <row r="4470" spans="2:23" ht="15" x14ac:dyDescent="0.25">
      <c r="B4470" s="2"/>
      <c r="K4470" s="9"/>
      <c r="L4470" s="9"/>
      <c r="M4470" s="9"/>
      <c r="N4470"/>
      <c r="O4470"/>
      <c r="P4470"/>
      <c r="Q4470"/>
      <c r="R4470"/>
      <c r="S4470"/>
      <c r="T4470"/>
      <c r="U4470"/>
      <c r="V4470"/>
      <c r="W4470"/>
    </row>
    <row r="4471" spans="2:23" ht="15" x14ac:dyDescent="0.25">
      <c r="B4471" s="2"/>
      <c r="H4471" s="2" t="s">
        <v>1438</v>
      </c>
      <c r="K4471" s="9"/>
      <c r="L4471" s="9"/>
      <c r="M4471" s="9"/>
      <c r="N4471"/>
      <c r="O4471"/>
      <c r="P4471"/>
      <c r="Q4471"/>
      <c r="R4471"/>
      <c r="S4471"/>
      <c r="T4471"/>
      <c r="U4471"/>
      <c r="V4471"/>
      <c r="W4471"/>
    </row>
    <row r="4472" spans="2:23" ht="15" x14ac:dyDescent="0.25">
      <c r="B4472" s="2"/>
      <c r="I4472" s="2" t="s">
        <v>29</v>
      </c>
      <c r="J4472" s="2" t="s">
        <v>1177</v>
      </c>
      <c r="K4472" s="9">
        <v>0</v>
      </c>
      <c r="L4472" s="9">
        <v>-17</v>
      </c>
      <c r="M4472" s="9">
        <v>-10</v>
      </c>
      <c r="N4472"/>
      <c r="O4472"/>
      <c r="P4472"/>
      <c r="Q4472"/>
      <c r="R4472"/>
      <c r="S4472"/>
      <c r="T4472"/>
      <c r="U4472"/>
      <c r="V4472"/>
      <c r="W4472"/>
    </row>
    <row r="4473" spans="2:23" ht="15" x14ac:dyDescent="0.25">
      <c r="B4473" s="2"/>
      <c r="K4473" s="9"/>
      <c r="L4473" s="9"/>
      <c r="M4473" s="9"/>
      <c r="N4473"/>
      <c r="O4473"/>
      <c r="P4473"/>
      <c r="Q4473"/>
      <c r="R4473"/>
      <c r="S4473"/>
      <c r="T4473"/>
      <c r="U4473"/>
      <c r="V4473"/>
      <c r="W4473"/>
    </row>
    <row r="4474" spans="2:23" ht="15" x14ac:dyDescent="0.25">
      <c r="B4474" s="2"/>
      <c r="H4474" s="2" t="s">
        <v>1439</v>
      </c>
      <c r="K4474" s="9"/>
      <c r="L4474" s="9"/>
      <c r="M4474" s="9"/>
      <c r="N4474"/>
      <c r="O4474"/>
      <c r="P4474"/>
      <c r="Q4474"/>
      <c r="R4474"/>
      <c r="S4474"/>
      <c r="T4474"/>
      <c r="U4474"/>
      <c r="V4474"/>
      <c r="W4474"/>
    </row>
    <row r="4475" spans="2:23" ht="15" x14ac:dyDescent="0.25">
      <c r="B4475" s="2"/>
      <c r="I4475" s="2" t="s">
        <v>29</v>
      </c>
      <c r="J4475" s="2" t="s">
        <v>1177</v>
      </c>
      <c r="K4475" s="9">
        <v>-165</v>
      </c>
      <c r="L4475" s="9">
        <v>-155</v>
      </c>
      <c r="M4475" s="9">
        <v>-174</v>
      </c>
      <c r="N4475"/>
      <c r="O4475"/>
      <c r="P4475"/>
      <c r="Q4475"/>
      <c r="R4475"/>
      <c r="S4475"/>
      <c r="T4475"/>
      <c r="U4475"/>
      <c r="V4475"/>
      <c r="W4475"/>
    </row>
    <row r="4476" spans="2:23" ht="15" x14ac:dyDescent="0.25">
      <c r="B4476" s="2"/>
      <c r="K4476" s="9"/>
      <c r="L4476" s="9"/>
      <c r="M4476" s="9"/>
      <c r="N4476"/>
      <c r="O4476"/>
      <c r="P4476"/>
      <c r="Q4476"/>
      <c r="R4476"/>
      <c r="S4476"/>
      <c r="T4476"/>
      <c r="U4476"/>
      <c r="V4476"/>
      <c r="W4476"/>
    </row>
    <row r="4477" spans="2:23" ht="15" x14ac:dyDescent="0.25">
      <c r="B4477" s="2"/>
      <c r="H4477" s="2" t="s">
        <v>1440</v>
      </c>
      <c r="K4477" s="9"/>
      <c r="L4477" s="9"/>
      <c r="M4477" s="9"/>
      <c r="N4477"/>
      <c r="O4477"/>
      <c r="P4477"/>
      <c r="Q4477"/>
      <c r="R4477"/>
      <c r="S4477"/>
      <c r="T4477"/>
      <c r="U4477"/>
      <c r="V4477"/>
      <c r="W4477"/>
    </row>
    <row r="4478" spans="2:23" ht="15" x14ac:dyDescent="0.25">
      <c r="B4478" s="2"/>
      <c r="I4478" s="2" t="s">
        <v>29</v>
      </c>
      <c r="J4478" s="2" t="s">
        <v>1177</v>
      </c>
      <c r="K4478" s="9">
        <v>-15</v>
      </c>
      <c r="L4478" s="9">
        <v>0</v>
      </c>
      <c r="M4478" s="9">
        <v>0</v>
      </c>
      <c r="N4478"/>
      <c r="O4478"/>
      <c r="P4478"/>
      <c r="Q4478"/>
      <c r="R4478"/>
      <c r="S4478"/>
      <c r="T4478"/>
      <c r="U4478"/>
      <c r="V4478"/>
      <c r="W4478"/>
    </row>
    <row r="4479" spans="2:23" ht="15" x14ac:dyDescent="0.25">
      <c r="B4479" s="2"/>
      <c r="K4479" s="9"/>
      <c r="L4479" s="9"/>
      <c r="M4479" s="9"/>
      <c r="N4479"/>
      <c r="O4479"/>
      <c r="P4479"/>
      <c r="Q4479"/>
      <c r="R4479"/>
      <c r="S4479"/>
      <c r="T4479"/>
      <c r="U4479"/>
      <c r="V4479"/>
      <c r="W4479"/>
    </row>
    <row r="4480" spans="2:23" ht="15" x14ac:dyDescent="0.25">
      <c r="B4480" s="2"/>
      <c r="H4480" s="2" t="s">
        <v>1441</v>
      </c>
      <c r="K4480" s="9"/>
      <c r="L4480" s="9"/>
      <c r="M4480" s="9"/>
      <c r="N4480"/>
      <c r="O4480"/>
      <c r="P4480"/>
      <c r="Q4480"/>
      <c r="R4480"/>
      <c r="S4480"/>
      <c r="T4480"/>
      <c r="U4480"/>
      <c r="V4480"/>
      <c r="W4480"/>
    </row>
    <row r="4481" spans="2:23" ht="15" x14ac:dyDescent="0.25">
      <c r="B4481" s="2"/>
      <c r="I4481" s="2" t="s">
        <v>1442</v>
      </c>
      <c r="J4481" s="2" t="s">
        <v>1177</v>
      </c>
      <c r="K4481" s="9">
        <v>-162</v>
      </c>
      <c r="L4481" s="9">
        <v>-128</v>
      </c>
      <c r="M4481" s="9">
        <v>0</v>
      </c>
      <c r="N4481"/>
      <c r="O4481"/>
      <c r="P4481"/>
      <c r="Q4481"/>
      <c r="R4481"/>
      <c r="S4481"/>
      <c r="T4481"/>
      <c r="U4481"/>
      <c r="V4481"/>
      <c r="W4481"/>
    </row>
    <row r="4482" spans="2:23" ht="15" x14ac:dyDescent="0.25">
      <c r="B4482" s="2"/>
      <c r="K4482" s="9"/>
      <c r="L4482" s="9"/>
      <c r="M4482" s="9"/>
      <c r="N4482"/>
      <c r="O4482"/>
      <c r="P4482"/>
      <c r="Q4482"/>
      <c r="R4482"/>
      <c r="S4482"/>
      <c r="T4482"/>
      <c r="U4482"/>
      <c r="V4482"/>
      <c r="W4482"/>
    </row>
    <row r="4483" spans="2:23" ht="15" x14ac:dyDescent="0.25">
      <c r="B4483" s="2"/>
      <c r="H4483" s="2" t="s">
        <v>1443</v>
      </c>
      <c r="K4483" s="9"/>
      <c r="L4483" s="9"/>
      <c r="M4483" s="9"/>
      <c r="N4483"/>
      <c r="O4483"/>
      <c r="P4483"/>
      <c r="Q4483"/>
      <c r="R4483"/>
      <c r="S4483"/>
      <c r="T4483"/>
      <c r="U4483"/>
      <c r="V4483"/>
      <c r="W4483"/>
    </row>
    <row r="4484" spans="2:23" ht="15" x14ac:dyDescent="0.25">
      <c r="B4484" s="2"/>
      <c r="I4484" s="2" t="s">
        <v>29</v>
      </c>
      <c r="J4484" s="2" t="s">
        <v>1177</v>
      </c>
      <c r="K4484" s="9">
        <v>-171</v>
      </c>
      <c r="L4484" s="9">
        <v>-168</v>
      </c>
      <c r="M4484" s="9">
        <v>0</v>
      </c>
      <c r="N4484"/>
      <c r="O4484"/>
      <c r="P4484"/>
      <c r="Q4484"/>
      <c r="R4484"/>
      <c r="S4484"/>
      <c r="T4484"/>
      <c r="U4484"/>
      <c r="V4484"/>
      <c r="W4484"/>
    </row>
    <row r="4485" spans="2:23" ht="15" x14ac:dyDescent="0.25">
      <c r="B4485" s="2"/>
      <c r="K4485" s="9"/>
      <c r="L4485" s="9"/>
      <c r="M4485" s="9"/>
      <c r="N4485"/>
      <c r="O4485"/>
      <c r="P4485"/>
      <c r="Q4485"/>
      <c r="R4485"/>
      <c r="S4485"/>
      <c r="T4485"/>
      <c r="U4485"/>
      <c r="V4485"/>
      <c r="W4485"/>
    </row>
    <row r="4486" spans="2:23" ht="15" x14ac:dyDescent="0.25">
      <c r="B4486" s="2"/>
      <c r="H4486" s="2" t="s">
        <v>1444</v>
      </c>
      <c r="K4486" s="9"/>
      <c r="L4486" s="9"/>
      <c r="M4486" s="9"/>
      <c r="N4486"/>
      <c r="O4486"/>
      <c r="P4486"/>
      <c r="Q4486"/>
      <c r="R4486"/>
      <c r="S4486"/>
      <c r="T4486"/>
      <c r="U4486"/>
      <c r="V4486"/>
      <c r="W4486"/>
    </row>
    <row r="4487" spans="2:23" ht="15" x14ac:dyDescent="0.25">
      <c r="B4487" s="2"/>
      <c r="I4487" s="2" t="s">
        <v>29</v>
      </c>
      <c r="J4487" s="2" t="s">
        <v>1177</v>
      </c>
      <c r="K4487" s="9">
        <v>-52</v>
      </c>
      <c r="L4487" s="9">
        <v>-37</v>
      </c>
      <c r="M4487" s="9">
        <v>-42</v>
      </c>
      <c r="N4487"/>
      <c r="O4487"/>
      <c r="P4487"/>
      <c r="Q4487"/>
      <c r="R4487"/>
      <c r="S4487"/>
      <c r="T4487"/>
      <c r="U4487"/>
      <c r="V4487"/>
      <c r="W4487"/>
    </row>
    <row r="4488" spans="2:23" ht="15" x14ac:dyDescent="0.25">
      <c r="B4488" s="2"/>
      <c r="K4488" s="9"/>
      <c r="L4488" s="9"/>
      <c r="M4488" s="9"/>
      <c r="N4488"/>
      <c r="O4488"/>
      <c r="P4488"/>
      <c r="Q4488"/>
      <c r="R4488"/>
      <c r="S4488"/>
      <c r="T4488"/>
      <c r="U4488"/>
      <c r="V4488"/>
      <c r="W4488"/>
    </row>
    <row r="4489" spans="2:23" ht="15" x14ac:dyDescent="0.25">
      <c r="B4489" s="2"/>
      <c r="H4489" s="2" t="s">
        <v>1445</v>
      </c>
      <c r="K4489" s="9"/>
      <c r="L4489" s="9"/>
      <c r="M4489" s="9"/>
      <c r="N4489"/>
      <c r="O4489"/>
      <c r="P4489"/>
      <c r="Q4489"/>
      <c r="R4489"/>
      <c r="S4489"/>
      <c r="T4489"/>
      <c r="U4489"/>
      <c r="V4489"/>
      <c r="W4489"/>
    </row>
    <row r="4490" spans="2:23" ht="15" x14ac:dyDescent="0.25">
      <c r="B4490" s="2"/>
      <c r="I4490" s="2" t="s">
        <v>800</v>
      </c>
      <c r="J4490" s="2" t="s">
        <v>1177</v>
      </c>
      <c r="K4490" s="9">
        <v>-77</v>
      </c>
      <c r="L4490" s="9">
        <v>-14</v>
      </c>
      <c r="M4490" s="9">
        <v>-14</v>
      </c>
      <c r="N4490"/>
      <c r="O4490"/>
      <c r="P4490"/>
      <c r="Q4490"/>
      <c r="R4490"/>
      <c r="S4490"/>
      <c r="T4490"/>
      <c r="U4490"/>
      <c r="V4490"/>
      <c r="W4490"/>
    </row>
    <row r="4491" spans="2:23" ht="15" x14ac:dyDescent="0.25">
      <c r="B4491" s="2"/>
      <c r="K4491" s="9"/>
      <c r="L4491" s="9"/>
      <c r="M4491" s="9"/>
      <c r="N4491"/>
      <c r="O4491"/>
      <c r="P4491"/>
      <c r="Q4491"/>
      <c r="R4491"/>
      <c r="S4491"/>
      <c r="T4491"/>
      <c r="U4491"/>
      <c r="V4491"/>
      <c r="W4491"/>
    </row>
    <row r="4492" spans="2:23" ht="15" x14ac:dyDescent="0.25">
      <c r="B4492" s="2"/>
      <c r="H4492" s="2" t="s">
        <v>1446</v>
      </c>
      <c r="K4492" s="9"/>
      <c r="L4492" s="9"/>
      <c r="M4492" s="9"/>
      <c r="N4492"/>
      <c r="O4492"/>
      <c r="P4492"/>
      <c r="Q4492"/>
      <c r="R4492"/>
      <c r="S4492"/>
      <c r="T4492"/>
      <c r="U4492"/>
      <c r="V4492"/>
      <c r="W4492"/>
    </row>
    <row r="4493" spans="2:23" ht="15" x14ac:dyDescent="0.25">
      <c r="B4493" s="2"/>
      <c r="I4493" s="2" t="s">
        <v>29</v>
      </c>
      <c r="J4493" s="2" t="s">
        <v>1177</v>
      </c>
      <c r="K4493" s="9">
        <v>-1</v>
      </c>
      <c r="L4493" s="9">
        <v>-2</v>
      </c>
      <c r="M4493" s="9">
        <v>-10</v>
      </c>
      <c r="N4493"/>
      <c r="O4493"/>
      <c r="P4493"/>
      <c r="Q4493"/>
      <c r="R4493"/>
      <c r="S4493"/>
      <c r="T4493"/>
      <c r="U4493"/>
      <c r="V4493"/>
      <c r="W4493"/>
    </row>
    <row r="4494" spans="2:23" ht="15" x14ac:dyDescent="0.25">
      <c r="B4494" s="2"/>
      <c r="K4494" s="9"/>
      <c r="L4494" s="9"/>
      <c r="M4494" s="9"/>
      <c r="N4494"/>
      <c r="O4494"/>
      <c r="P4494"/>
      <c r="Q4494"/>
      <c r="R4494"/>
      <c r="S4494"/>
      <c r="T4494"/>
      <c r="U4494"/>
      <c r="V4494"/>
      <c r="W4494"/>
    </row>
    <row r="4495" spans="2:23" ht="15" x14ac:dyDescent="0.25">
      <c r="B4495" s="2"/>
      <c r="H4495" s="2" t="s">
        <v>1447</v>
      </c>
      <c r="K4495" s="9"/>
      <c r="L4495" s="9"/>
      <c r="M4495" s="9"/>
      <c r="N4495"/>
      <c r="O4495"/>
      <c r="P4495"/>
      <c r="Q4495"/>
      <c r="R4495"/>
      <c r="S4495"/>
      <c r="T4495"/>
      <c r="U4495"/>
      <c r="V4495"/>
      <c r="W4495"/>
    </row>
    <row r="4496" spans="2:23" ht="15" x14ac:dyDescent="0.25">
      <c r="B4496" s="2"/>
      <c r="I4496" s="2" t="s">
        <v>29</v>
      </c>
      <c r="J4496" s="2" t="s">
        <v>1177</v>
      </c>
      <c r="K4496" s="9">
        <v>-9</v>
      </c>
      <c r="L4496" s="9">
        <v>-85</v>
      </c>
      <c r="M4496" s="9">
        <v>-85</v>
      </c>
      <c r="N4496"/>
      <c r="O4496"/>
      <c r="P4496"/>
      <c r="Q4496"/>
      <c r="R4496"/>
      <c r="S4496"/>
      <c r="T4496"/>
      <c r="U4496"/>
      <c r="V4496"/>
      <c r="W4496"/>
    </row>
    <row r="4497" spans="2:23" ht="15" x14ac:dyDescent="0.25">
      <c r="B4497" s="2"/>
      <c r="K4497" s="9"/>
      <c r="L4497" s="9"/>
      <c r="M4497" s="9"/>
      <c r="N4497"/>
      <c r="O4497"/>
      <c r="P4497"/>
      <c r="Q4497"/>
      <c r="R4497"/>
      <c r="S4497"/>
      <c r="T4497"/>
      <c r="U4497"/>
      <c r="V4497"/>
      <c r="W4497"/>
    </row>
    <row r="4498" spans="2:23" ht="15" x14ac:dyDescent="0.25">
      <c r="B4498" s="2"/>
      <c r="H4498" s="2" t="s">
        <v>1448</v>
      </c>
      <c r="K4498" s="9"/>
      <c r="L4498" s="9"/>
      <c r="M4498" s="9"/>
      <c r="N4498"/>
      <c r="O4498"/>
      <c r="P4498"/>
      <c r="Q4498"/>
      <c r="R4498"/>
      <c r="S4498"/>
      <c r="T4498"/>
      <c r="U4498"/>
      <c r="V4498"/>
      <c r="W4498"/>
    </row>
    <row r="4499" spans="2:23" ht="15" x14ac:dyDescent="0.25">
      <c r="B4499" s="2"/>
      <c r="I4499" s="2" t="s">
        <v>29</v>
      </c>
      <c r="J4499" s="2" t="s">
        <v>1177</v>
      </c>
      <c r="K4499" s="9">
        <v>-3</v>
      </c>
      <c r="L4499" s="9">
        <v>0</v>
      </c>
      <c r="M4499" s="9">
        <v>0</v>
      </c>
      <c r="N4499"/>
      <c r="O4499"/>
      <c r="P4499"/>
      <c r="Q4499"/>
      <c r="R4499"/>
      <c r="S4499"/>
      <c r="T4499"/>
      <c r="U4499"/>
      <c r="V4499"/>
      <c r="W4499"/>
    </row>
    <row r="4500" spans="2:23" ht="15" x14ac:dyDescent="0.25">
      <c r="B4500" s="2"/>
      <c r="K4500" s="9"/>
      <c r="L4500" s="9"/>
      <c r="M4500" s="9"/>
      <c r="N4500"/>
      <c r="O4500"/>
      <c r="P4500"/>
      <c r="Q4500"/>
      <c r="R4500"/>
      <c r="S4500"/>
      <c r="T4500"/>
      <c r="U4500"/>
      <c r="V4500"/>
      <c r="W4500"/>
    </row>
    <row r="4501" spans="2:23" ht="15" x14ac:dyDescent="0.25">
      <c r="B4501" s="2"/>
      <c r="H4501" s="2" t="s">
        <v>1449</v>
      </c>
      <c r="K4501" s="9"/>
      <c r="L4501" s="9"/>
      <c r="M4501" s="9"/>
      <c r="N4501"/>
      <c r="O4501"/>
      <c r="P4501"/>
      <c r="Q4501"/>
      <c r="R4501"/>
      <c r="S4501"/>
      <c r="T4501"/>
      <c r="U4501"/>
      <c r="V4501"/>
      <c r="W4501"/>
    </row>
    <row r="4502" spans="2:23" ht="15" x14ac:dyDescent="0.25">
      <c r="B4502" s="2"/>
      <c r="I4502" s="2" t="s">
        <v>29</v>
      </c>
      <c r="J4502" s="2" t="s">
        <v>1177</v>
      </c>
      <c r="K4502" s="9">
        <v>0</v>
      </c>
      <c r="L4502" s="9">
        <v>-376</v>
      </c>
      <c r="M4502" s="9">
        <v>-381</v>
      </c>
      <c r="N4502"/>
      <c r="O4502"/>
      <c r="P4502"/>
      <c r="Q4502"/>
      <c r="R4502"/>
      <c r="S4502"/>
      <c r="T4502"/>
      <c r="U4502"/>
      <c r="V4502"/>
      <c r="W4502"/>
    </row>
    <row r="4503" spans="2:23" ht="15" x14ac:dyDescent="0.25">
      <c r="B4503" s="2"/>
      <c r="K4503" s="9"/>
      <c r="L4503" s="9"/>
      <c r="M4503" s="9"/>
      <c r="N4503"/>
      <c r="O4503"/>
      <c r="P4503"/>
      <c r="Q4503"/>
      <c r="R4503"/>
      <c r="S4503"/>
      <c r="T4503"/>
      <c r="U4503"/>
      <c r="V4503"/>
      <c r="W4503"/>
    </row>
    <row r="4504" spans="2:23" ht="15" x14ac:dyDescent="0.25">
      <c r="B4504" s="2"/>
      <c r="H4504" s="2" t="s">
        <v>1450</v>
      </c>
      <c r="K4504" s="9"/>
      <c r="L4504" s="9"/>
      <c r="M4504" s="9"/>
      <c r="N4504"/>
      <c r="O4504"/>
      <c r="P4504"/>
      <c r="Q4504"/>
      <c r="R4504"/>
      <c r="S4504"/>
      <c r="T4504"/>
      <c r="U4504"/>
      <c r="V4504"/>
      <c r="W4504"/>
    </row>
    <row r="4505" spans="2:23" ht="15" x14ac:dyDescent="0.25">
      <c r="B4505" s="2"/>
      <c r="I4505" s="2" t="s">
        <v>808</v>
      </c>
      <c r="J4505" s="2" t="s">
        <v>1177</v>
      </c>
      <c r="K4505" s="9">
        <v>0</v>
      </c>
      <c r="L4505" s="9">
        <v>-4</v>
      </c>
      <c r="M4505" s="9">
        <v>-4</v>
      </c>
      <c r="N4505"/>
      <c r="O4505"/>
      <c r="P4505"/>
      <c r="Q4505"/>
      <c r="R4505"/>
      <c r="S4505"/>
      <c r="T4505"/>
      <c r="U4505"/>
      <c r="V4505"/>
      <c r="W4505"/>
    </row>
    <row r="4506" spans="2:23" ht="15" x14ac:dyDescent="0.25">
      <c r="B4506" s="2"/>
      <c r="K4506" s="9"/>
      <c r="L4506" s="9"/>
      <c r="M4506" s="9"/>
      <c r="N4506"/>
      <c r="O4506"/>
      <c r="P4506"/>
      <c r="Q4506"/>
      <c r="R4506"/>
      <c r="S4506"/>
      <c r="T4506"/>
      <c r="U4506"/>
      <c r="V4506"/>
      <c r="W4506"/>
    </row>
    <row r="4507" spans="2:23" ht="15" x14ac:dyDescent="0.25">
      <c r="B4507" s="2"/>
      <c r="H4507" s="2" t="s">
        <v>1451</v>
      </c>
      <c r="K4507" s="9"/>
      <c r="L4507" s="9"/>
      <c r="M4507" s="9"/>
      <c r="N4507"/>
      <c r="O4507"/>
      <c r="P4507"/>
      <c r="Q4507"/>
      <c r="R4507"/>
      <c r="S4507"/>
      <c r="T4507"/>
      <c r="U4507"/>
      <c r="V4507"/>
      <c r="W4507"/>
    </row>
    <row r="4508" spans="2:23" ht="15" x14ac:dyDescent="0.25">
      <c r="B4508" s="2"/>
      <c r="I4508" s="2" t="s">
        <v>800</v>
      </c>
      <c r="J4508" s="2" t="s">
        <v>1177</v>
      </c>
      <c r="K4508" s="9">
        <v>-6</v>
      </c>
      <c r="L4508" s="9">
        <v>-35</v>
      </c>
      <c r="M4508" s="9">
        <v>-35</v>
      </c>
      <c r="N4508"/>
      <c r="O4508"/>
      <c r="P4508"/>
      <c r="Q4508"/>
      <c r="R4508"/>
      <c r="S4508"/>
      <c r="T4508"/>
      <c r="U4508"/>
      <c r="V4508"/>
      <c r="W4508"/>
    </row>
    <row r="4509" spans="2:23" ht="15" x14ac:dyDescent="0.25">
      <c r="B4509" s="2"/>
      <c r="K4509" s="9"/>
      <c r="L4509" s="9"/>
      <c r="M4509" s="9"/>
      <c r="N4509"/>
      <c r="O4509"/>
      <c r="P4509"/>
      <c r="Q4509"/>
      <c r="R4509"/>
      <c r="S4509"/>
      <c r="T4509"/>
      <c r="U4509"/>
      <c r="V4509"/>
      <c r="W4509"/>
    </row>
    <row r="4510" spans="2:23" ht="15" x14ac:dyDescent="0.25">
      <c r="B4510" s="2"/>
      <c r="D4510" s="2" t="s">
        <v>305</v>
      </c>
      <c r="E4510" s="2" t="s">
        <v>306</v>
      </c>
      <c r="K4510" s="9"/>
      <c r="L4510" s="9"/>
      <c r="M4510" s="9"/>
      <c r="N4510"/>
      <c r="O4510"/>
      <c r="P4510"/>
      <c r="Q4510"/>
      <c r="R4510"/>
      <c r="S4510"/>
      <c r="T4510"/>
      <c r="U4510"/>
      <c r="V4510"/>
      <c r="W4510"/>
    </row>
    <row r="4511" spans="2:23" ht="15" x14ac:dyDescent="0.25">
      <c r="B4511" s="2"/>
      <c r="F4511" s="2" t="s">
        <v>104</v>
      </c>
      <c r="G4511" s="2" t="s">
        <v>306</v>
      </c>
      <c r="K4511" s="9"/>
      <c r="L4511" s="9"/>
      <c r="M4511" s="9"/>
      <c r="N4511"/>
      <c r="O4511"/>
      <c r="P4511"/>
      <c r="Q4511"/>
      <c r="R4511"/>
      <c r="S4511"/>
      <c r="T4511"/>
      <c r="U4511"/>
      <c r="V4511"/>
      <c r="W4511"/>
    </row>
    <row r="4512" spans="2:23" ht="15" x14ac:dyDescent="0.25">
      <c r="B4512" s="2"/>
      <c r="H4512" s="2" t="s">
        <v>1452</v>
      </c>
      <c r="K4512" s="9"/>
      <c r="L4512" s="9"/>
      <c r="M4512" s="9"/>
      <c r="N4512"/>
      <c r="O4512"/>
      <c r="P4512"/>
      <c r="Q4512"/>
      <c r="R4512"/>
      <c r="S4512"/>
      <c r="T4512"/>
      <c r="U4512"/>
      <c r="V4512"/>
      <c r="W4512"/>
    </row>
    <row r="4513" spans="2:23" ht="15" x14ac:dyDescent="0.25">
      <c r="B4513" s="2"/>
      <c r="I4513" s="2" t="s">
        <v>808</v>
      </c>
      <c r="J4513" s="2" t="s">
        <v>1177</v>
      </c>
      <c r="K4513" s="9">
        <v>-410</v>
      </c>
      <c r="L4513" s="9">
        <v>-410</v>
      </c>
      <c r="M4513" s="9">
        <v>-410</v>
      </c>
      <c r="N4513"/>
      <c r="O4513"/>
      <c r="P4513"/>
      <c r="Q4513"/>
      <c r="R4513"/>
      <c r="S4513"/>
      <c r="T4513"/>
      <c r="U4513"/>
      <c r="V4513"/>
      <c r="W4513"/>
    </row>
    <row r="4514" spans="2:23" ht="15" x14ac:dyDescent="0.25">
      <c r="B4514" s="2"/>
      <c r="K4514" s="9"/>
      <c r="L4514" s="9"/>
      <c r="M4514" s="9"/>
      <c r="N4514"/>
      <c r="O4514"/>
      <c r="P4514"/>
      <c r="Q4514"/>
      <c r="R4514"/>
      <c r="S4514"/>
      <c r="T4514"/>
      <c r="U4514"/>
      <c r="V4514"/>
      <c r="W4514"/>
    </row>
    <row r="4515" spans="2:23" ht="15" x14ac:dyDescent="0.25">
      <c r="B4515" s="2"/>
      <c r="H4515" s="2" t="s">
        <v>1453</v>
      </c>
      <c r="K4515" s="9"/>
      <c r="L4515" s="9"/>
      <c r="M4515" s="9"/>
      <c r="N4515"/>
      <c r="O4515"/>
      <c r="P4515"/>
      <c r="Q4515"/>
      <c r="R4515"/>
      <c r="S4515"/>
      <c r="T4515"/>
      <c r="U4515"/>
      <c r="V4515"/>
      <c r="W4515"/>
    </row>
    <row r="4516" spans="2:23" ht="15" x14ac:dyDescent="0.25">
      <c r="B4516" s="2"/>
      <c r="I4516" s="2" t="s">
        <v>309</v>
      </c>
      <c r="J4516" s="2" t="s">
        <v>1177</v>
      </c>
      <c r="K4516" s="9">
        <v>-87</v>
      </c>
      <c r="L4516" s="9">
        <v>-2</v>
      </c>
      <c r="M4516" s="9">
        <v>0</v>
      </c>
      <c r="N4516"/>
      <c r="O4516"/>
      <c r="P4516"/>
      <c r="Q4516"/>
      <c r="R4516"/>
      <c r="S4516"/>
      <c r="T4516"/>
      <c r="U4516"/>
      <c r="V4516"/>
      <c r="W4516"/>
    </row>
    <row r="4517" spans="2:23" ht="15" x14ac:dyDescent="0.25">
      <c r="B4517" s="2"/>
      <c r="K4517" s="9"/>
      <c r="L4517" s="9"/>
      <c r="M4517" s="9"/>
      <c r="N4517"/>
      <c r="O4517"/>
      <c r="P4517"/>
      <c r="Q4517"/>
      <c r="R4517"/>
      <c r="S4517"/>
      <c r="T4517"/>
      <c r="U4517"/>
      <c r="V4517"/>
      <c r="W4517"/>
    </row>
    <row r="4518" spans="2:23" ht="15" x14ac:dyDescent="0.25">
      <c r="B4518" s="2"/>
      <c r="H4518" s="2" t="s">
        <v>1454</v>
      </c>
      <c r="K4518" s="9"/>
      <c r="L4518" s="9"/>
      <c r="M4518" s="9"/>
      <c r="N4518"/>
      <c r="O4518"/>
      <c r="P4518"/>
      <c r="Q4518"/>
      <c r="R4518"/>
      <c r="S4518"/>
      <c r="T4518"/>
      <c r="U4518"/>
      <c r="V4518"/>
      <c r="W4518"/>
    </row>
    <row r="4519" spans="2:23" ht="15" x14ac:dyDescent="0.25">
      <c r="B4519" s="2"/>
      <c r="I4519" s="2" t="s">
        <v>1072</v>
      </c>
      <c r="J4519" s="2" t="s">
        <v>1177</v>
      </c>
      <c r="K4519" s="9">
        <v>-451</v>
      </c>
      <c r="L4519" s="9">
        <v>-442</v>
      </c>
      <c r="M4519" s="9">
        <v>-433</v>
      </c>
      <c r="N4519"/>
      <c r="O4519"/>
      <c r="P4519"/>
      <c r="Q4519"/>
      <c r="R4519"/>
      <c r="S4519"/>
      <c r="T4519"/>
      <c r="U4519"/>
      <c r="V4519"/>
      <c r="W4519"/>
    </row>
    <row r="4520" spans="2:23" ht="15" x14ac:dyDescent="0.25">
      <c r="B4520" s="2"/>
      <c r="K4520" s="9"/>
      <c r="L4520" s="9"/>
      <c r="M4520" s="9"/>
      <c r="N4520"/>
      <c r="O4520"/>
      <c r="P4520"/>
      <c r="Q4520"/>
      <c r="R4520"/>
      <c r="S4520"/>
      <c r="T4520"/>
      <c r="U4520"/>
      <c r="V4520"/>
      <c r="W4520"/>
    </row>
    <row r="4521" spans="2:23" ht="15" x14ac:dyDescent="0.25">
      <c r="B4521" s="2"/>
      <c r="H4521" s="2" t="s">
        <v>1455</v>
      </c>
      <c r="K4521" s="9"/>
      <c r="L4521" s="9"/>
      <c r="M4521" s="9"/>
      <c r="N4521"/>
      <c r="O4521"/>
      <c r="P4521"/>
      <c r="Q4521"/>
      <c r="R4521"/>
      <c r="S4521"/>
      <c r="T4521"/>
      <c r="U4521"/>
      <c r="V4521"/>
      <c r="W4521"/>
    </row>
    <row r="4522" spans="2:23" ht="15" x14ac:dyDescent="0.25">
      <c r="B4522" s="2"/>
      <c r="I4522" s="2" t="s">
        <v>800</v>
      </c>
      <c r="J4522" s="2" t="s">
        <v>1177</v>
      </c>
      <c r="K4522" s="9">
        <v>-554</v>
      </c>
      <c r="L4522" s="9">
        <v>0</v>
      </c>
      <c r="M4522" s="9">
        <v>0</v>
      </c>
      <c r="N4522"/>
      <c r="O4522"/>
      <c r="P4522"/>
      <c r="Q4522"/>
      <c r="R4522"/>
      <c r="S4522"/>
      <c r="T4522"/>
      <c r="U4522"/>
      <c r="V4522"/>
      <c r="W4522"/>
    </row>
    <row r="4523" spans="2:23" ht="15" x14ac:dyDescent="0.25">
      <c r="B4523" s="2"/>
      <c r="K4523" s="9"/>
      <c r="L4523" s="9"/>
      <c r="M4523" s="9"/>
      <c r="N4523"/>
      <c r="O4523"/>
      <c r="P4523"/>
      <c r="Q4523"/>
      <c r="R4523"/>
      <c r="S4523"/>
      <c r="T4523"/>
      <c r="U4523"/>
      <c r="V4523"/>
      <c r="W4523"/>
    </row>
    <row r="4524" spans="2:23" ht="15" x14ac:dyDescent="0.25">
      <c r="B4524" s="2"/>
      <c r="H4524" s="2" t="s">
        <v>1456</v>
      </c>
      <c r="K4524" s="9"/>
      <c r="L4524" s="9"/>
      <c r="M4524" s="9"/>
      <c r="N4524"/>
      <c r="O4524"/>
      <c r="P4524"/>
      <c r="Q4524"/>
      <c r="R4524"/>
      <c r="S4524"/>
      <c r="T4524"/>
      <c r="U4524"/>
      <c r="V4524"/>
      <c r="W4524"/>
    </row>
    <row r="4525" spans="2:23" ht="15" x14ac:dyDescent="0.25">
      <c r="B4525" s="2"/>
      <c r="I4525" s="2" t="s">
        <v>309</v>
      </c>
      <c r="J4525" s="2" t="s">
        <v>1177</v>
      </c>
      <c r="K4525" s="9">
        <v>-10</v>
      </c>
      <c r="L4525" s="9">
        <v>-12</v>
      </c>
      <c r="M4525" s="9">
        <v>-12</v>
      </c>
      <c r="N4525"/>
      <c r="O4525"/>
      <c r="P4525"/>
      <c r="Q4525"/>
      <c r="R4525"/>
      <c r="S4525"/>
      <c r="T4525"/>
      <c r="U4525"/>
      <c r="V4525"/>
      <c r="W4525"/>
    </row>
    <row r="4526" spans="2:23" ht="15" x14ac:dyDescent="0.25">
      <c r="B4526" s="2"/>
      <c r="K4526" s="9"/>
      <c r="L4526" s="9"/>
      <c r="M4526" s="9"/>
      <c r="N4526"/>
      <c r="O4526"/>
      <c r="P4526"/>
      <c r="Q4526"/>
      <c r="R4526"/>
      <c r="S4526"/>
      <c r="T4526"/>
      <c r="U4526"/>
      <c r="V4526"/>
      <c r="W4526"/>
    </row>
    <row r="4527" spans="2:23" ht="15" x14ac:dyDescent="0.25">
      <c r="B4527" s="2"/>
      <c r="H4527" s="2" t="s">
        <v>1457</v>
      </c>
      <c r="K4527" s="9"/>
      <c r="L4527" s="9"/>
      <c r="M4527" s="9"/>
      <c r="N4527"/>
      <c r="O4527"/>
      <c r="P4527"/>
      <c r="Q4527"/>
      <c r="R4527"/>
      <c r="S4527"/>
      <c r="T4527"/>
      <c r="U4527"/>
      <c r="V4527"/>
      <c r="W4527"/>
    </row>
    <row r="4528" spans="2:23" ht="15" x14ac:dyDescent="0.25">
      <c r="B4528" s="2"/>
      <c r="I4528" s="2" t="s">
        <v>311</v>
      </c>
      <c r="J4528" s="2" t="s">
        <v>1177</v>
      </c>
      <c r="K4528" s="9">
        <v>-49</v>
      </c>
      <c r="L4528" s="9">
        <v>-66</v>
      </c>
      <c r="M4528" s="9">
        <v>-66</v>
      </c>
      <c r="N4528"/>
      <c r="O4528"/>
      <c r="P4528"/>
      <c r="Q4528"/>
      <c r="R4528"/>
      <c r="S4528"/>
      <c r="T4528"/>
      <c r="U4528"/>
      <c r="V4528"/>
      <c r="W4528"/>
    </row>
    <row r="4529" spans="2:23" ht="15" x14ac:dyDescent="0.25">
      <c r="B4529" s="2"/>
      <c r="K4529" s="9"/>
      <c r="L4529" s="9"/>
      <c r="M4529" s="9"/>
      <c r="N4529"/>
      <c r="O4529"/>
      <c r="P4529"/>
      <c r="Q4529"/>
      <c r="R4529"/>
      <c r="S4529"/>
      <c r="T4529"/>
      <c r="U4529"/>
      <c r="V4529"/>
      <c r="W4529"/>
    </row>
    <row r="4530" spans="2:23" ht="15" x14ac:dyDescent="0.25">
      <c r="B4530" s="2"/>
      <c r="H4530" s="2" t="s">
        <v>1458</v>
      </c>
      <c r="K4530" s="9"/>
      <c r="L4530" s="9"/>
      <c r="M4530" s="9"/>
      <c r="N4530"/>
      <c r="O4530"/>
      <c r="P4530"/>
      <c r="Q4530"/>
      <c r="R4530"/>
      <c r="S4530"/>
      <c r="T4530"/>
      <c r="U4530"/>
      <c r="V4530"/>
      <c r="W4530"/>
    </row>
    <row r="4531" spans="2:23" ht="15" x14ac:dyDescent="0.25">
      <c r="B4531" s="2"/>
      <c r="I4531" s="2" t="s">
        <v>311</v>
      </c>
      <c r="J4531" s="2" t="s">
        <v>1177</v>
      </c>
      <c r="K4531" s="9">
        <v>-3</v>
      </c>
      <c r="L4531" s="9">
        <v>-2</v>
      </c>
      <c r="M4531" s="9">
        <v>-2</v>
      </c>
      <c r="N4531"/>
      <c r="O4531"/>
      <c r="P4531"/>
      <c r="Q4531"/>
      <c r="R4531"/>
      <c r="S4531"/>
      <c r="T4531"/>
      <c r="U4531"/>
      <c r="V4531"/>
      <c r="W4531"/>
    </row>
    <row r="4532" spans="2:23" ht="15" x14ac:dyDescent="0.25">
      <c r="B4532" s="2"/>
      <c r="K4532" s="9"/>
      <c r="L4532" s="9"/>
      <c r="M4532" s="9"/>
      <c r="N4532"/>
      <c r="O4532"/>
      <c r="P4532"/>
      <c r="Q4532"/>
      <c r="R4532"/>
      <c r="S4532"/>
      <c r="T4532"/>
      <c r="U4532"/>
      <c r="V4532"/>
      <c r="W4532"/>
    </row>
    <row r="4533" spans="2:23" ht="15" x14ac:dyDescent="0.25">
      <c r="B4533" s="2"/>
      <c r="H4533" s="2" t="s">
        <v>1459</v>
      </c>
      <c r="K4533" s="9"/>
      <c r="L4533" s="9"/>
      <c r="M4533" s="9"/>
      <c r="N4533"/>
      <c r="O4533"/>
      <c r="P4533"/>
      <c r="Q4533"/>
      <c r="R4533"/>
      <c r="S4533"/>
      <c r="T4533"/>
      <c r="U4533"/>
      <c r="V4533"/>
      <c r="W4533"/>
    </row>
    <row r="4534" spans="2:23" ht="15" x14ac:dyDescent="0.25">
      <c r="B4534" s="2"/>
      <c r="I4534" s="2" t="s">
        <v>107</v>
      </c>
      <c r="J4534" s="2" t="s">
        <v>1177</v>
      </c>
      <c r="K4534" s="9">
        <v>-3</v>
      </c>
      <c r="L4534" s="9">
        <v>-3</v>
      </c>
      <c r="M4534" s="9">
        <v>-3</v>
      </c>
      <c r="N4534"/>
      <c r="O4534"/>
      <c r="P4534"/>
      <c r="Q4534"/>
      <c r="R4534"/>
      <c r="S4534"/>
      <c r="T4534"/>
      <c r="U4534"/>
      <c r="V4534"/>
      <c r="W4534"/>
    </row>
    <row r="4535" spans="2:23" ht="15" x14ac:dyDescent="0.25">
      <c r="B4535" s="2"/>
      <c r="K4535" s="9"/>
      <c r="L4535" s="9"/>
      <c r="M4535" s="9"/>
      <c r="N4535"/>
      <c r="O4535"/>
      <c r="P4535"/>
      <c r="Q4535"/>
      <c r="R4535"/>
      <c r="S4535"/>
      <c r="T4535"/>
      <c r="U4535"/>
      <c r="V4535"/>
      <c r="W4535"/>
    </row>
    <row r="4536" spans="2:23" ht="15" x14ac:dyDescent="0.25">
      <c r="B4536" s="2"/>
      <c r="H4536" s="2" t="s">
        <v>1460</v>
      </c>
      <c r="K4536" s="9"/>
      <c r="L4536" s="9"/>
      <c r="M4536" s="9"/>
      <c r="N4536"/>
      <c r="O4536"/>
      <c r="P4536"/>
      <c r="Q4536"/>
      <c r="R4536"/>
      <c r="S4536"/>
      <c r="T4536"/>
      <c r="U4536"/>
      <c r="V4536"/>
      <c r="W4536"/>
    </row>
    <row r="4537" spans="2:23" ht="15" x14ac:dyDescent="0.25">
      <c r="B4537" s="2"/>
      <c r="I4537" s="2" t="s">
        <v>808</v>
      </c>
      <c r="J4537" s="2" t="s">
        <v>1177</v>
      </c>
      <c r="K4537" s="9">
        <v>0</v>
      </c>
      <c r="L4537" s="9">
        <v>-3</v>
      </c>
      <c r="M4537" s="9">
        <v>-3</v>
      </c>
      <c r="N4537"/>
      <c r="O4537"/>
      <c r="P4537"/>
      <c r="Q4537"/>
      <c r="R4537"/>
      <c r="S4537"/>
      <c r="T4537"/>
      <c r="U4537"/>
      <c r="V4537"/>
      <c r="W4537"/>
    </row>
    <row r="4538" spans="2:23" ht="15" x14ac:dyDescent="0.25">
      <c r="B4538" s="2"/>
      <c r="K4538" s="9"/>
      <c r="L4538" s="9"/>
      <c r="M4538" s="9"/>
      <c r="N4538"/>
      <c r="O4538"/>
      <c r="P4538"/>
      <c r="Q4538"/>
      <c r="R4538"/>
      <c r="S4538"/>
      <c r="T4538"/>
      <c r="U4538"/>
      <c r="V4538"/>
      <c r="W4538"/>
    </row>
    <row r="4539" spans="2:23" ht="15" x14ac:dyDescent="0.25">
      <c r="B4539" s="2"/>
      <c r="H4539" s="2" t="s">
        <v>1461</v>
      </c>
      <c r="K4539" s="9"/>
      <c r="L4539" s="9"/>
      <c r="M4539" s="9"/>
      <c r="N4539"/>
      <c r="O4539"/>
      <c r="P4539"/>
      <c r="Q4539"/>
      <c r="R4539"/>
      <c r="S4539"/>
      <c r="T4539"/>
      <c r="U4539"/>
      <c r="V4539"/>
      <c r="W4539"/>
    </row>
    <row r="4540" spans="2:23" ht="15" x14ac:dyDescent="0.25">
      <c r="B4540" s="2"/>
      <c r="I4540" s="2" t="s">
        <v>831</v>
      </c>
      <c r="J4540" s="2" t="s">
        <v>1177</v>
      </c>
      <c r="K4540" s="9">
        <v>-5895</v>
      </c>
      <c r="L4540" s="9">
        <v>-5318</v>
      </c>
      <c r="M4540" s="9">
        <v>-6450</v>
      </c>
      <c r="N4540"/>
      <c r="O4540"/>
      <c r="P4540"/>
      <c r="Q4540"/>
      <c r="R4540"/>
      <c r="S4540"/>
      <c r="T4540"/>
      <c r="U4540"/>
      <c r="V4540"/>
      <c r="W4540"/>
    </row>
    <row r="4541" spans="2:23" ht="15" x14ac:dyDescent="0.25">
      <c r="B4541" s="2"/>
      <c r="K4541" s="9"/>
      <c r="L4541" s="9"/>
      <c r="M4541" s="9"/>
      <c r="N4541"/>
      <c r="O4541"/>
      <c r="P4541"/>
      <c r="Q4541"/>
      <c r="R4541"/>
      <c r="S4541"/>
      <c r="T4541"/>
      <c r="U4541"/>
      <c r="V4541"/>
      <c r="W4541"/>
    </row>
    <row r="4542" spans="2:23" ht="15" x14ac:dyDescent="0.25">
      <c r="B4542" s="2"/>
      <c r="H4542" s="2" t="s">
        <v>1462</v>
      </c>
      <c r="K4542" s="9"/>
      <c r="L4542" s="9"/>
      <c r="M4542" s="9"/>
      <c r="N4542"/>
      <c r="O4542"/>
      <c r="P4542"/>
      <c r="Q4542"/>
      <c r="R4542"/>
      <c r="S4542"/>
      <c r="T4542"/>
      <c r="U4542"/>
      <c r="V4542"/>
      <c r="W4542"/>
    </row>
    <row r="4543" spans="2:23" ht="15" x14ac:dyDescent="0.25">
      <c r="B4543" s="2"/>
      <c r="I4543" s="2" t="s">
        <v>831</v>
      </c>
      <c r="J4543" s="2" t="s">
        <v>1177</v>
      </c>
      <c r="K4543" s="9">
        <v>-17758</v>
      </c>
      <c r="L4543" s="9">
        <v>-18236</v>
      </c>
      <c r="M4543" s="9">
        <v>-18931</v>
      </c>
      <c r="N4543"/>
      <c r="O4543"/>
      <c r="P4543"/>
      <c r="Q4543"/>
      <c r="R4543"/>
      <c r="S4543"/>
      <c r="T4543"/>
      <c r="U4543"/>
      <c r="V4543"/>
      <c r="W4543"/>
    </row>
    <row r="4544" spans="2:23" ht="15" x14ac:dyDescent="0.25">
      <c r="B4544" s="2"/>
      <c r="K4544" s="9"/>
      <c r="L4544" s="9"/>
      <c r="M4544" s="9"/>
      <c r="N4544"/>
      <c r="O4544"/>
      <c r="P4544"/>
      <c r="Q4544"/>
      <c r="R4544"/>
      <c r="S4544"/>
      <c r="T4544"/>
      <c r="U4544"/>
      <c r="V4544"/>
      <c r="W4544"/>
    </row>
    <row r="4545" spans="2:23" ht="15" x14ac:dyDescent="0.25">
      <c r="B4545" s="2"/>
      <c r="H4545" s="2" t="s">
        <v>1463</v>
      </c>
      <c r="K4545" s="9"/>
      <c r="L4545" s="9"/>
      <c r="M4545" s="9"/>
      <c r="N4545"/>
      <c r="O4545"/>
      <c r="P4545"/>
      <c r="Q4545"/>
      <c r="R4545"/>
      <c r="S4545"/>
      <c r="T4545"/>
      <c r="U4545"/>
      <c r="V4545"/>
      <c r="W4545"/>
    </row>
    <row r="4546" spans="2:23" ht="15" x14ac:dyDescent="0.25">
      <c r="B4546" s="2"/>
      <c r="I4546" s="2" t="s">
        <v>831</v>
      </c>
      <c r="J4546" s="2" t="s">
        <v>1177</v>
      </c>
      <c r="K4546" s="9">
        <v>-334</v>
      </c>
      <c r="L4546" s="9">
        <v>-330</v>
      </c>
      <c r="M4546" s="9">
        <v>-363</v>
      </c>
      <c r="N4546"/>
      <c r="O4546"/>
      <c r="P4546"/>
      <c r="Q4546"/>
      <c r="R4546"/>
      <c r="S4546"/>
      <c r="T4546"/>
      <c r="U4546"/>
      <c r="V4546"/>
      <c r="W4546"/>
    </row>
    <row r="4547" spans="2:23" ht="15" x14ac:dyDescent="0.25">
      <c r="B4547" s="2"/>
      <c r="K4547" s="9"/>
      <c r="L4547" s="9"/>
      <c r="M4547" s="9"/>
      <c r="N4547"/>
      <c r="O4547"/>
      <c r="P4547"/>
      <c r="Q4547"/>
      <c r="R4547"/>
      <c r="S4547"/>
      <c r="T4547"/>
      <c r="U4547"/>
      <c r="V4547"/>
      <c r="W4547"/>
    </row>
    <row r="4548" spans="2:23" ht="15" x14ac:dyDescent="0.25">
      <c r="B4548" s="2"/>
      <c r="H4548" s="2" t="s">
        <v>1464</v>
      </c>
      <c r="K4548" s="9"/>
      <c r="L4548" s="9"/>
      <c r="M4548" s="9"/>
      <c r="N4548"/>
      <c r="O4548"/>
      <c r="P4548"/>
      <c r="Q4548"/>
      <c r="R4548"/>
      <c r="S4548"/>
      <c r="T4548"/>
      <c r="U4548"/>
      <c r="V4548"/>
      <c r="W4548"/>
    </row>
    <row r="4549" spans="2:23" ht="15" x14ac:dyDescent="0.25">
      <c r="B4549" s="2"/>
      <c r="I4549" s="2" t="s">
        <v>831</v>
      </c>
      <c r="J4549" s="2" t="s">
        <v>1177</v>
      </c>
      <c r="K4549" s="9">
        <v>-3482</v>
      </c>
      <c r="L4549" s="9">
        <v>-4000</v>
      </c>
      <c r="M4549" s="9">
        <v>-4500</v>
      </c>
      <c r="N4549"/>
      <c r="O4549"/>
      <c r="P4549"/>
      <c r="Q4549"/>
      <c r="R4549"/>
      <c r="S4549"/>
      <c r="T4549"/>
      <c r="U4549"/>
      <c r="V4549"/>
      <c r="W4549"/>
    </row>
    <row r="4550" spans="2:23" ht="15" x14ac:dyDescent="0.25">
      <c r="B4550" s="2"/>
      <c r="K4550" s="9"/>
      <c r="L4550" s="9"/>
      <c r="M4550" s="9"/>
      <c r="N4550"/>
      <c r="O4550"/>
      <c r="P4550"/>
      <c r="Q4550"/>
      <c r="R4550"/>
      <c r="S4550"/>
      <c r="T4550"/>
      <c r="U4550"/>
      <c r="V4550"/>
      <c r="W4550"/>
    </row>
    <row r="4551" spans="2:23" ht="15" x14ac:dyDescent="0.25">
      <c r="B4551" s="2"/>
      <c r="H4551" s="2" t="s">
        <v>1465</v>
      </c>
      <c r="K4551" s="9"/>
      <c r="L4551" s="9"/>
      <c r="M4551" s="9"/>
      <c r="N4551"/>
      <c r="O4551"/>
      <c r="P4551"/>
      <c r="Q4551"/>
      <c r="R4551"/>
      <c r="S4551"/>
      <c r="T4551"/>
      <c r="U4551"/>
      <c r="V4551"/>
      <c r="W4551"/>
    </row>
    <row r="4552" spans="2:23" ht="15" x14ac:dyDescent="0.25">
      <c r="B4552" s="2"/>
      <c r="I4552" s="2" t="s">
        <v>831</v>
      </c>
      <c r="J4552" s="2" t="s">
        <v>1177</v>
      </c>
      <c r="K4552" s="9">
        <v>-490</v>
      </c>
      <c r="L4552" s="9">
        <v>-100</v>
      </c>
      <c r="M4552" s="9">
        <v>-100</v>
      </c>
      <c r="N4552"/>
      <c r="O4552"/>
      <c r="P4552"/>
      <c r="Q4552"/>
      <c r="R4552"/>
      <c r="S4552"/>
      <c r="T4552"/>
      <c r="U4552"/>
      <c r="V4552"/>
      <c r="W4552"/>
    </row>
    <row r="4553" spans="2:23" ht="15" x14ac:dyDescent="0.25">
      <c r="B4553" s="2"/>
      <c r="K4553" s="9"/>
      <c r="L4553" s="9"/>
      <c r="M4553" s="9"/>
      <c r="N4553"/>
      <c r="O4553"/>
      <c r="P4553"/>
      <c r="Q4553"/>
      <c r="R4553"/>
      <c r="S4553"/>
      <c r="T4553"/>
      <c r="U4553"/>
      <c r="V4553"/>
      <c r="W4553"/>
    </row>
    <row r="4554" spans="2:23" ht="15" x14ac:dyDescent="0.25">
      <c r="B4554" s="2"/>
      <c r="H4554" s="2" t="s">
        <v>1466</v>
      </c>
      <c r="K4554" s="9"/>
      <c r="L4554" s="9"/>
      <c r="M4554" s="9"/>
      <c r="N4554"/>
      <c r="O4554"/>
      <c r="P4554"/>
      <c r="Q4554"/>
      <c r="R4554"/>
      <c r="S4554"/>
      <c r="T4554"/>
      <c r="U4554"/>
      <c r="V4554"/>
      <c r="W4554"/>
    </row>
    <row r="4555" spans="2:23" ht="15" x14ac:dyDescent="0.25">
      <c r="B4555" s="2"/>
      <c r="I4555" s="2" t="s">
        <v>831</v>
      </c>
      <c r="J4555" s="2" t="s">
        <v>1177</v>
      </c>
      <c r="K4555" s="9">
        <v>-124092</v>
      </c>
      <c r="L4555" s="9">
        <v>-137518</v>
      </c>
      <c r="M4555" s="9">
        <v>-156612</v>
      </c>
      <c r="N4555"/>
      <c r="O4555"/>
      <c r="P4555"/>
      <c r="Q4555"/>
      <c r="R4555"/>
      <c r="S4555"/>
      <c r="T4555"/>
      <c r="U4555"/>
      <c r="V4555"/>
      <c r="W4555"/>
    </row>
    <row r="4556" spans="2:23" ht="15" x14ac:dyDescent="0.25">
      <c r="B4556" s="2"/>
      <c r="K4556" s="9"/>
      <c r="L4556" s="9"/>
      <c r="M4556" s="9"/>
      <c r="N4556"/>
      <c r="O4556"/>
      <c r="P4556"/>
      <c r="Q4556"/>
      <c r="R4556"/>
      <c r="S4556"/>
      <c r="T4556"/>
      <c r="U4556"/>
      <c r="V4556"/>
      <c r="W4556"/>
    </row>
    <row r="4557" spans="2:23" ht="15" x14ac:dyDescent="0.25">
      <c r="B4557" s="2"/>
      <c r="H4557" s="2" t="s">
        <v>1467</v>
      </c>
      <c r="K4557" s="9"/>
      <c r="L4557" s="9"/>
      <c r="M4557" s="9"/>
      <c r="N4557"/>
      <c r="O4557"/>
      <c r="P4557"/>
      <c r="Q4557"/>
      <c r="R4557"/>
      <c r="S4557"/>
      <c r="T4557"/>
      <c r="U4557"/>
      <c r="V4557"/>
      <c r="W4557"/>
    </row>
    <row r="4558" spans="2:23" ht="15" x14ac:dyDescent="0.25">
      <c r="B4558" s="2"/>
      <c r="I4558" s="2" t="s">
        <v>831</v>
      </c>
      <c r="J4558" s="2" t="s">
        <v>1177</v>
      </c>
      <c r="K4558" s="9">
        <v>-13640</v>
      </c>
      <c r="L4558" s="9">
        <v>-14362</v>
      </c>
      <c r="M4558" s="9">
        <v>-15406</v>
      </c>
      <c r="N4558"/>
      <c r="O4558"/>
      <c r="P4558"/>
      <c r="Q4558"/>
      <c r="R4558"/>
      <c r="S4558"/>
      <c r="T4558"/>
      <c r="U4558"/>
      <c r="V4558"/>
      <c r="W4558"/>
    </row>
    <row r="4559" spans="2:23" ht="15" x14ac:dyDescent="0.25">
      <c r="B4559" s="2"/>
      <c r="K4559" s="9"/>
      <c r="L4559" s="9"/>
      <c r="M4559" s="9"/>
      <c r="N4559"/>
      <c r="O4559"/>
      <c r="P4559"/>
      <c r="Q4559"/>
      <c r="R4559"/>
      <c r="S4559"/>
      <c r="T4559"/>
      <c r="U4559"/>
      <c r="V4559"/>
      <c r="W4559"/>
    </row>
    <row r="4560" spans="2:23" ht="15" x14ac:dyDescent="0.25">
      <c r="B4560" s="2"/>
      <c r="H4560" s="2" t="s">
        <v>1468</v>
      </c>
      <c r="K4560" s="9"/>
      <c r="L4560" s="9"/>
      <c r="M4560" s="9"/>
      <c r="N4560"/>
      <c r="O4560"/>
      <c r="P4560"/>
      <c r="Q4560"/>
      <c r="R4560"/>
      <c r="S4560"/>
      <c r="T4560"/>
      <c r="U4560"/>
      <c r="V4560"/>
      <c r="W4560"/>
    </row>
    <row r="4561" spans="2:23" ht="15" x14ac:dyDescent="0.25">
      <c r="B4561" s="2"/>
      <c r="I4561" s="2" t="s">
        <v>808</v>
      </c>
      <c r="J4561" s="2" t="s">
        <v>1177</v>
      </c>
      <c r="K4561" s="9">
        <v>0</v>
      </c>
      <c r="L4561" s="9">
        <v>-2</v>
      </c>
      <c r="M4561" s="9">
        <v>-2</v>
      </c>
      <c r="N4561"/>
      <c r="O4561"/>
      <c r="P4561"/>
      <c r="Q4561"/>
      <c r="R4561"/>
      <c r="S4561"/>
      <c r="T4561"/>
      <c r="U4561"/>
      <c r="V4561"/>
      <c r="W4561"/>
    </row>
    <row r="4562" spans="2:23" ht="15" x14ac:dyDescent="0.25">
      <c r="B4562" s="2"/>
      <c r="K4562" s="9"/>
      <c r="L4562" s="9"/>
      <c r="M4562" s="9"/>
      <c r="N4562"/>
      <c r="O4562"/>
      <c r="P4562"/>
      <c r="Q4562"/>
      <c r="R4562"/>
      <c r="S4562"/>
      <c r="T4562"/>
      <c r="U4562"/>
      <c r="V4562"/>
      <c r="W4562"/>
    </row>
    <row r="4563" spans="2:23" ht="15" x14ac:dyDescent="0.25">
      <c r="B4563" s="2"/>
      <c r="H4563" s="2" t="s">
        <v>1469</v>
      </c>
      <c r="K4563" s="9"/>
      <c r="L4563" s="9"/>
      <c r="M4563" s="9"/>
      <c r="N4563"/>
      <c r="O4563"/>
      <c r="P4563"/>
      <c r="Q4563"/>
      <c r="R4563"/>
      <c r="S4563"/>
      <c r="T4563"/>
      <c r="U4563"/>
      <c r="V4563"/>
      <c r="W4563"/>
    </row>
    <row r="4564" spans="2:23" ht="15" x14ac:dyDescent="0.25">
      <c r="B4564" s="2"/>
      <c r="I4564" s="2" t="s">
        <v>831</v>
      </c>
      <c r="J4564" s="2" t="s">
        <v>1177</v>
      </c>
      <c r="K4564" s="9">
        <v>-228</v>
      </c>
      <c r="L4564" s="9">
        <v>-221</v>
      </c>
      <c r="M4564" s="9">
        <v>-242</v>
      </c>
      <c r="N4564"/>
      <c r="O4564"/>
      <c r="P4564"/>
      <c r="Q4564"/>
      <c r="R4564"/>
      <c r="S4564"/>
      <c r="T4564"/>
      <c r="U4564"/>
      <c r="V4564"/>
      <c r="W4564"/>
    </row>
    <row r="4565" spans="2:23" ht="15" x14ac:dyDescent="0.25">
      <c r="B4565" s="2"/>
      <c r="K4565" s="9"/>
      <c r="L4565" s="9"/>
      <c r="M4565" s="9"/>
      <c r="N4565"/>
      <c r="O4565"/>
      <c r="P4565"/>
      <c r="Q4565"/>
      <c r="R4565"/>
      <c r="S4565"/>
      <c r="T4565"/>
      <c r="U4565"/>
      <c r="V4565"/>
      <c r="W4565"/>
    </row>
    <row r="4566" spans="2:23" ht="15" x14ac:dyDescent="0.25">
      <c r="B4566" s="2"/>
      <c r="H4566" s="2" t="s">
        <v>1470</v>
      </c>
      <c r="K4566" s="9"/>
      <c r="L4566" s="9"/>
      <c r="M4566" s="9"/>
      <c r="N4566"/>
      <c r="O4566"/>
      <c r="P4566"/>
      <c r="Q4566"/>
      <c r="R4566"/>
      <c r="S4566"/>
      <c r="T4566"/>
      <c r="U4566"/>
      <c r="V4566"/>
      <c r="W4566"/>
    </row>
    <row r="4567" spans="2:23" ht="15" x14ac:dyDescent="0.25">
      <c r="B4567" s="2"/>
      <c r="I4567" s="2" t="s">
        <v>831</v>
      </c>
      <c r="J4567" s="2" t="s">
        <v>1177</v>
      </c>
      <c r="K4567" s="9">
        <v>-7499</v>
      </c>
      <c r="L4567" s="9">
        <v>-5500</v>
      </c>
      <c r="M4567" s="9">
        <v>-6000</v>
      </c>
      <c r="N4567"/>
      <c r="O4567"/>
      <c r="P4567"/>
      <c r="Q4567"/>
      <c r="R4567"/>
      <c r="S4567"/>
      <c r="T4567"/>
      <c r="U4567"/>
      <c r="V4567"/>
      <c r="W4567"/>
    </row>
    <row r="4568" spans="2:23" ht="15" x14ac:dyDescent="0.25">
      <c r="B4568" s="2"/>
      <c r="K4568" s="9"/>
      <c r="L4568" s="9"/>
      <c r="M4568" s="9"/>
      <c r="N4568"/>
      <c r="O4568"/>
      <c r="P4568"/>
      <c r="Q4568"/>
      <c r="R4568"/>
      <c r="S4568"/>
      <c r="T4568"/>
      <c r="U4568"/>
      <c r="V4568"/>
      <c r="W4568"/>
    </row>
    <row r="4569" spans="2:23" ht="15" x14ac:dyDescent="0.25">
      <c r="B4569" s="2"/>
      <c r="H4569" s="2" t="s">
        <v>1471</v>
      </c>
      <c r="K4569" s="9"/>
      <c r="L4569" s="9"/>
      <c r="M4569" s="9"/>
      <c r="N4569"/>
      <c r="O4569"/>
      <c r="P4569"/>
      <c r="Q4569"/>
      <c r="R4569"/>
      <c r="S4569"/>
      <c r="T4569"/>
      <c r="U4569"/>
      <c r="V4569"/>
      <c r="W4569"/>
    </row>
    <row r="4570" spans="2:23" ht="15" x14ac:dyDescent="0.25">
      <c r="B4570" s="2"/>
      <c r="I4570" s="2" t="s">
        <v>831</v>
      </c>
      <c r="J4570" s="2" t="s">
        <v>1177</v>
      </c>
      <c r="K4570" s="9">
        <v>-379</v>
      </c>
      <c r="L4570" s="9">
        <v>-100</v>
      </c>
      <c r="M4570" s="9">
        <v>-100</v>
      </c>
      <c r="N4570"/>
      <c r="O4570"/>
      <c r="P4570"/>
      <c r="Q4570"/>
      <c r="R4570"/>
      <c r="S4570"/>
      <c r="T4570"/>
      <c r="U4570"/>
      <c r="V4570"/>
      <c r="W4570"/>
    </row>
    <row r="4571" spans="2:23" ht="15" x14ac:dyDescent="0.25">
      <c r="B4571" s="2"/>
      <c r="K4571" s="9"/>
      <c r="L4571" s="9"/>
      <c r="M4571" s="9"/>
      <c r="N4571"/>
      <c r="O4571"/>
      <c r="P4571"/>
      <c r="Q4571"/>
      <c r="R4571"/>
      <c r="S4571"/>
      <c r="T4571"/>
      <c r="U4571"/>
      <c r="V4571"/>
      <c r="W4571"/>
    </row>
    <row r="4572" spans="2:23" ht="15" x14ac:dyDescent="0.25">
      <c r="B4572" s="2"/>
      <c r="H4572" s="2" t="s">
        <v>1472</v>
      </c>
      <c r="K4572" s="9"/>
      <c r="L4572" s="9"/>
      <c r="M4572" s="9"/>
      <c r="N4572"/>
      <c r="O4572"/>
      <c r="P4572"/>
      <c r="Q4572"/>
      <c r="R4572"/>
      <c r="S4572"/>
      <c r="T4572"/>
      <c r="U4572"/>
      <c r="V4572"/>
      <c r="W4572"/>
    </row>
    <row r="4573" spans="2:23" ht="15" x14ac:dyDescent="0.25">
      <c r="B4573" s="2"/>
      <c r="I4573" s="2" t="s">
        <v>831</v>
      </c>
      <c r="J4573" s="2" t="s">
        <v>1177</v>
      </c>
      <c r="K4573" s="9">
        <v>-4737</v>
      </c>
      <c r="L4573" s="9">
        <v>-5195</v>
      </c>
      <c r="M4573" s="9">
        <v>-5759</v>
      </c>
      <c r="N4573"/>
      <c r="O4573"/>
      <c r="P4573"/>
      <c r="Q4573"/>
      <c r="R4573"/>
      <c r="S4573"/>
      <c r="T4573"/>
      <c r="U4573"/>
      <c r="V4573"/>
      <c r="W4573"/>
    </row>
    <row r="4574" spans="2:23" ht="15" x14ac:dyDescent="0.25">
      <c r="B4574" s="2"/>
      <c r="K4574" s="9"/>
      <c r="L4574" s="9"/>
      <c r="M4574" s="9"/>
      <c r="N4574"/>
      <c r="O4574"/>
      <c r="P4574"/>
      <c r="Q4574"/>
      <c r="R4574"/>
      <c r="S4574"/>
      <c r="T4574"/>
      <c r="U4574"/>
      <c r="V4574"/>
      <c r="W4574"/>
    </row>
    <row r="4575" spans="2:23" ht="15" x14ac:dyDescent="0.25">
      <c r="B4575" s="2"/>
      <c r="H4575" s="2" t="s">
        <v>1473</v>
      </c>
      <c r="K4575" s="9"/>
      <c r="L4575" s="9"/>
      <c r="M4575" s="9"/>
      <c r="N4575"/>
      <c r="O4575"/>
      <c r="P4575"/>
      <c r="Q4575"/>
      <c r="R4575"/>
      <c r="S4575"/>
      <c r="T4575"/>
      <c r="U4575"/>
      <c r="V4575"/>
      <c r="W4575"/>
    </row>
    <row r="4576" spans="2:23" ht="15" x14ac:dyDescent="0.25">
      <c r="B4576" s="2"/>
      <c r="I4576" s="2" t="s">
        <v>309</v>
      </c>
      <c r="J4576" s="2" t="s">
        <v>1177</v>
      </c>
      <c r="K4576" s="9">
        <v>-10</v>
      </c>
      <c r="L4576" s="9">
        <v>-3</v>
      </c>
      <c r="M4576" s="9">
        <v>-3</v>
      </c>
      <c r="N4576"/>
      <c r="O4576"/>
      <c r="P4576"/>
      <c r="Q4576"/>
      <c r="R4576"/>
      <c r="S4576"/>
      <c r="T4576"/>
      <c r="U4576"/>
      <c r="V4576"/>
      <c r="W4576"/>
    </row>
    <row r="4577" spans="2:23" ht="15" x14ac:dyDescent="0.25">
      <c r="B4577" s="2"/>
      <c r="K4577" s="9"/>
      <c r="L4577" s="9"/>
      <c r="M4577" s="9"/>
      <c r="N4577"/>
      <c r="O4577"/>
      <c r="P4577"/>
      <c r="Q4577"/>
      <c r="R4577"/>
      <c r="S4577"/>
      <c r="T4577"/>
      <c r="U4577"/>
      <c r="V4577"/>
      <c r="W4577"/>
    </row>
    <row r="4578" spans="2:23" ht="15" x14ac:dyDescent="0.25">
      <c r="B4578" s="2"/>
      <c r="H4578" s="2" t="s">
        <v>1474</v>
      </c>
      <c r="K4578" s="9"/>
      <c r="L4578" s="9"/>
      <c r="M4578" s="9"/>
      <c r="N4578"/>
      <c r="O4578"/>
      <c r="P4578"/>
      <c r="Q4578"/>
      <c r="R4578"/>
      <c r="S4578"/>
      <c r="T4578"/>
      <c r="U4578"/>
      <c r="V4578"/>
      <c r="W4578"/>
    </row>
    <row r="4579" spans="2:23" ht="15" x14ac:dyDescent="0.25">
      <c r="B4579" s="2"/>
      <c r="I4579" s="2" t="s">
        <v>311</v>
      </c>
      <c r="J4579" s="2" t="s">
        <v>1177</v>
      </c>
      <c r="K4579" s="9">
        <v>-22</v>
      </c>
      <c r="L4579" s="9">
        <v>-3</v>
      </c>
      <c r="M4579" s="9">
        <v>-3</v>
      </c>
      <c r="N4579"/>
      <c r="O4579"/>
      <c r="P4579"/>
      <c r="Q4579"/>
      <c r="R4579"/>
      <c r="S4579"/>
      <c r="T4579"/>
      <c r="U4579"/>
      <c r="V4579"/>
      <c r="W4579"/>
    </row>
    <row r="4580" spans="2:23" ht="15" x14ac:dyDescent="0.25">
      <c r="B4580" s="2"/>
      <c r="K4580" s="9"/>
      <c r="L4580" s="9"/>
      <c r="M4580" s="9"/>
      <c r="N4580"/>
      <c r="O4580"/>
      <c r="P4580"/>
      <c r="Q4580"/>
      <c r="R4580"/>
      <c r="S4580"/>
      <c r="T4580"/>
      <c r="U4580"/>
      <c r="V4580"/>
      <c r="W4580"/>
    </row>
    <row r="4581" spans="2:23" ht="15" x14ac:dyDescent="0.25">
      <c r="B4581" s="2"/>
      <c r="H4581" s="2" t="s">
        <v>1475</v>
      </c>
      <c r="K4581" s="9"/>
      <c r="L4581" s="9"/>
      <c r="M4581" s="9"/>
      <c r="N4581"/>
      <c r="O4581"/>
      <c r="P4581"/>
      <c r="Q4581"/>
      <c r="R4581"/>
      <c r="S4581"/>
      <c r="T4581"/>
      <c r="U4581"/>
      <c r="V4581"/>
      <c r="W4581"/>
    </row>
    <row r="4582" spans="2:23" ht="15" x14ac:dyDescent="0.25">
      <c r="B4582" s="2"/>
      <c r="I4582" s="2" t="s">
        <v>311</v>
      </c>
      <c r="J4582" s="2" t="s">
        <v>1177</v>
      </c>
      <c r="K4582" s="9">
        <v>-13</v>
      </c>
      <c r="L4582" s="9">
        <v>-26</v>
      </c>
      <c r="M4582" s="9">
        <v>-26</v>
      </c>
      <c r="N4582"/>
      <c r="O4582"/>
      <c r="P4582"/>
      <c r="Q4582"/>
      <c r="R4582"/>
      <c r="S4582"/>
      <c r="T4582"/>
      <c r="U4582"/>
      <c r="V4582"/>
      <c r="W4582"/>
    </row>
    <row r="4583" spans="2:23" ht="15" x14ac:dyDescent="0.25">
      <c r="B4583" s="2"/>
      <c r="K4583" s="9"/>
      <c r="L4583" s="9"/>
      <c r="M4583" s="9"/>
      <c r="N4583"/>
      <c r="O4583"/>
      <c r="P4583"/>
      <c r="Q4583"/>
      <c r="R4583"/>
      <c r="S4583"/>
      <c r="T4583"/>
      <c r="U4583"/>
      <c r="V4583"/>
      <c r="W4583"/>
    </row>
    <row r="4584" spans="2:23" ht="15" x14ac:dyDescent="0.25">
      <c r="B4584" s="2"/>
      <c r="H4584" s="2" t="s">
        <v>1476</v>
      </c>
      <c r="K4584" s="9"/>
      <c r="L4584" s="9"/>
      <c r="M4584" s="9"/>
      <c r="N4584"/>
      <c r="O4584"/>
      <c r="P4584"/>
      <c r="Q4584"/>
      <c r="R4584"/>
      <c r="S4584"/>
      <c r="T4584"/>
      <c r="U4584"/>
      <c r="V4584"/>
      <c r="W4584"/>
    </row>
    <row r="4585" spans="2:23" ht="15" x14ac:dyDescent="0.25">
      <c r="B4585" s="2"/>
      <c r="I4585" s="2" t="s">
        <v>311</v>
      </c>
      <c r="J4585" s="2" t="s">
        <v>1177</v>
      </c>
      <c r="K4585" s="9">
        <v>-49</v>
      </c>
      <c r="L4585" s="9">
        <v>-46</v>
      </c>
      <c r="M4585" s="9">
        <v>-46</v>
      </c>
      <c r="N4585"/>
      <c r="O4585"/>
      <c r="P4585"/>
      <c r="Q4585"/>
      <c r="R4585"/>
      <c r="S4585"/>
      <c r="T4585"/>
      <c r="U4585"/>
      <c r="V4585"/>
      <c r="W4585"/>
    </row>
    <row r="4586" spans="2:23" ht="15" x14ac:dyDescent="0.25">
      <c r="B4586" s="2"/>
      <c r="K4586" s="9"/>
      <c r="L4586" s="9"/>
      <c r="M4586" s="9"/>
      <c r="N4586"/>
      <c r="O4586"/>
      <c r="P4586"/>
      <c r="Q4586"/>
      <c r="R4586"/>
      <c r="S4586"/>
      <c r="T4586"/>
      <c r="U4586"/>
      <c r="V4586"/>
      <c r="W4586"/>
    </row>
    <row r="4587" spans="2:23" ht="15" x14ac:dyDescent="0.25">
      <c r="B4587" s="2"/>
      <c r="H4587" s="2" t="s">
        <v>1477</v>
      </c>
      <c r="K4587" s="9"/>
      <c r="L4587" s="9"/>
      <c r="M4587" s="9"/>
      <c r="N4587"/>
      <c r="O4587"/>
      <c r="P4587"/>
      <c r="Q4587"/>
      <c r="R4587"/>
      <c r="S4587"/>
      <c r="T4587"/>
      <c r="U4587"/>
      <c r="V4587"/>
      <c r="W4587"/>
    </row>
    <row r="4588" spans="2:23" ht="15" x14ac:dyDescent="0.25">
      <c r="B4588" s="2"/>
      <c r="I4588" s="2" t="s">
        <v>309</v>
      </c>
      <c r="J4588" s="2" t="s">
        <v>1177</v>
      </c>
      <c r="K4588" s="9">
        <v>0</v>
      </c>
      <c r="L4588" s="9">
        <v>-1</v>
      </c>
      <c r="M4588" s="9">
        <v>-1</v>
      </c>
      <c r="N4588"/>
      <c r="O4588"/>
      <c r="P4588"/>
      <c r="Q4588"/>
      <c r="R4588"/>
      <c r="S4588"/>
      <c r="T4588"/>
      <c r="U4588"/>
      <c r="V4588"/>
      <c r="W4588"/>
    </row>
    <row r="4589" spans="2:23" ht="15" x14ac:dyDescent="0.25">
      <c r="B4589" s="2"/>
      <c r="K4589" s="9"/>
      <c r="L4589" s="9"/>
      <c r="M4589" s="9"/>
      <c r="N4589"/>
      <c r="O4589"/>
      <c r="P4589"/>
      <c r="Q4589"/>
      <c r="R4589"/>
      <c r="S4589"/>
      <c r="T4589"/>
      <c r="U4589"/>
      <c r="V4589"/>
      <c r="W4589"/>
    </row>
    <row r="4590" spans="2:23" ht="15" x14ac:dyDescent="0.25">
      <c r="B4590" s="2"/>
      <c r="H4590" s="2" t="s">
        <v>1478</v>
      </c>
      <c r="K4590" s="9"/>
      <c r="L4590" s="9"/>
      <c r="M4590" s="9"/>
      <c r="N4590"/>
      <c r="O4590"/>
      <c r="P4590"/>
      <c r="Q4590"/>
      <c r="R4590"/>
      <c r="S4590"/>
      <c r="T4590"/>
      <c r="U4590"/>
      <c r="V4590"/>
      <c r="W4590"/>
    </row>
    <row r="4591" spans="2:23" ht="15" x14ac:dyDescent="0.25">
      <c r="B4591" s="2"/>
      <c r="I4591" s="2" t="s">
        <v>831</v>
      </c>
      <c r="J4591" s="2" t="s">
        <v>1177</v>
      </c>
      <c r="K4591" s="9">
        <v>0</v>
      </c>
      <c r="L4591" s="9">
        <v>-275</v>
      </c>
      <c r="M4591" s="9">
        <v>-298</v>
      </c>
      <c r="N4591"/>
      <c r="O4591"/>
      <c r="P4591"/>
      <c r="Q4591"/>
      <c r="R4591"/>
      <c r="S4591"/>
      <c r="T4591"/>
      <c r="U4591"/>
      <c r="V4591"/>
      <c r="W4591"/>
    </row>
    <row r="4592" spans="2:23" ht="15" x14ac:dyDescent="0.25">
      <c r="B4592" s="2"/>
      <c r="K4592" s="9"/>
      <c r="L4592" s="9"/>
      <c r="M4592" s="9"/>
      <c r="N4592"/>
      <c r="O4592"/>
      <c r="P4592"/>
      <c r="Q4592"/>
      <c r="R4592"/>
      <c r="S4592"/>
      <c r="T4592"/>
      <c r="U4592"/>
      <c r="V4592"/>
      <c r="W4592"/>
    </row>
    <row r="4593" spans="2:23" ht="15" x14ac:dyDescent="0.25">
      <c r="B4593" s="2"/>
      <c r="H4593" s="2" t="s">
        <v>1479</v>
      </c>
      <c r="K4593" s="9"/>
      <c r="L4593" s="9"/>
      <c r="M4593" s="9"/>
      <c r="N4593"/>
      <c r="O4593"/>
      <c r="P4593"/>
      <c r="Q4593"/>
      <c r="R4593"/>
      <c r="S4593"/>
      <c r="T4593"/>
      <c r="U4593"/>
      <c r="V4593"/>
      <c r="W4593"/>
    </row>
    <row r="4594" spans="2:23" ht="15" x14ac:dyDescent="0.25">
      <c r="B4594" s="2"/>
      <c r="I4594" s="2" t="s">
        <v>831</v>
      </c>
      <c r="J4594" s="2" t="s">
        <v>1177</v>
      </c>
      <c r="K4594" s="9">
        <v>0</v>
      </c>
      <c r="L4594" s="9">
        <v>-1</v>
      </c>
      <c r="M4594" s="9">
        <v>-1</v>
      </c>
      <c r="N4594"/>
      <c r="O4594"/>
      <c r="P4594"/>
      <c r="Q4594"/>
      <c r="R4594"/>
      <c r="S4594"/>
      <c r="T4594"/>
      <c r="U4594"/>
      <c r="V4594"/>
      <c r="W4594"/>
    </row>
    <row r="4595" spans="2:23" ht="15" x14ac:dyDescent="0.25">
      <c r="B4595" s="2"/>
      <c r="K4595" s="9"/>
      <c r="L4595" s="9"/>
      <c r="M4595" s="9"/>
      <c r="N4595"/>
      <c r="O4595"/>
      <c r="P4595"/>
      <c r="Q4595"/>
      <c r="R4595"/>
      <c r="S4595"/>
      <c r="T4595"/>
      <c r="U4595"/>
      <c r="V4595"/>
      <c r="W4595"/>
    </row>
    <row r="4596" spans="2:23" ht="15" x14ac:dyDescent="0.25">
      <c r="B4596" s="2"/>
      <c r="H4596" s="2" t="s">
        <v>1480</v>
      </c>
      <c r="K4596" s="9"/>
      <c r="L4596" s="9"/>
      <c r="M4596" s="9"/>
      <c r="N4596"/>
      <c r="O4596"/>
      <c r="P4596"/>
      <c r="Q4596"/>
      <c r="R4596"/>
      <c r="S4596"/>
      <c r="T4596"/>
      <c r="U4596"/>
      <c r="V4596"/>
      <c r="W4596"/>
    </row>
    <row r="4597" spans="2:23" ht="15" x14ac:dyDescent="0.25">
      <c r="B4597" s="2"/>
      <c r="I4597" s="2" t="s">
        <v>831</v>
      </c>
      <c r="J4597" s="2" t="s">
        <v>1177</v>
      </c>
      <c r="K4597" s="9">
        <v>0</v>
      </c>
      <c r="L4597" s="9">
        <v>0</v>
      </c>
      <c r="M4597" s="9">
        <v>-1739</v>
      </c>
      <c r="N4597"/>
      <c r="O4597"/>
      <c r="P4597"/>
      <c r="Q4597"/>
      <c r="R4597"/>
      <c r="S4597"/>
      <c r="T4597"/>
      <c r="U4597"/>
      <c r="V4597"/>
      <c r="W4597"/>
    </row>
    <row r="4598" spans="2:23" ht="15" x14ac:dyDescent="0.25">
      <c r="B4598" s="2"/>
      <c r="K4598" s="9"/>
      <c r="L4598" s="9"/>
      <c r="M4598" s="9"/>
      <c r="N4598"/>
      <c r="O4598"/>
      <c r="P4598"/>
      <c r="Q4598"/>
      <c r="R4598"/>
      <c r="S4598"/>
      <c r="T4598"/>
      <c r="U4598"/>
      <c r="V4598"/>
      <c r="W4598"/>
    </row>
    <row r="4599" spans="2:23" ht="15" x14ac:dyDescent="0.25">
      <c r="B4599" s="2"/>
      <c r="D4599" s="2" t="s">
        <v>353</v>
      </c>
      <c r="E4599" s="2" t="s">
        <v>354</v>
      </c>
      <c r="K4599" s="9"/>
      <c r="L4599" s="9"/>
      <c r="M4599" s="9"/>
      <c r="N4599"/>
      <c r="O4599"/>
      <c r="P4599"/>
      <c r="Q4599"/>
      <c r="R4599"/>
      <c r="S4599"/>
      <c r="T4599"/>
      <c r="U4599"/>
      <c r="V4599"/>
      <c r="W4599"/>
    </row>
    <row r="4600" spans="2:23" ht="15" x14ac:dyDescent="0.25">
      <c r="B4600" s="2"/>
      <c r="F4600" s="2" t="s">
        <v>27</v>
      </c>
      <c r="G4600" s="2" t="s">
        <v>354</v>
      </c>
      <c r="K4600" s="9"/>
      <c r="L4600" s="9"/>
      <c r="M4600" s="9"/>
      <c r="N4600"/>
      <c r="O4600"/>
      <c r="P4600"/>
      <c r="Q4600"/>
      <c r="R4600"/>
      <c r="S4600"/>
      <c r="T4600"/>
      <c r="U4600"/>
      <c r="V4600"/>
      <c r="W4600"/>
    </row>
    <row r="4601" spans="2:23" ht="15" x14ac:dyDescent="0.25">
      <c r="B4601" s="2"/>
      <c r="H4601" s="2" t="s">
        <v>1481</v>
      </c>
      <c r="K4601" s="9"/>
      <c r="L4601" s="9"/>
      <c r="M4601" s="9"/>
      <c r="N4601"/>
      <c r="O4601"/>
      <c r="P4601"/>
      <c r="Q4601"/>
      <c r="R4601"/>
      <c r="S4601"/>
      <c r="T4601"/>
      <c r="U4601"/>
      <c r="V4601"/>
      <c r="W4601"/>
    </row>
    <row r="4602" spans="2:23" ht="15" x14ac:dyDescent="0.25">
      <c r="B4602" s="2"/>
      <c r="I4602" s="2" t="s">
        <v>378</v>
      </c>
      <c r="J4602" s="2" t="s">
        <v>1185</v>
      </c>
      <c r="K4602" s="9">
        <v>-33</v>
      </c>
      <c r="L4602" s="9">
        <v>-33</v>
      </c>
      <c r="M4602" s="9">
        <v>-34</v>
      </c>
      <c r="N4602"/>
      <c r="O4602"/>
      <c r="P4602"/>
      <c r="Q4602"/>
      <c r="R4602"/>
      <c r="S4602"/>
      <c r="T4602"/>
      <c r="U4602"/>
      <c r="V4602"/>
      <c r="W4602"/>
    </row>
    <row r="4603" spans="2:23" ht="15" x14ac:dyDescent="0.25">
      <c r="B4603" s="2"/>
      <c r="K4603" s="9"/>
      <c r="L4603" s="9"/>
      <c r="M4603" s="9"/>
      <c r="N4603"/>
      <c r="O4603"/>
      <c r="P4603"/>
      <c r="Q4603"/>
      <c r="R4603"/>
      <c r="S4603"/>
      <c r="T4603"/>
      <c r="U4603"/>
      <c r="V4603"/>
      <c r="W4603"/>
    </row>
    <row r="4604" spans="2:23" ht="15" x14ac:dyDescent="0.25">
      <c r="B4604" s="2"/>
      <c r="H4604" s="2" t="s">
        <v>1482</v>
      </c>
      <c r="K4604" s="9"/>
      <c r="L4604" s="9"/>
      <c r="M4604" s="9"/>
      <c r="N4604"/>
      <c r="O4604"/>
      <c r="P4604"/>
      <c r="Q4604"/>
      <c r="R4604"/>
      <c r="S4604"/>
      <c r="T4604"/>
      <c r="U4604"/>
      <c r="V4604"/>
      <c r="W4604"/>
    </row>
    <row r="4605" spans="2:23" ht="15" x14ac:dyDescent="0.25">
      <c r="B4605" s="2"/>
      <c r="I4605" s="2" t="s">
        <v>375</v>
      </c>
      <c r="J4605" s="2" t="s">
        <v>1185</v>
      </c>
      <c r="K4605" s="9">
        <v>-760</v>
      </c>
      <c r="L4605" s="9">
        <v>-1600</v>
      </c>
      <c r="M4605" s="9">
        <v>0</v>
      </c>
      <c r="N4605"/>
      <c r="O4605"/>
      <c r="P4605"/>
      <c r="Q4605"/>
      <c r="R4605"/>
      <c r="S4605"/>
      <c r="T4605"/>
      <c r="U4605"/>
      <c r="V4605"/>
      <c r="W4605"/>
    </row>
    <row r="4606" spans="2:23" ht="15" x14ac:dyDescent="0.25">
      <c r="B4606" s="2"/>
      <c r="K4606" s="9"/>
      <c r="L4606" s="9"/>
      <c r="M4606" s="9"/>
      <c r="N4606"/>
      <c r="O4606"/>
      <c r="P4606"/>
      <c r="Q4606"/>
      <c r="R4606"/>
      <c r="S4606"/>
      <c r="T4606"/>
      <c r="U4606"/>
      <c r="V4606"/>
      <c r="W4606"/>
    </row>
    <row r="4607" spans="2:23" ht="15" x14ac:dyDescent="0.25">
      <c r="B4607" s="2"/>
      <c r="H4607" s="2" t="s">
        <v>1483</v>
      </c>
      <c r="K4607" s="9"/>
      <c r="L4607" s="9"/>
      <c r="M4607" s="9"/>
      <c r="N4607"/>
      <c r="O4607"/>
      <c r="P4607"/>
      <c r="Q4607"/>
      <c r="R4607"/>
      <c r="S4607"/>
      <c r="T4607"/>
      <c r="U4607"/>
      <c r="V4607"/>
      <c r="W4607"/>
    </row>
    <row r="4608" spans="2:23" ht="15" x14ac:dyDescent="0.25">
      <c r="B4608" s="2"/>
      <c r="I4608" s="2" t="s">
        <v>808</v>
      </c>
      <c r="J4608" s="2" t="s">
        <v>1177</v>
      </c>
      <c r="K4608" s="9">
        <v>-121</v>
      </c>
      <c r="L4608" s="9">
        <v>-22</v>
      </c>
      <c r="M4608" s="9">
        <v>-22</v>
      </c>
      <c r="N4608"/>
      <c r="O4608"/>
      <c r="P4608"/>
      <c r="Q4608"/>
      <c r="R4608"/>
      <c r="S4608"/>
      <c r="T4608"/>
      <c r="U4608"/>
      <c r="V4608"/>
      <c r="W4608"/>
    </row>
    <row r="4609" spans="2:23" ht="15" x14ac:dyDescent="0.25">
      <c r="B4609" s="2"/>
      <c r="K4609" s="9"/>
      <c r="L4609" s="9"/>
      <c r="M4609" s="9"/>
      <c r="N4609"/>
      <c r="O4609"/>
      <c r="P4609"/>
      <c r="Q4609"/>
      <c r="R4609"/>
      <c r="S4609"/>
      <c r="T4609"/>
      <c r="U4609"/>
      <c r="V4609"/>
      <c r="W4609"/>
    </row>
    <row r="4610" spans="2:23" ht="15" x14ac:dyDescent="0.25">
      <c r="B4610" s="2"/>
      <c r="H4610" s="2" t="s">
        <v>1484</v>
      </c>
      <c r="K4610" s="9"/>
      <c r="L4610" s="9"/>
      <c r="M4610" s="9"/>
      <c r="N4610"/>
      <c r="O4610"/>
      <c r="P4610"/>
      <c r="Q4610"/>
      <c r="R4610"/>
      <c r="S4610"/>
      <c r="T4610"/>
      <c r="U4610"/>
      <c r="V4610"/>
      <c r="W4610"/>
    </row>
    <row r="4611" spans="2:23" ht="15" x14ac:dyDescent="0.25">
      <c r="B4611" s="2"/>
      <c r="I4611" s="2" t="s">
        <v>378</v>
      </c>
      <c r="J4611" s="2" t="s">
        <v>1185</v>
      </c>
      <c r="K4611" s="9">
        <v>-24</v>
      </c>
      <c r="L4611" s="9">
        <v>-27</v>
      </c>
      <c r="M4611" s="9">
        <v>-27</v>
      </c>
      <c r="N4611"/>
      <c r="O4611"/>
      <c r="P4611"/>
      <c r="Q4611"/>
      <c r="R4611"/>
      <c r="S4611"/>
      <c r="T4611"/>
      <c r="U4611"/>
      <c r="V4611"/>
      <c r="W4611"/>
    </row>
    <row r="4612" spans="2:23" ht="15" x14ac:dyDescent="0.25">
      <c r="B4612" s="2"/>
      <c r="K4612" s="9"/>
      <c r="L4612" s="9"/>
      <c r="M4612" s="9"/>
      <c r="N4612"/>
      <c r="O4612"/>
      <c r="P4612"/>
      <c r="Q4612"/>
      <c r="R4612"/>
      <c r="S4612"/>
      <c r="T4612"/>
      <c r="U4612"/>
      <c r="V4612"/>
      <c r="W4612"/>
    </row>
    <row r="4613" spans="2:23" ht="15" x14ac:dyDescent="0.25">
      <c r="B4613" s="2"/>
      <c r="H4613" s="2" t="s">
        <v>1485</v>
      </c>
      <c r="K4613" s="9"/>
      <c r="L4613" s="9"/>
      <c r="M4613" s="9"/>
      <c r="N4613"/>
      <c r="O4613"/>
      <c r="P4613"/>
      <c r="Q4613"/>
      <c r="R4613"/>
      <c r="S4613"/>
      <c r="T4613"/>
      <c r="U4613"/>
      <c r="V4613"/>
      <c r="W4613"/>
    </row>
    <row r="4614" spans="2:23" ht="15" x14ac:dyDescent="0.25">
      <c r="B4614" s="2"/>
      <c r="I4614" s="2" t="s">
        <v>800</v>
      </c>
      <c r="J4614" s="2" t="s">
        <v>1177</v>
      </c>
      <c r="K4614" s="9">
        <v>-184</v>
      </c>
      <c r="L4614" s="9">
        <v>0</v>
      </c>
      <c r="M4614" s="9">
        <v>0</v>
      </c>
      <c r="N4614"/>
      <c r="O4614"/>
      <c r="P4614"/>
      <c r="Q4614"/>
      <c r="R4614"/>
      <c r="S4614"/>
      <c r="T4614"/>
      <c r="U4614"/>
      <c r="V4614"/>
      <c r="W4614"/>
    </row>
    <row r="4615" spans="2:23" ht="15" x14ac:dyDescent="0.25">
      <c r="B4615" s="2"/>
      <c r="K4615" s="9"/>
      <c r="L4615" s="9"/>
      <c r="M4615" s="9"/>
      <c r="N4615"/>
      <c r="O4615"/>
      <c r="P4615"/>
      <c r="Q4615"/>
      <c r="R4615"/>
      <c r="S4615"/>
      <c r="T4615"/>
      <c r="U4615"/>
      <c r="V4615"/>
      <c r="W4615"/>
    </row>
    <row r="4616" spans="2:23" ht="15" x14ac:dyDescent="0.25">
      <c r="B4616" s="2"/>
      <c r="H4616" s="2" t="s">
        <v>1486</v>
      </c>
      <c r="K4616" s="9"/>
      <c r="L4616" s="9"/>
      <c r="M4616" s="9"/>
      <c r="N4616"/>
      <c r="O4616"/>
      <c r="P4616"/>
      <c r="Q4616"/>
      <c r="R4616"/>
      <c r="S4616"/>
      <c r="T4616"/>
      <c r="U4616"/>
      <c r="V4616"/>
      <c r="W4616"/>
    </row>
    <row r="4617" spans="2:23" ht="15" x14ac:dyDescent="0.25">
      <c r="B4617" s="2"/>
      <c r="I4617" s="2" t="s">
        <v>357</v>
      </c>
      <c r="J4617" s="2" t="s">
        <v>1185</v>
      </c>
      <c r="K4617" s="9">
        <v>-1009</v>
      </c>
      <c r="L4617" s="9">
        <v>-1106</v>
      </c>
      <c r="M4617" s="9">
        <v>-1213</v>
      </c>
      <c r="N4617"/>
      <c r="O4617"/>
      <c r="P4617"/>
      <c r="Q4617"/>
      <c r="R4617"/>
      <c r="S4617"/>
      <c r="T4617"/>
      <c r="U4617"/>
      <c r="V4617"/>
      <c r="W4617"/>
    </row>
    <row r="4618" spans="2:23" ht="15" x14ac:dyDescent="0.25">
      <c r="B4618" s="2"/>
      <c r="K4618" s="9"/>
      <c r="L4618" s="9"/>
      <c r="M4618" s="9"/>
      <c r="N4618"/>
      <c r="O4618"/>
      <c r="P4618"/>
      <c r="Q4618"/>
      <c r="R4618"/>
      <c r="S4618"/>
      <c r="T4618"/>
      <c r="U4618"/>
      <c r="V4618"/>
      <c r="W4618"/>
    </row>
    <row r="4619" spans="2:23" ht="15" x14ac:dyDescent="0.25">
      <c r="B4619" s="2"/>
      <c r="H4619" s="2" t="s">
        <v>1487</v>
      </c>
      <c r="K4619" s="9"/>
      <c r="L4619" s="9"/>
      <c r="M4619" s="9"/>
      <c r="N4619"/>
      <c r="O4619"/>
      <c r="P4619"/>
      <c r="Q4619"/>
      <c r="R4619"/>
      <c r="S4619"/>
      <c r="T4619"/>
      <c r="U4619"/>
      <c r="V4619"/>
      <c r="W4619"/>
    </row>
    <row r="4620" spans="2:23" ht="15" x14ac:dyDescent="0.25">
      <c r="B4620" s="2"/>
      <c r="I4620" s="2" t="s">
        <v>357</v>
      </c>
      <c r="J4620" s="2" t="s">
        <v>1185</v>
      </c>
      <c r="K4620" s="9">
        <v>-6218</v>
      </c>
      <c r="L4620" s="9">
        <v>-7013</v>
      </c>
      <c r="M4620" s="9">
        <v>-6743</v>
      </c>
      <c r="N4620"/>
      <c r="O4620"/>
      <c r="P4620"/>
      <c r="Q4620"/>
      <c r="R4620"/>
      <c r="S4620"/>
      <c r="T4620"/>
      <c r="U4620"/>
      <c r="V4620"/>
      <c r="W4620"/>
    </row>
    <row r="4621" spans="2:23" ht="15" x14ac:dyDescent="0.25">
      <c r="B4621" s="2"/>
      <c r="K4621" s="9"/>
      <c r="L4621" s="9"/>
      <c r="M4621" s="9"/>
      <c r="N4621"/>
      <c r="O4621"/>
      <c r="P4621"/>
      <c r="Q4621"/>
      <c r="R4621"/>
      <c r="S4621"/>
      <c r="T4621"/>
      <c r="U4621"/>
      <c r="V4621"/>
      <c r="W4621"/>
    </row>
    <row r="4622" spans="2:23" ht="15" x14ac:dyDescent="0.25">
      <c r="B4622" s="2"/>
      <c r="H4622" s="2" t="s">
        <v>1488</v>
      </c>
      <c r="K4622" s="9"/>
      <c r="L4622" s="9"/>
      <c r="M4622" s="9"/>
      <c r="N4622"/>
      <c r="O4622"/>
      <c r="P4622"/>
      <c r="Q4622"/>
      <c r="R4622"/>
      <c r="S4622"/>
      <c r="T4622"/>
      <c r="U4622"/>
      <c r="V4622"/>
      <c r="W4622"/>
    </row>
    <row r="4623" spans="2:23" ht="15" x14ac:dyDescent="0.25">
      <c r="B4623" s="2"/>
      <c r="I4623" s="2" t="s">
        <v>357</v>
      </c>
      <c r="J4623" s="2" t="s">
        <v>1185</v>
      </c>
      <c r="K4623" s="9">
        <v>-78</v>
      </c>
      <c r="L4623" s="9">
        <v>-86</v>
      </c>
      <c r="M4623" s="9">
        <v>-92</v>
      </c>
      <c r="N4623"/>
      <c r="O4623"/>
      <c r="P4623"/>
      <c r="Q4623"/>
      <c r="R4623"/>
      <c r="S4623"/>
      <c r="T4623"/>
      <c r="U4623"/>
      <c r="V4623"/>
      <c r="W4623"/>
    </row>
    <row r="4624" spans="2:23" ht="15" x14ac:dyDescent="0.25">
      <c r="B4624" s="2"/>
      <c r="K4624" s="9"/>
      <c r="L4624" s="9"/>
      <c r="M4624" s="9"/>
      <c r="N4624"/>
      <c r="O4624"/>
      <c r="P4624"/>
      <c r="Q4624"/>
      <c r="R4624"/>
      <c r="S4624"/>
      <c r="T4624"/>
      <c r="U4624"/>
      <c r="V4624"/>
      <c r="W4624"/>
    </row>
    <row r="4625" spans="2:23" ht="15" x14ac:dyDescent="0.25">
      <c r="B4625" s="2"/>
      <c r="H4625" s="2" t="s">
        <v>1489</v>
      </c>
      <c r="K4625" s="9"/>
      <c r="L4625" s="9"/>
      <c r="M4625" s="9"/>
      <c r="N4625"/>
      <c r="O4625"/>
      <c r="P4625"/>
      <c r="Q4625"/>
      <c r="R4625"/>
      <c r="S4625"/>
      <c r="T4625"/>
      <c r="U4625"/>
      <c r="V4625"/>
      <c r="W4625"/>
    </row>
    <row r="4626" spans="2:23" ht="15" x14ac:dyDescent="0.25">
      <c r="B4626" s="2"/>
      <c r="I4626" s="2" t="s">
        <v>357</v>
      </c>
      <c r="J4626" s="2" t="s">
        <v>1185</v>
      </c>
      <c r="K4626" s="9">
        <v>-397</v>
      </c>
      <c r="L4626" s="9">
        <v>-379</v>
      </c>
      <c r="M4626" s="9">
        <v>-376</v>
      </c>
      <c r="N4626"/>
      <c r="O4626"/>
      <c r="P4626"/>
      <c r="Q4626"/>
      <c r="R4626"/>
      <c r="S4626"/>
      <c r="T4626"/>
      <c r="U4626"/>
      <c r="V4626"/>
      <c r="W4626"/>
    </row>
    <row r="4627" spans="2:23" ht="15" x14ac:dyDescent="0.25">
      <c r="B4627" s="2"/>
      <c r="K4627" s="9"/>
      <c r="L4627" s="9"/>
      <c r="M4627" s="9"/>
      <c r="N4627"/>
      <c r="O4627"/>
      <c r="P4627"/>
      <c r="Q4627"/>
      <c r="R4627"/>
      <c r="S4627"/>
      <c r="T4627"/>
      <c r="U4627"/>
      <c r="V4627"/>
      <c r="W4627"/>
    </row>
    <row r="4628" spans="2:23" ht="15" x14ac:dyDescent="0.25">
      <c r="B4628" s="2"/>
      <c r="H4628" s="2" t="s">
        <v>1490</v>
      </c>
      <c r="K4628" s="9"/>
      <c r="L4628" s="9"/>
      <c r="M4628" s="9"/>
      <c r="N4628"/>
      <c r="O4628"/>
      <c r="P4628"/>
      <c r="Q4628"/>
      <c r="R4628"/>
      <c r="S4628"/>
      <c r="T4628"/>
      <c r="U4628"/>
      <c r="V4628"/>
      <c r="W4628"/>
    </row>
    <row r="4629" spans="2:23" ht="15" x14ac:dyDescent="0.25">
      <c r="B4629" s="2"/>
      <c r="I4629" s="2" t="s">
        <v>357</v>
      </c>
      <c r="J4629" s="2" t="s">
        <v>1185</v>
      </c>
      <c r="K4629" s="9">
        <v>-33</v>
      </c>
      <c r="L4629" s="9">
        <v>-49</v>
      </c>
      <c r="M4629" s="9">
        <v>-55</v>
      </c>
      <c r="N4629"/>
      <c r="O4629"/>
      <c r="P4629"/>
      <c r="Q4629"/>
      <c r="R4629"/>
      <c r="S4629"/>
      <c r="T4629"/>
      <c r="U4629"/>
      <c r="V4629"/>
      <c r="W4629"/>
    </row>
    <row r="4630" spans="2:23" ht="15" x14ac:dyDescent="0.25">
      <c r="B4630" s="2"/>
      <c r="K4630" s="9"/>
      <c r="L4630" s="9"/>
      <c r="M4630" s="9"/>
      <c r="N4630"/>
      <c r="O4630"/>
      <c r="P4630"/>
      <c r="Q4630"/>
      <c r="R4630"/>
      <c r="S4630"/>
      <c r="T4630"/>
      <c r="U4630"/>
      <c r="V4630"/>
      <c r="W4630"/>
    </row>
    <row r="4631" spans="2:23" ht="15" x14ac:dyDescent="0.25">
      <c r="B4631" s="2"/>
      <c r="H4631" s="2" t="s">
        <v>1491</v>
      </c>
      <c r="K4631" s="9"/>
      <c r="L4631" s="9"/>
      <c r="M4631" s="9"/>
      <c r="N4631"/>
      <c r="O4631"/>
      <c r="P4631"/>
      <c r="Q4631"/>
      <c r="R4631"/>
      <c r="S4631"/>
      <c r="T4631"/>
      <c r="U4631"/>
      <c r="V4631"/>
      <c r="W4631"/>
    </row>
    <row r="4632" spans="2:23" ht="15" x14ac:dyDescent="0.25">
      <c r="B4632" s="2"/>
      <c r="I4632" s="2" t="s">
        <v>357</v>
      </c>
      <c r="J4632" s="2" t="s">
        <v>1185</v>
      </c>
      <c r="K4632" s="9">
        <v>-243</v>
      </c>
      <c r="L4632" s="9">
        <v>-241</v>
      </c>
      <c r="M4632" s="9">
        <v>-215</v>
      </c>
      <c r="N4632"/>
      <c r="O4632"/>
      <c r="P4632"/>
      <c r="Q4632"/>
      <c r="R4632"/>
      <c r="S4632"/>
      <c r="T4632"/>
      <c r="U4632"/>
      <c r="V4632"/>
      <c r="W4632"/>
    </row>
    <row r="4633" spans="2:23" ht="15" x14ac:dyDescent="0.25">
      <c r="B4633" s="2"/>
      <c r="K4633" s="9"/>
      <c r="L4633" s="9"/>
      <c r="M4633" s="9"/>
      <c r="N4633"/>
      <c r="O4633"/>
      <c r="P4633"/>
      <c r="Q4633"/>
      <c r="R4633"/>
      <c r="S4633"/>
      <c r="T4633"/>
      <c r="U4633"/>
      <c r="V4633"/>
      <c r="W4633"/>
    </row>
    <row r="4634" spans="2:23" ht="15" x14ac:dyDescent="0.25">
      <c r="B4634" s="2"/>
      <c r="H4634" s="2" t="s">
        <v>1492</v>
      </c>
      <c r="K4634" s="9"/>
      <c r="L4634" s="9"/>
      <c r="M4634" s="9"/>
      <c r="N4634"/>
      <c r="O4634"/>
      <c r="P4634"/>
      <c r="Q4634"/>
      <c r="R4634"/>
      <c r="S4634"/>
      <c r="T4634"/>
      <c r="U4634"/>
      <c r="V4634"/>
      <c r="W4634"/>
    </row>
    <row r="4635" spans="2:23" ht="15" x14ac:dyDescent="0.25">
      <c r="B4635" s="2"/>
      <c r="I4635" s="2" t="s">
        <v>375</v>
      </c>
      <c r="J4635" s="2" t="s">
        <v>1185</v>
      </c>
      <c r="K4635" s="9">
        <v>-250</v>
      </c>
      <c r="L4635" s="9">
        <v>-250</v>
      </c>
      <c r="M4635" s="9">
        <v>-250</v>
      </c>
      <c r="N4635"/>
      <c r="O4635"/>
      <c r="P4635"/>
      <c r="Q4635"/>
      <c r="R4635"/>
      <c r="S4635"/>
      <c r="T4635"/>
      <c r="U4635"/>
      <c r="V4635"/>
      <c r="W4635"/>
    </row>
    <row r="4636" spans="2:23" ht="15" x14ac:dyDescent="0.25">
      <c r="B4636" s="2"/>
      <c r="K4636" s="9"/>
      <c r="L4636" s="9"/>
      <c r="M4636" s="9"/>
      <c r="N4636"/>
      <c r="O4636"/>
      <c r="P4636"/>
      <c r="Q4636"/>
      <c r="R4636"/>
      <c r="S4636"/>
      <c r="T4636"/>
      <c r="U4636"/>
      <c r="V4636"/>
      <c r="W4636"/>
    </row>
    <row r="4637" spans="2:23" ht="15" x14ac:dyDescent="0.25">
      <c r="B4637" s="2"/>
      <c r="H4637" s="2" t="s">
        <v>1493</v>
      </c>
      <c r="K4637" s="9"/>
      <c r="L4637" s="9"/>
      <c r="M4637" s="9"/>
      <c r="N4637"/>
      <c r="O4637"/>
      <c r="P4637"/>
      <c r="Q4637"/>
      <c r="R4637"/>
      <c r="S4637"/>
      <c r="T4637"/>
      <c r="U4637"/>
      <c r="V4637"/>
      <c r="W4637"/>
    </row>
    <row r="4638" spans="2:23" ht="15" x14ac:dyDescent="0.25">
      <c r="B4638" s="2"/>
      <c r="I4638" s="2" t="s">
        <v>357</v>
      </c>
      <c r="J4638" s="2" t="s">
        <v>1185</v>
      </c>
      <c r="K4638" s="9">
        <v>-148</v>
      </c>
      <c r="L4638" s="9">
        <v>-138</v>
      </c>
      <c r="M4638" s="9">
        <v>-138</v>
      </c>
      <c r="N4638"/>
      <c r="O4638"/>
      <c r="P4638"/>
      <c r="Q4638"/>
      <c r="R4638"/>
      <c r="S4638"/>
      <c r="T4638"/>
      <c r="U4638"/>
      <c r="V4638"/>
      <c r="W4638"/>
    </row>
    <row r="4639" spans="2:23" ht="15" x14ac:dyDescent="0.25">
      <c r="B4639" s="2"/>
      <c r="K4639" s="9"/>
      <c r="L4639" s="9"/>
      <c r="M4639" s="9"/>
      <c r="N4639"/>
      <c r="O4639"/>
      <c r="P4639"/>
      <c r="Q4639"/>
      <c r="R4639"/>
      <c r="S4639"/>
      <c r="T4639"/>
      <c r="U4639"/>
      <c r="V4639"/>
      <c r="W4639"/>
    </row>
    <row r="4640" spans="2:23" ht="15" x14ac:dyDescent="0.25">
      <c r="B4640" s="2"/>
      <c r="H4640" s="2" t="s">
        <v>1494</v>
      </c>
      <c r="K4640" s="9"/>
      <c r="L4640" s="9"/>
      <c r="M4640" s="9"/>
      <c r="N4640"/>
      <c r="O4640"/>
      <c r="P4640"/>
      <c r="Q4640"/>
      <c r="R4640"/>
      <c r="S4640"/>
      <c r="T4640"/>
      <c r="U4640"/>
      <c r="V4640"/>
      <c r="W4640"/>
    </row>
    <row r="4641" spans="2:23" ht="15" x14ac:dyDescent="0.25">
      <c r="B4641" s="2"/>
      <c r="I4641" s="2" t="s">
        <v>357</v>
      </c>
      <c r="J4641" s="2" t="s">
        <v>1177</v>
      </c>
      <c r="K4641" s="9">
        <v>-2</v>
      </c>
      <c r="L4641" s="9">
        <v>-2</v>
      </c>
      <c r="M4641" s="9">
        <v>-2</v>
      </c>
      <c r="N4641"/>
      <c r="O4641"/>
      <c r="P4641"/>
      <c r="Q4641"/>
      <c r="R4641"/>
      <c r="S4641"/>
      <c r="T4641"/>
      <c r="U4641"/>
      <c r="V4641"/>
      <c r="W4641"/>
    </row>
    <row r="4642" spans="2:23" ht="15" x14ac:dyDescent="0.25">
      <c r="B4642" s="2"/>
      <c r="K4642" s="9"/>
      <c r="L4642" s="9"/>
      <c r="M4642" s="9"/>
      <c r="N4642"/>
      <c r="O4642"/>
      <c r="P4642"/>
      <c r="Q4642"/>
      <c r="R4642"/>
      <c r="S4642"/>
      <c r="T4642"/>
      <c r="U4642"/>
      <c r="V4642"/>
      <c r="W4642"/>
    </row>
    <row r="4643" spans="2:23" ht="15" x14ac:dyDescent="0.25">
      <c r="B4643" s="2"/>
      <c r="H4643" s="2" t="s">
        <v>1495</v>
      </c>
      <c r="K4643" s="9"/>
      <c r="L4643" s="9"/>
      <c r="M4643" s="9"/>
      <c r="N4643"/>
      <c r="O4643"/>
      <c r="P4643"/>
      <c r="Q4643"/>
      <c r="R4643"/>
      <c r="S4643"/>
      <c r="T4643"/>
      <c r="U4643"/>
      <c r="V4643"/>
      <c r="W4643"/>
    </row>
    <row r="4644" spans="2:23" ht="15" x14ac:dyDescent="0.25">
      <c r="B4644" s="2"/>
      <c r="I4644" s="2" t="s">
        <v>357</v>
      </c>
      <c r="J4644" s="2" t="s">
        <v>1177</v>
      </c>
      <c r="K4644" s="9">
        <v>-24</v>
      </c>
      <c r="L4644" s="9">
        <v>-22</v>
      </c>
      <c r="M4644" s="9">
        <v>-30</v>
      </c>
      <c r="N4644"/>
      <c r="O4644"/>
      <c r="P4644"/>
      <c r="Q4644"/>
      <c r="R4644"/>
      <c r="S4644"/>
      <c r="T4644"/>
      <c r="U4644"/>
      <c r="V4644"/>
      <c r="W4644"/>
    </row>
    <row r="4645" spans="2:23" ht="15" x14ac:dyDescent="0.25">
      <c r="B4645" s="2"/>
      <c r="K4645" s="9"/>
      <c r="L4645" s="9"/>
      <c r="M4645" s="9"/>
      <c r="N4645"/>
      <c r="O4645"/>
      <c r="P4645"/>
      <c r="Q4645"/>
      <c r="R4645"/>
      <c r="S4645"/>
      <c r="T4645"/>
      <c r="U4645"/>
      <c r="V4645"/>
      <c r="W4645"/>
    </row>
    <row r="4646" spans="2:23" ht="15" x14ac:dyDescent="0.25">
      <c r="B4646" s="2"/>
      <c r="H4646" s="2" t="s">
        <v>1496</v>
      </c>
      <c r="K4646" s="9"/>
      <c r="L4646" s="9"/>
      <c r="M4646" s="9"/>
      <c r="N4646"/>
      <c r="O4646"/>
      <c r="P4646"/>
      <c r="Q4646"/>
      <c r="R4646"/>
      <c r="S4646"/>
      <c r="T4646"/>
      <c r="U4646"/>
      <c r="V4646"/>
      <c r="W4646"/>
    </row>
    <row r="4647" spans="2:23" ht="15" x14ac:dyDescent="0.25">
      <c r="B4647" s="2"/>
      <c r="I4647" s="2" t="s">
        <v>357</v>
      </c>
      <c r="J4647" s="2" t="s">
        <v>1185</v>
      </c>
      <c r="K4647" s="9">
        <v>-1236</v>
      </c>
      <c r="L4647" s="9">
        <v>-1300</v>
      </c>
      <c r="M4647" s="9">
        <v>-1367</v>
      </c>
      <c r="N4647"/>
      <c r="O4647"/>
      <c r="P4647"/>
      <c r="Q4647"/>
      <c r="R4647"/>
      <c r="S4647"/>
      <c r="T4647"/>
      <c r="U4647"/>
      <c r="V4647"/>
      <c r="W4647"/>
    </row>
    <row r="4648" spans="2:23" ht="15" x14ac:dyDescent="0.25">
      <c r="B4648" s="2"/>
      <c r="K4648" s="9"/>
      <c r="L4648" s="9"/>
      <c r="M4648" s="9"/>
      <c r="N4648"/>
      <c r="O4648"/>
      <c r="P4648"/>
      <c r="Q4648"/>
      <c r="R4648"/>
      <c r="S4648"/>
      <c r="T4648"/>
      <c r="U4648"/>
      <c r="V4648"/>
      <c r="W4648"/>
    </row>
    <row r="4649" spans="2:23" ht="15" x14ac:dyDescent="0.25">
      <c r="B4649" s="2"/>
      <c r="H4649" s="2" t="s">
        <v>1497</v>
      </c>
      <c r="K4649" s="9"/>
      <c r="L4649" s="9"/>
      <c r="M4649" s="9"/>
      <c r="N4649"/>
      <c r="O4649"/>
      <c r="P4649"/>
      <c r="Q4649"/>
      <c r="R4649"/>
      <c r="S4649"/>
      <c r="T4649"/>
      <c r="U4649"/>
      <c r="V4649"/>
      <c r="W4649"/>
    </row>
    <row r="4650" spans="2:23" ht="15" x14ac:dyDescent="0.25">
      <c r="B4650" s="2"/>
      <c r="I4650" s="2" t="s">
        <v>357</v>
      </c>
      <c r="J4650" s="2" t="s">
        <v>1185</v>
      </c>
      <c r="K4650" s="9">
        <v>-3281</v>
      </c>
      <c r="L4650" s="9">
        <v>-3622</v>
      </c>
      <c r="M4650" s="9">
        <v>-3854</v>
      </c>
      <c r="N4650"/>
      <c r="O4650"/>
      <c r="P4650"/>
      <c r="Q4650"/>
      <c r="R4650"/>
      <c r="S4650"/>
      <c r="T4650"/>
      <c r="U4650"/>
      <c r="V4650"/>
      <c r="W4650"/>
    </row>
    <row r="4651" spans="2:23" ht="15" x14ac:dyDescent="0.25">
      <c r="B4651" s="2"/>
      <c r="K4651" s="9"/>
      <c r="L4651" s="9"/>
      <c r="M4651" s="9"/>
      <c r="N4651"/>
      <c r="O4651"/>
      <c r="P4651"/>
      <c r="Q4651"/>
      <c r="R4651"/>
      <c r="S4651"/>
      <c r="T4651"/>
      <c r="U4651"/>
      <c r="V4651"/>
      <c r="W4651"/>
    </row>
    <row r="4652" spans="2:23" ht="15" x14ac:dyDescent="0.25">
      <c r="B4652" s="2"/>
      <c r="H4652" s="2" t="s">
        <v>1498</v>
      </c>
      <c r="K4652" s="9"/>
      <c r="L4652" s="9"/>
      <c r="M4652" s="9"/>
      <c r="N4652"/>
      <c r="O4652"/>
      <c r="P4652"/>
      <c r="Q4652"/>
      <c r="R4652"/>
      <c r="S4652"/>
      <c r="T4652"/>
      <c r="U4652"/>
      <c r="V4652"/>
      <c r="W4652"/>
    </row>
    <row r="4653" spans="2:23" ht="15" x14ac:dyDescent="0.25">
      <c r="B4653" s="2"/>
      <c r="I4653" s="2" t="s">
        <v>357</v>
      </c>
      <c r="J4653" s="2" t="s">
        <v>1185</v>
      </c>
      <c r="K4653" s="9">
        <v>0</v>
      </c>
      <c r="L4653" s="9">
        <v>-404</v>
      </c>
      <c r="M4653" s="9">
        <v>-467</v>
      </c>
      <c r="N4653"/>
      <c r="O4653"/>
      <c r="P4653"/>
      <c r="Q4653"/>
      <c r="R4653"/>
      <c r="S4653"/>
      <c r="T4653"/>
      <c r="U4653"/>
      <c r="V4653"/>
      <c r="W4653"/>
    </row>
    <row r="4654" spans="2:23" ht="15" x14ac:dyDescent="0.25">
      <c r="B4654" s="2"/>
      <c r="K4654" s="9"/>
      <c r="L4654" s="9"/>
      <c r="M4654" s="9"/>
      <c r="N4654"/>
      <c r="O4654"/>
      <c r="P4654"/>
      <c r="Q4654"/>
      <c r="R4654"/>
      <c r="S4654"/>
      <c r="T4654"/>
      <c r="U4654"/>
      <c r="V4654"/>
      <c r="W4654"/>
    </row>
    <row r="4655" spans="2:23" ht="15" x14ac:dyDescent="0.25">
      <c r="B4655" s="2"/>
      <c r="H4655" s="2" t="s">
        <v>1499</v>
      </c>
      <c r="K4655" s="9"/>
      <c r="L4655" s="9"/>
      <c r="M4655" s="9"/>
      <c r="N4655"/>
      <c r="O4655"/>
      <c r="P4655"/>
      <c r="Q4655"/>
      <c r="R4655"/>
      <c r="S4655"/>
      <c r="T4655"/>
      <c r="U4655"/>
      <c r="V4655"/>
      <c r="W4655"/>
    </row>
    <row r="4656" spans="2:23" ht="15" x14ac:dyDescent="0.25">
      <c r="B4656" s="2"/>
      <c r="I4656" s="2" t="s">
        <v>388</v>
      </c>
      <c r="J4656" s="2" t="s">
        <v>1177</v>
      </c>
      <c r="K4656" s="9">
        <v>-988</v>
      </c>
      <c r="L4656" s="9">
        <v>-1029</v>
      </c>
      <c r="M4656" s="9">
        <v>-915</v>
      </c>
      <c r="N4656"/>
      <c r="O4656"/>
      <c r="P4656"/>
      <c r="Q4656"/>
      <c r="R4656"/>
      <c r="S4656"/>
      <c r="T4656"/>
      <c r="U4656"/>
      <c r="V4656"/>
      <c r="W4656"/>
    </row>
    <row r="4657" spans="2:23" ht="15" x14ac:dyDescent="0.25">
      <c r="B4657" s="2"/>
      <c r="K4657" s="9"/>
      <c r="L4657" s="9"/>
      <c r="M4657" s="9"/>
      <c r="N4657"/>
      <c r="O4657"/>
      <c r="P4657"/>
      <c r="Q4657"/>
      <c r="R4657"/>
      <c r="S4657"/>
      <c r="T4657"/>
      <c r="U4657"/>
      <c r="V4657"/>
      <c r="W4657"/>
    </row>
    <row r="4658" spans="2:23" ht="15" x14ac:dyDescent="0.25">
      <c r="B4658" s="2"/>
      <c r="H4658" s="2" t="s">
        <v>1500</v>
      </c>
      <c r="K4658" s="9"/>
      <c r="L4658" s="9"/>
      <c r="M4658" s="9"/>
      <c r="N4658"/>
      <c r="O4658"/>
      <c r="P4658"/>
      <c r="Q4658"/>
      <c r="R4658"/>
      <c r="S4658"/>
      <c r="T4658"/>
      <c r="U4658"/>
      <c r="V4658"/>
      <c r="W4658"/>
    </row>
    <row r="4659" spans="2:23" ht="15" x14ac:dyDescent="0.25">
      <c r="B4659" s="2"/>
      <c r="I4659" s="2" t="s">
        <v>357</v>
      </c>
      <c r="J4659" s="2" t="s">
        <v>1185</v>
      </c>
      <c r="K4659" s="9">
        <v>-2</v>
      </c>
      <c r="L4659" s="9">
        <v>-3</v>
      </c>
      <c r="M4659" s="9">
        <v>-2</v>
      </c>
      <c r="N4659"/>
      <c r="O4659"/>
      <c r="P4659"/>
      <c r="Q4659"/>
      <c r="R4659"/>
      <c r="S4659"/>
      <c r="T4659"/>
      <c r="U4659"/>
      <c r="V4659"/>
      <c r="W4659"/>
    </row>
    <row r="4660" spans="2:23" ht="15" x14ac:dyDescent="0.25">
      <c r="B4660" s="2"/>
      <c r="K4660" s="9"/>
      <c r="L4660" s="9"/>
      <c r="M4660" s="9"/>
      <c r="N4660"/>
      <c r="O4660"/>
      <c r="P4660"/>
      <c r="Q4660"/>
      <c r="R4660"/>
      <c r="S4660"/>
      <c r="T4660"/>
      <c r="U4660"/>
      <c r="V4660"/>
      <c r="W4660"/>
    </row>
    <row r="4661" spans="2:23" ht="15" x14ac:dyDescent="0.25">
      <c r="B4661" s="2"/>
      <c r="H4661" s="2" t="s">
        <v>1501</v>
      </c>
      <c r="K4661" s="9"/>
      <c r="L4661" s="9"/>
      <c r="M4661" s="9"/>
      <c r="N4661"/>
      <c r="O4661"/>
      <c r="P4661"/>
      <c r="Q4661"/>
      <c r="R4661"/>
      <c r="S4661"/>
      <c r="T4661"/>
      <c r="U4661"/>
      <c r="V4661"/>
      <c r="W4661"/>
    </row>
    <row r="4662" spans="2:23" ht="15" x14ac:dyDescent="0.25">
      <c r="B4662" s="2"/>
      <c r="I4662" s="2" t="s">
        <v>357</v>
      </c>
      <c r="J4662" s="2" t="s">
        <v>1185</v>
      </c>
      <c r="K4662" s="9">
        <v>-15</v>
      </c>
      <c r="L4662" s="9">
        <v>-15</v>
      </c>
      <c r="M4662" s="9">
        <v>-13</v>
      </c>
      <c r="N4662"/>
      <c r="O4662"/>
      <c r="P4662"/>
      <c r="Q4662"/>
      <c r="R4662"/>
      <c r="S4662"/>
      <c r="T4662"/>
      <c r="U4662"/>
      <c r="V4662"/>
      <c r="W4662"/>
    </row>
    <row r="4663" spans="2:23" ht="15" x14ac:dyDescent="0.25">
      <c r="B4663" s="2"/>
      <c r="K4663" s="9"/>
      <c r="L4663" s="9"/>
      <c r="M4663" s="9"/>
      <c r="N4663"/>
      <c r="O4663"/>
      <c r="P4663"/>
      <c r="Q4663"/>
      <c r="R4663"/>
      <c r="S4663"/>
      <c r="T4663"/>
      <c r="U4663"/>
      <c r="V4663"/>
      <c r="W4663"/>
    </row>
    <row r="4664" spans="2:23" ht="15" x14ac:dyDescent="0.25">
      <c r="B4664" s="2"/>
      <c r="H4664" s="2" t="s">
        <v>1502</v>
      </c>
      <c r="K4664" s="9"/>
      <c r="L4664" s="9"/>
      <c r="M4664" s="9"/>
      <c r="N4664"/>
      <c r="O4664"/>
      <c r="P4664"/>
      <c r="Q4664"/>
      <c r="R4664"/>
      <c r="S4664"/>
      <c r="T4664"/>
      <c r="U4664"/>
      <c r="V4664"/>
      <c r="W4664"/>
    </row>
    <row r="4665" spans="2:23" ht="15" x14ac:dyDescent="0.25">
      <c r="B4665" s="2"/>
      <c r="I4665" s="2" t="s">
        <v>46</v>
      </c>
      <c r="J4665" s="2" t="s">
        <v>1177</v>
      </c>
      <c r="K4665" s="9">
        <v>-11</v>
      </c>
      <c r="L4665" s="9">
        <v>-8</v>
      </c>
      <c r="M4665" s="9">
        <v>-8</v>
      </c>
      <c r="N4665"/>
      <c r="O4665"/>
      <c r="P4665"/>
      <c r="Q4665"/>
      <c r="R4665"/>
      <c r="S4665"/>
      <c r="T4665"/>
      <c r="U4665"/>
      <c r="V4665"/>
      <c r="W4665"/>
    </row>
    <row r="4666" spans="2:23" ht="15" x14ac:dyDescent="0.25">
      <c r="B4666" s="2"/>
      <c r="K4666" s="9"/>
      <c r="L4666" s="9"/>
      <c r="M4666" s="9"/>
      <c r="N4666"/>
      <c r="O4666"/>
      <c r="P4666"/>
      <c r="Q4666"/>
      <c r="R4666"/>
      <c r="S4666"/>
      <c r="T4666"/>
      <c r="U4666"/>
      <c r="V4666"/>
      <c r="W4666"/>
    </row>
    <row r="4667" spans="2:23" ht="15" x14ac:dyDescent="0.25">
      <c r="B4667" s="2"/>
      <c r="H4667" s="2" t="s">
        <v>1503</v>
      </c>
      <c r="K4667" s="9"/>
      <c r="L4667" s="9"/>
      <c r="M4667" s="9"/>
      <c r="N4667"/>
      <c r="O4667"/>
      <c r="P4667"/>
      <c r="Q4667"/>
      <c r="R4667"/>
      <c r="S4667"/>
      <c r="T4667"/>
      <c r="U4667"/>
      <c r="V4667"/>
      <c r="W4667"/>
    </row>
    <row r="4668" spans="2:23" ht="15" x14ac:dyDescent="0.25">
      <c r="B4668" s="2"/>
      <c r="I4668" s="2" t="s">
        <v>378</v>
      </c>
      <c r="J4668" s="2" t="s">
        <v>1177</v>
      </c>
      <c r="K4668" s="9">
        <v>-3</v>
      </c>
      <c r="L4668" s="9">
        <v>-3</v>
      </c>
      <c r="M4668" s="9">
        <v>-3</v>
      </c>
      <c r="N4668"/>
      <c r="O4668"/>
      <c r="P4668"/>
      <c r="Q4668"/>
      <c r="R4668"/>
      <c r="S4668"/>
      <c r="T4668"/>
      <c r="U4668"/>
      <c r="V4668"/>
      <c r="W4668"/>
    </row>
    <row r="4669" spans="2:23" ht="15" x14ac:dyDescent="0.25">
      <c r="B4669" s="2"/>
      <c r="K4669" s="9"/>
      <c r="L4669" s="9"/>
      <c r="M4669" s="9"/>
      <c r="N4669"/>
      <c r="O4669"/>
      <c r="P4669"/>
      <c r="Q4669"/>
      <c r="R4669"/>
      <c r="S4669"/>
      <c r="T4669"/>
      <c r="U4669"/>
      <c r="V4669"/>
      <c r="W4669"/>
    </row>
    <row r="4670" spans="2:23" ht="15" x14ac:dyDescent="0.25">
      <c r="B4670" s="2"/>
      <c r="H4670" s="2" t="s">
        <v>1504</v>
      </c>
      <c r="K4670" s="9"/>
      <c r="L4670" s="9"/>
      <c r="M4670" s="9"/>
      <c r="N4670"/>
      <c r="O4670"/>
      <c r="P4670"/>
      <c r="Q4670"/>
      <c r="R4670"/>
      <c r="S4670"/>
      <c r="T4670"/>
      <c r="U4670"/>
      <c r="V4670"/>
      <c r="W4670"/>
    </row>
    <row r="4671" spans="2:23" ht="15" x14ac:dyDescent="0.25">
      <c r="B4671" s="2"/>
      <c r="I4671" s="2" t="s">
        <v>357</v>
      </c>
      <c r="J4671" s="2" t="s">
        <v>1185</v>
      </c>
      <c r="K4671" s="9">
        <v>-1</v>
      </c>
      <c r="L4671" s="9">
        <v>-1</v>
      </c>
      <c r="M4671" s="9">
        <v>-1</v>
      </c>
      <c r="N4671"/>
      <c r="O4671"/>
      <c r="P4671"/>
      <c r="Q4671"/>
      <c r="R4671"/>
      <c r="S4671"/>
      <c r="T4671"/>
      <c r="U4671"/>
      <c r="V4671"/>
      <c r="W4671"/>
    </row>
    <row r="4672" spans="2:23" ht="15" x14ac:dyDescent="0.25">
      <c r="B4672" s="2"/>
      <c r="K4672" s="9"/>
      <c r="L4672" s="9"/>
      <c r="M4672" s="9"/>
      <c r="N4672"/>
      <c r="O4672"/>
      <c r="P4672"/>
      <c r="Q4672"/>
      <c r="R4672"/>
      <c r="S4672"/>
      <c r="T4672"/>
      <c r="U4672"/>
      <c r="V4672"/>
      <c r="W4672"/>
    </row>
    <row r="4673" spans="2:23" ht="15" x14ac:dyDescent="0.25">
      <c r="B4673" s="2"/>
      <c r="H4673" s="2" t="s">
        <v>1505</v>
      </c>
      <c r="K4673" s="9"/>
      <c r="L4673" s="9"/>
      <c r="M4673" s="9"/>
      <c r="N4673"/>
      <c r="O4673"/>
      <c r="P4673"/>
      <c r="Q4673"/>
      <c r="R4673"/>
      <c r="S4673"/>
      <c r="T4673"/>
      <c r="U4673"/>
      <c r="V4673"/>
      <c r="W4673"/>
    </row>
    <row r="4674" spans="2:23" ht="15" x14ac:dyDescent="0.25">
      <c r="B4674" s="2"/>
      <c r="I4674" s="2" t="s">
        <v>357</v>
      </c>
      <c r="J4674" s="2" t="s">
        <v>1185</v>
      </c>
      <c r="K4674" s="9">
        <v>0</v>
      </c>
      <c r="L4674" s="9">
        <v>0</v>
      </c>
      <c r="M4674" s="9">
        <v>-3</v>
      </c>
      <c r="N4674"/>
      <c r="O4674"/>
      <c r="P4674"/>
      <c r="Q4674"/>
      <c r="R4674"/>
      <c r="S4674"/>
      <c r="T4674"/>
      <c r="U4674"/>
      <c r="V4674"/>
      <c r="W4674"/>
    </row>
    <row r="4675" spans="2:23" ht="15" x14ac:dyDescent="0.25">
      <c r="B4675" s="2"/>
      <c r="K4675" s="9"/>
      <c r="L4675" s="9"/>
      <c r="M4675" s="9"/>
      <c r="N4675"/>
      <c r="O4675"/>
      <c r="P4675"/>
      <c r="Q4675"/>
      <c r="R4675"/>
      <c r="S4675"/>
      <c r="T4675"/>
      <c r="U4675"/>
      <c r="V4675"/>
      <c r="W4675"/>
    </row>
    <row r="4676" spans="2:23" ht="15" x14ac:dyDescent="0.25">
      <c r="B4676" s="2"/>
      <c r="H4676" s="2" t="s">
        <v>1506</v>
      </c>
      <c r="K4676" s="9"/>
      <c r="L4676" s="9"/>
      <c r="M4676" s="9"/>
      <c r="N4676"/>
      <c r="O4676"/>
      <c r="P4676"/>
      <c r="Q4676"/>
      <c r="R4676"/>
      <c r="S4676"/>
      <c r="T4676"/>
      <c r="U4676"/>
      <c r="V4676"/>
      <c r="W4676"/>
    </row>
    <row r="4677" spans="2:23" ht="15" x14ac:dyDescent="0.25">
      <c r="B4677" s="2"/>
      <c r="I4677" s="2" t="s">
        <v>357</v>
      </c>
      <c r="J4677" s="2" t="s">
        <v>1185</v>
      </c>
      <c r="K4677" s="9">
        <v>-11</v>
      </c>
      <c r="L4677" s="9">
        <v>-16</v>
      </c>
      <c r="M4677" s="9">
        <v>-11</v>
      </c>
      <c r="N4677"/>
      <c r="O4677"/>
      <c r="P4677"/>
      <c r="Q4677"/>
      <c r="R4677"/>
      <c r="S4677"/>
      <c r="T4677"/>
      <c r="U4677"/>
      <c r="V4677"/>
      <c r="W4677"/>
    </row>
    <row r="4678" spans="2:23" ht="15" x14ac:dyDescent="0.25">
      <c r="B4678" s="2"/>
      <c r="K4678" s="9"/>
      <c r="L4678" s="9"/>
      <c r="M4678" s="9"/>
      <c r="N4678"/>
      <c r="O4678"/>
      <c r="P4678"/>
      <c r="Q4678"/>
      <c r="R4678"/>
      <c r="S4678"/>
      <c r="T4678"/>
      <c r="U4678"/>
      <c r="V4678"/>
      <c r="W4678"/>
    </row>
    <row r="4679" spans="2:23" ht="15" x14ac:dyDescent="0.25">
      <c r="B4679" s="2"/>
      <c r="D4679" s="2" t="s">
        <v>402</v>
      </c>
      <c r="E4679" s="2" t="s">
        <v>403</v>
      </c>
      <c r="K4679" s="9"/>
      <c r="L4679" s="9"/>
      <c r="M4679" s="9"/>
      <c r="N4679"/>
      <c r="O4679"/>
      <c r="P4679"/>
      <c r="Q4679"/>
      <c r="R4679"/>
      <c r="S4679"/>
      <c r="T4679"/>
      <c r="U4679"/>
      <c r="V4679"/>
      <c r="W4679"/>
    </row>
    <row r="4680" spans="2:23" ht="15" x14ac:dyDescent="0.25">
      <c r="B4680" s="2"/>
      <c r="F4680" s="2" t="s">
        <v>296</v>
      </c>
      <c r="G4680" s="2" t="s">
        <v>403</v>
      </c>
      <c r="K4680" s="9"/>
      <c r="L4680" s="9"/>
      <c r="M4680" s="9"/>
      <c r="N4680"/>
      <c r="O4680"/>
      <c r="P4680"/>
      <c r="Q4680"/>
      <c r="R4680"/>
      <c r="S4680"/>
      <c r="T4680"/>
      <c r="U4680"/>
      <c r="V4680"/>
      <c r="W4680"/>
    </row>
    <row r="4681" spans="2:23" ht="15" x14ac:dyDescent="0.25">
      <c r="B4681" s="2"/>
      <c r="H4681" s="2" t="s">
        <v>1507</v>
      </c>
      <c r="K4681" s="9"/>
      <c r="L4681" s="9"/>
      <c r="M4681" s="9"/>
      <c r="N4681"/>
      <c r="O4681"/>
      <c r="P4681"/>
      <c r="Q4681"/>
      <c r="R4681"/>
      <c r="S4681"/>
      <c r="T4681"/>
      <c r="U4681"/>
      <c r="V4681"/>
      <c r="W4681"/>
    </row>
    <row r="4682" spans="2:23" ht="15" x14ac:dyDescent="0.25">
      <c r="B4682" s="2"/>
      <c r="I4682" s="2" t="s">
        <v>412</v>
      </c>
      <c r="J4682" s="2" t="s">
        <v>1177</v>
      </c>
      <c r="K4682" s="9">
        <v>-7</v>
      </c>
      <c r="L4682" s="9">
        <v>-4</v>
      </c>
      <c r="M4682" s="9">
        <v>0</v>
      </c>
      <c r="N4682"/>
      <c r="O4682"/>
      <c r="P4682"/>
      <c r="Q4682"/>
      <c r="R4682"/>
      <c r="S4682"/>
      <c r="T4682"/>
      <c r="U4682"/>
      <c r="V4682"/>
      <c r="W4682"/>
    </row>
    <row r="4683" spans="2:23" ht="15" x14ac:dyDescent="0.25">
      <c r="B4683" s="2"/>
      <c r="K4683" s="9"/>
      <c r="L4683" s="9"/>
      <c r="M4683" s="9"/>
      <c r="N4683"/>
      <c r="O4683"/>
      <c r="P4683"/>
      <c r="Q4683"/>
      <c r="R4683"/>
      <c r="S4683"/>
      <c r="T4683"/>
      <c r="U4683"/>
      <c r="V4683"/>
      <c r="W4683"/>
    </row>
    <row r="4684" spans="2:23" ht="15" x14ac:dyDescent="0.25">
      <c r="B4684" s="2"/>
      <c r="H4684" s="2" t="s">
        <v>1508</v>
      </c>
      <c r="K4684" s="9"/>
      <c r="L4684" s="9"/>
      <c r="M4684" s="9"/>
      <c r="N4684"/>
      <c r="O4684"/>
      <c r="P4684"/>
      <c r="Q4684"/>
      <c r="R4684"/>
      <c r="S4684"/>
      <c r="T4684"/>
      <c r="U4684"/>
      <c r="V4684"/>
      <c r="W4684"/>
    </row>
    <row r="4685" spans="2:23" ht="15" x14ac:dyDescent="0.25">
      <c r="B4685" s="2"/>
      <c r="I4685" s="2" t="s">
        <v>406</v>
      </c>
      <c r="J4685" s="2" t="s">
        <v>1177</v>
      </c>
      <c r="K4685" s="9">
        <v>-2013</v>
      </c>
      <c r="L4685" s="9">
        <v>-1530</v>
      </c>
      <c r="M4685" s="9">
        <v>0</v>
      </c>
      <c r="N4685"/>
      <c r="O4685"/>
      <c r="P4685"/>
      <c r="Q4685"/>
      <c r="R4685"/>
      <c r="S4685"/>
      <c r="T4685"/>
      <c r="U4685"/>
      <c r="V4685"/>
      <c r="W4685"/>
    </row>
    <row r="4686" spans="2:23" ht="15" x14ac:dyDescent="0.25">
      <c r="B4686" s="2"/>
      <c r="K4686" s="9"/>
      <c r="L4686" s="9"/>
      <c r="M4686" s="9"/>
      <c r="N4686"/>
      <c r="O4686"/>
      <c r="P4686"/>
      <c r="Q4686"/>
      <c r="R4686"/>
      <c r="S4686"/>
      <c r="T4686"/>
      <c r="U4686"/>
      <c r="V4686"/>
      <c r="W4686"/>
    </row>
    <row r="4687" spans="2:23" ht="15" x14ac:dyDescent="0.25">
      <c r="B4687" s="2"/>
      <c r="H4687" s="2" t="s">
        <v>1509</v>
      </c>
      <c r="K4687" s="9"/>
      <c r="L4687" s="9"/>
      <c r="M4687" s="9"/>
      <c r="N4687"/>
      <c r="O4687"/>
      <c r="P4687"/>
      <c r="Q4687"/>
      <c r="R4687"/>
      <c r="S4687"/>
      <c r="T4687"/>
      <c r="U4687"/>
      <c r="V4687"/>
      <c r="W4687"/>
    </row>
    <row r="4688" spans="2:23" ht="15" x14ac:dyDescent="0.25">
      <c r="B4688" s="2"/>
      <c r="I4688" s="2" t="s">
        <v>406</v>
      </c>
      <c r="J4688" s="2" t="s">
        <v>1177</v>
      </c>
      <c r="K4688" s="9">
        <v>-15</v>
      </c>
      <c r="L4688" s="9">
        <v>-12</v>
      </c>
      <c r="M4688" s="9">
        <v>0</v>
      </c>
      <c r="N4688"/>
      <c r="O4688"/>
      <c r="P4688"/>
      <c r="Q4688"/>
      <c r="R4688"/>
      <c r="S4688"/>
      <c r="T4688"/>
      <c r="U4688"/>
      <c r="V4688"/>
      <c r="W4688"/>
    </row>
    <row r="4689" spans="2:23" ht="15" x14ac:dyDescent="0.25">
      <c r="B4689" s="2"/>
      <c r="K4689" s="9"/>
      <c r="L4689" s="9"/>
      <c r="M4689" s="9"/>
      <c r="N4689"/>
      <c r="O4689"/>
      <c r="P4689"/>
      <c r="Q4689"/>
      <c r="R4689"/>
      <c r="S4689"/>
      <c r="T4689"/>
      <c r="U4689"/>
      <c r="V4689"/>
      <c r="W4689"/>
    </row>
    <row r="4690" spans="2:23" ht="15" x14ac:dyDescent="0.25">
      <c r="B4690" s="2"/>
      <c r="H4690" s="2" t="s">
        <v>1510</v>
      </c>
      <c r="K4690" s="9"/>
      <c r="L4690" s="9"/>
      <c r="M4690" s="9"/>
      <c r="N4690"/>
      <c r="O4690"/>
      <c r="P4690"/>
      <c r="Q4690"/>
      <c r="R4690"/>
      <c r="S4690"/>
      <c r="T4690"/>
      <c r="U4690"/>
      <c r="V4690"/>
      <c r="W4690"/>
    </row>
    <row r="4691" spans="2:23" ht="15" x14ac:dyDescent="0.25">
      <c r="B4691" s="2"/>
      <c r="I4691" s="2" t="s">
        <v>406</v>
      </c>
      <c r="J4691" s="2" t="s">
        <v>1177</v>
      </c>
      <c r="K4691" s="9">
        <v>-1</v>
      </c>
      <c r="L4691" s="9">
        <v>-2</v>
      </c>
      <c r="M4691" s="9">
        <v>0</v>
      </c>
      <c r="N4691"/>
      <c r="O4691"/>
      <c r="P4691"/>
      <c r="Q4691"/>
      <c r="R4691"/>
      <c r="S4691"/>
      <c r="T4691"/>
      <c r="U4691"/>
      <c r="V4691"/>
      <c r="W4691"/>
    </row>
    <row r="4692" spans="2:23" ht="15" x14ac:dyDescent="0.25">
      <c r="B4692" s="2"/>
      <c r="K4692" s="9"/>
      <c r="L4692" s="9"/>
      <c r="M4692" s="9"/>
      <c r="N4692"/>
      <c r="O4692"/>
      <c r="P4692"/>
      <c r="Q4692"/>
      <c r="R4692"/>
      <c r="S4692"/>
      <c r="T4692"/>
      <c r="U4692"/>
      <c r="V4692"/>
      <c r="W4692"/>
    </row>
    <row r="4693" spans="2:23" ht="15" x14ac:dyDescent="0.25">
      <c r="B4693" s="2"/>
      <c r="H4693" s="2" t="s">
        <v>1511</v>
      </c>
      <c r="K4693" s="9"/>
      <c r="L4693" s="9"/>
      <c r="M4693" s="9"/>
      <c r="N4693"/>
      <c r="O4693"/>
      <c r="P4693"/>
      <c r="Q4693"/>
      <c r="R4693"/>
      <c r="S4693"/>
      <c r="T4693"/>
      <c r="U4693"/>
      <c r="V4693"/>
      <c r="W4693"/>
    </row>
    <row r="4694" spans="2:23" ht="15" x14ac:dyDescent="0.25">
      <c r="B4694" s="2"/>
      <c r="I4694" s="2" t="s">
        <v>406</v>
      </c>
      <c r="J4694" s="2" t="s">
        <v>1177</v>
      </c>
      <c r="K4694" s="9">
        <v>-4</v>
      </c>
      <c r="L4694" s="9">
        <v>-2</v>
      </c>
      <c r="M4694" s="9">
        <v>0</v>
      </c>
      <c r="N4694"/>
      <c r="O4694"/>
      <c r="P4694"/>
      <c r="Q4694"/>
      <c r="R4694"/>
      <c r="S4694"/>
      <c r="T4694"/>
      <c r="U4694"/>
      <c r="V4694"/>
      <c r="W4694"/>
    </row>
    <row r="4695" spans="2:23" ht="15" x14ac:dyDescent="0.25">
      <c r="B4695" s="2"/>
      <c r="K4695" s="9"/>
      <c r="L4695" s="9"/>
      <c r="M4695" s="9"/>
      <c r="N4695"/>
      <c r="O4695"/>
      <c r="P4695"/>
      <c r="Q4695"/>
      <c r="R4695"/>
      <c r="S4695"/>
      <c r="T4695"/>
      <c r="U4695"/>
      <c r="V4695"/>
      <c r="W4695"/>
    </row>
    <row r="4696" spans="2:23" ht="15" x14ac:dyDescent="0.25">
      <c r="B4696" s="2"/>
      <c r="H4696" s="2" t="s">
        <v>1512</v>
      </c>
      <c r="K4696" s="9"/>
      <c r="L4696" s="9"/>
      <c r="M4696" s="9"/>
      <c r="N4696"/>
      <c r="O4696"/>
      <c r="P4696"/>
      <c r="Q4696"/>
      <c r="R4696"/>
      <c r="S4696"/>
      <c r="T4696"/>
      <c r="U4696"/>
      <c r="V4696"/>
      <c r="W4696"/>
    </row>
    <row r="4697" spans="2:23" ht="15" x14ac:dyDescent="0.25">
      <c r="B4697" s="2"/>
      <c r="I4697" s="2" t="s">
        <v>800</v>
      </c>
      <c r="J4697" s="2" t="s">
        <v>1177</v>
      </c>
      <c r="K4697" s="9">
        <v>-4</v>
      </c>
      <c r="L4697" s="9">
        <v>-2</v>
      </c>
      <c r="M4697" s="9">
        <v>-2</v>
      </c>
      <c r="N4697"/>
      <c r="O4697"/>
      <c r="P4697"/>
      <c r="Q4697"/>
      <c r="R4697"/>
      <c r="S4697"/>
      <c r="T4697"/>
      <c r="U4697"/>
      <c r="V4697"/>
      <c r="W4697"/>
    </row>
    <row r="4698" spans="2:23" ht="15" x14ac:dyDescent="0.25">
      <c r="B4698" s="2"/>
      <c r="K4698" s="9"/>
      <c r="L4698" s="9"/>
      <c r="M4698" s="9"/>
      <c r="N4698"/>
      <c r="O4698"/>
      <c r="P4698"/>
      <c r="Q4698"/>
      <c r="R4698"/>
      <c r="S4698"/>
      <c r="T4698"/>
      <c r="U4698"/>
      <c r="V4698"/>
      <c r="W4698"/>
    </row>
    <row r="4699" spans="2:23" ht="15" x14ac:dyDescent="0.25">
      <c r="B4699" s="2"/>
      <c r="H4699" s="2" t="s">
        <v>1513</v>
      </c>
      <c r="K4699" s="9"/>
      <c r="L4699" s="9"/>
      <c r="M4699" s="9"/>
      <c r="N4699"/>
      <c r="O4699"/>
      <c r="P4699"/>
      <c r="Q4699"/>
      <c r="R4699"/>
      <c r="S4699"/>
      <c r="T4699"/>
      <c r="U4699"/>
      <c r="V4699"/>
      <c r="W4699"/>
    </row>
    <row r="4700" spans="2:23" ht="15" x14ac:dyDescent="0.25">
      <c r="B4700" s="2"/>
      <c r="I4700" s="2" t="s">
        <v>412</v>
      </c>
      <c r="J4700" s="2" t="s">
        <v>1177</v>
      </c>
      <c r="K4700" s="9">
        <v>-196</v>
      </c>
      <c r="L4700" s="9">
        <v>-216</v>
      </c>
      <c r="M4700" s="9">
        <v>-295</v>
      </c>
      <c r="N4700"/>
      <c r="O4700"/>
      <c r="P4700"/>
      <c r="Q4700"/>
      <c r="R4700"/>
      <c r="S4700"/>
      <c r="T4700"/>
      <c r="U4700"/>
      <c r="V4700"/>
      <c r="W4700"/>
    </row>
    <row r="4701" spans="2:23" ht="15" x14ac:dyDescent="0.25">
      <c r="B4701" s="2"/>
      <c r="K4701" s="9"/>
      <c r="L4701" s="9"/>
      <c r="M4701" s="9"/>
      <c r="N4701"/>
      <c r="O4701"/>
      <c r="P4701"/>
      <c r="Q4701"/>
      <c r="R4701"/>
      <c r="S4701"/>
      <c r="T4701"/>
      <c r="U4701"/>
      <c r="V4701"/>
      <c r="W4701"/>
    </row>
    <row r="4702" spans="2:23" ht="15" x14ac:dyDescent="0.25">
      <c r="B4702" s="2"/>
      <c r="H4702" s="2" t="s">
        <v>1514</v>
      </c>
      <c r="K4702" s="9"/>
      <c r="L4702" s="9"/>
      <c r="M4702" s="9"/>
      <c r="N4702"/>
      <c r="O4702"/>
      <c r="P4702"/>
      <c r="Q4702"/>
      <c r="R4702"/>
      <c r="S4702"/>
      <c r="T4702"/>
      <c r="U4702"/>
      <c r="V4702"/>
      <c r="W4702"/>
    </row>
    <row r="4703" spans="2:23" ht="15" x14ac:dyDescent="0.25">
      <c r="B4703" s="2"/>
      <c r="I4703" s="2" t="s">
        <v>406</v>
      </c>
      <c r="J4703" s="2" t="s">
        <v>1177</v>
      </c>
      <c r="K4703" s="9">
        <v>0</v>
      </c>
      <c r="L4703" s="9">
        <v>-3</v>
      </c>
      <c r="M4703" s="9">
        <v>0</v>
      </c>
      <c r="N4703"/>
      <c r="O4703"/>
      <c r="P4703"/>
      <c r="Q4703"/>
      <c r="R4703"/>
      <c r="S4703"/>
      <c r="T4703"/>
      <c r="U4703"/>
      <c r="V4703"/>
      <c r="W4703"/>
    </row>
    <row r="4704" spans="2:23" ht="15" x14ac:dyDescent="0.25">
      <c r="B4704" s="2"/>
      <c r="K4704" s="9"/>
      <c r="L4704" s="9"/>
      <c r="M4704" s="9"/>
      <c r="N4704"/>
      <c r="O4704"/>
      <c r="P4704"/>
      <c r="Q4704"/>
      <c r="R4704"/>
      <c r="S4704"/>
      <c r="T4704"/>
      <c r="U4704"/>
      <c r="V4704"/>
      <c r="W4704"/>
    </row>
    <row r="4705" spans="2:23" ht="15" x14ac:dyDescent="0.25">
      <c r="B4705" s="2"/>
      <c r="D4705" s="2" t="s">
        <v>416</v>
      </c>
      <c r="E4705" s="2" t="s">
        <v>417</v>
      </c>
      <c r="K4705" s="9"/>
      <c r="L4705" s="9"/>
      <c r="M4705" s="9"/>
      <c r="N4705"/>
      <c r="O4705"/>
      <c r="P4705"/>
      <c r="Q4705"/>
      <c r="R4705"/>
      <c r="S4705"/>
      <c r="T4705"/>
      <c r="U4705"/>
      <c r="V4705"/>
      <c r="W4705"/>
    </row>
    <row r="4706" spans="2:23" ht="15" x14ac:dyDescent="0.25">
      <c r="B4706" s="2"/>
      <c r="F4706" s="2" t="s">
        <v>27</v>
      </c>
      <c r="G4706" s="2" t="s">
        <v>417</v>
      </c>
      <c r="K4706" s="9"/>
      <c r="L4706" s="9"/>
      <c r="M4706" s="9"/>
      <c r="N4706"/>
      <c r="O4706"/>
      <c r="P4706"/>
      <c r="Q4706"/>
      <c r="R4706"/>
      <c r="S4706"/>
      <c r="T4706"/>
      <c r="U4706"/>
      <c r="V4706"/>
      <c r="W4706"/>
    </row>
    <row r="4707" spans="2:23" ht="15" x14ac:dyDescent="0.25">
      <c r="B4707" s="2"/>
      <c r="H4707" s="2" t="s">
        <v>1515</v>
      </c>
      <c r="K4707" s="9"/>
      <c r="L4707" s="9"/>
      <c r="M4707" s="9"/>
      <c r="N4707"/>
      <c r="O4707"/>
      <c r="P4707"/>
      <c r="Q4707"/>
      <c r="R4707"/>
      <c r="S4707"/>
      <c r="T4707"/>
      <c r="U4707"/>
      <c r="V4707"/>
      <c r="W4707"/>
    </row>
    <row r="4708" spans="2:23" ht="15" x14ac:dyDescent="0.25">
      <c r="B4708" s="2"/>
      <c r="I4708" s="2" t="s">
        <v>808</v>
      </c>
      <c r="J4708" s="2" t="s">
        <v>1177</v>
      </c>
      <c r="K4708" s="9">
        <v>-21</v>
      </c>
      <c r="L4708" s="9">
        <v>-19</v>
      </c>
      <c r="M4708" s="9">
        <v>-19</v>
      </c>
      <c r="N4708"/>
      <c r="O4708"/>
      <c r="P4708"/>
      <c r="Q4708"/>
      <c r="R4708"/>
      <c r="S4708"/>
      <c r="T4708"/>
      <c r="U4708"/>
      <c r="V4708"/>
      <c r="W4708"/>
    </row>
    <row r="4709" spans="2:23" ht="15" x14ac:dyDescent="0.25">
      <c r="B4709" s="2"/>
      <c r="K4709" s="9"/>
      <c r="L4709" s="9"/>
      <c r="M4709" s="9"/>
      <c r="N4709"/>
      <c r="O4709"/>
      <c r="P4709"/>
      <c r="Q4709"/>
      <c r="R4709"/>
      <c r="S4709"/>
      <c r="T4709"/>
      <c r="U4709"/>
      <c r="V4709"/>
      <c r="W4709"/>
    </row>
    <row r="4710" spans="2:23" ht="15" x14ac:dyDescent="0.25">
      <c r="B4710" s="2"/>
      <c r="H4710" s="2" t="s">
        <v>1516</v>
      </c>
      <c r="K4710" s="9"/>
      <c r="L4710" s="9"/>
      <c r="M4710" s="9"/>
      <c r="N4710"/>
      <c r="O4710"/>
      <c r="P4710"/>
      <c r="Q4710"/>
      <c r="R4710"/>
      <c r="S4710"/>
      <c r="T4710"/>
      <c r="U4710"/>
      <c r="V4710"/>
      <c r="W4710"/>
    </row>
    <row r="4711" spans="2:23" ht="15" x14ac:dyDescent="0.25">
      <c r="B4711" s="2"/>
      <c r="I4711" s="2" t="s">
        <v>122</v>
      </c>
      <c r="J4711" s="2" t="s">
        <v>1177</v>
      </c>
      <c r="K4711" s="9">
        <v>-18</v>
      </c>
      <c r="L4711" s="9">
        <v>-7</v>
      </c>
      <c r="M4711" s="9">
        <v>-12</v>
      </c>
      <c r="N4711"/>
      <c r="O4711"/>
      <c r="P4711"/>
      <c r="Q4711"/>
      <c r="R4711"/>
      <c r="S4711"/>
      <c r="T4711"/>
      <c r="U4711"/>
      <c r="V4711"/>
      <c r="W4711"/>
    </row>
    <row r="4712" spans="2:23" ht="15" x14ac:dyDescent="0.25">
      <c r="B4712" s="2"/>
      <c r="K4712" s="9"/>
      <c r="L4712" s="9"/>
      <c r="M4712" s="9"/>
      <c r="N4712"/>
      <c r="O4712"/>
      <c r="P4712"/>
      <c r="Q4712"/>
      <c r="R4712"/>
      <c r="S4712"/>
      <c r="T4712"/>
      <c r="U4712"/>
      <c r="V4712"/>
      <c r="W4712"/>
    </row>
    <row r="4713" spans="2:23" ht="15" x14ac:dyDescent="0.25">
      <c r="B4713" s="2"/>
      <c r="H4713" s="2" t="s">
        <v>1517</v>
      </c>
      <c r="K4713" s="9"/>
      <c r="L4713" s="9"/>
      <c r="M4713" s="9"/>
      <c r="N4713"/>
      <c r="O4713"/>
      <c r="P4713"/>
      <c r="Q4713"/>
      <c r="R4713"/>
      <c r="S4713"/>
      <c r="T4713"/>
      <c r="U4713"/>
      <c r="V4713"/>
      <c r="W4713"/>
    </row>
    <row r="4714" spans="2:23" ht="15" x14ac:dyDescent="0.25">
      <c r="B4714" s="2"/>
      <c r="I4714" s="2" t="s">
        <v>122</v>
      </c>
      <c r="J4714" s="2" t="s">
        <v>1177</v>
      </c>
      <c r="K4714" s="9">
        <v>-932</v>
      </c>
      <c r="L4714" s="9">
        <v>-920</v>
      </c>
      <c r="M4714" s="9">
        <v>-958</v>
      </c>
      <c r="N4714"/>
      <c r="O4714"/>
      <c r="P4714"/>
      <c r="Q4714"/>
      <c r="R4714"/>
      <c r="S4714"/>
      <c r="T4714"/>
      <c r="U4714"/>
      <c r="V4714"/>
      <c r="W4714"/>
    </row>
    <row r="4715" spans="2:23" ht="15" x14ac:dyDescent="0.25">
      <c r="B4715" s="2"/>
      <c r="K4715" s="9"/>
      <c r="L4715" s="9"/>
      <c r="M4715" s="9"/>
      <c r="N4715"/>
      <c r="O4715"/>
      <c r="P4715"/>
      <c r="Q4715"/>
      <c r="R4715"/>
      <c r="S4715"/>
      <c r="T4715"/>
      <c r="U4715"/>
      <c r="V4715"/>
      <c r="W4715"/>
    </row>
    <row r="4716" spans="2:23" ht="15" x14ac:dyDescent="0.25">
      <c r="B4716" s="2"/>
      <c r="H4716" s="2" t="s">
        <v>1518</v>
      </c>
      <c r="K4716" s="9"/>
      <c r="L4716" s="9"/>
      <c r="M4716" s="9"/>
      <c r="N4716"/>
      <c r="O4716"/>
      <c r="P4716"/>
      <c r="Q4716"/>
      <c r="R4716"/>
      <c r="S4716"/>
      <c r="T4716"/>
      <c r="U4716"/>
      <c r="V4716"/>
      <c r="W4716"/>
    </row>
    <row r="4717" spans="2:23" ht="15" x14ac:dyDescent="0.25">
      <c r="B4717" s="2"/>
      <c r="I4717" s="2" t="s">
        <v>122</v>
      </c>
      <c r="J4717" s="2" t="s">
        <v>1177</v>
      </c>
      <c r="K4717" s="9">
        <v>0</v>
      </c>
      <c r="L4717" s="9">
        <v>-15</v>
      </c>
      <c r="M4717" s="9">
        <v>-15</v>
      </c>
      <c r="N4717"/>
      <c r="O4717"/>
      <c r="P4717"/>
      <c r="Q4717"/>
      <c r="R4717"/>
      <c r="S4717"/>
      <c r="T4717"/>
      <c r="U4717"/>
      <c r="V4717"/>
      <c r="W4717"/>
    </row>
    <row r="4718" spans="2:23" ht="15" x14ac:dyDescent="0.25">
      <c r="B4718" s="2"/>
      <c r="K4718" s="9"/>
      <c r="L4718" s="9"/>
      <c r="M4718" s="9"/>
      <c r="N4718"/>
      <c r="O4718"/>
      <c r="P4718"/>
      <c r="Q4718"/>
      <c r="R4718"/>
      <c r="S4718"/>
      <c r="T4718"/>
      <c r="U4718"/>
      <c r="V4718"/>
      <c r="W4718"/>
    </row>
    <row r="4719" spans="2:23" ht="15" x14ac:dyDescent="0.25">
      <c r="B4719" s="2"/>
      <c r="H4719" s="2" t="s">
        <v>1519</v>
      </c>
      <c r="K4719" s="9"/>
      <c r="L4719" s="9"/>
      <c r="M4719" s="9"/>
      <c r="N4719"/>
      <c r="O4719"/>
      <c r="P4719"/>
      <c r="Q4719"/>
      <c r="R4719"/>
      <c r="S4719"/>
      <c r="T4719"/>
      <c r="U4719"/>
      <c r="V4719"/>
      <c r="W4719"/>
    </row>
    <row r="4720" spans="2:23" ht="15" x14ac:dyDescent="0.25">
      <c r="B4720" s="2"/>
      <c r="I4720" s="2" t="s">
        <v>122</v>
      </c>
      <c r="J4720" s="2" t="s">
        <v>1177</v>
      </c>
      <c r="K4720" s="9">
        <v>-4</v>
      </c>
      <c r="L4720" s="9">
        <v>-6</v>
      </c>
      <c r="M4720" s="9">
        <v>-6</v>
      </c>
      <c r="N4720"/>
      <c r="O4720"/>
      <c r="P4720"/>
      <c r="Q4720"/>
      <c r="R4720"/>
      <c r="S4720"/>
      <c r="T4720"/>
      <c r="U4720"/>
      <c r="V4720"/>
      <c r="W4720"/>
    </row>
    <row r="4721" spans="2:23" ht="15" x14ac:dyDescent="0.25">
      <c r="B4721" s="2"/>
      <c r="K4721" s="9"/>
      <c r="L4721" s="9"/>
      <c r="M4721" s="9"/>
      <c r="N4721"/>
      <c r="O4721"/>
      <c r="P4721"/>
      <c r="Q4721"/>
      <c r="R4721"/>
      <c r="S4721"/>
      <c r="T4721"/>
      <c r="U4721"/>
      <c r="V4721"/>
      <c r="W4721"/>
    </row>
    <row r="4722" spans="2:23" ht="15" x14ac:dyDescent="0.25">
      <c r="B4722" s="2"/>
      <c r="H4722" s="2" t="s">
        <v>1520</v>
      </c>
      <c r="K4722" s="9"/>
      <c r="L4722" s="9"/>
      <c r="M4722" s="9"/>
      <c r="N4722"/>
      <c r="O4722"/>
      <c r="P4722"/>
      <c r="Q4722"/>
      <c r="R4722"/>
      <c r="S4722"/>
      <c r="T4722"/>
      <c r="U4722"/>
      <c r="V4722"/>
      <c r="W4722"/>
    </row>
    <row r="4723" spans="2:23" ht="15" x14ac:dyDescent="0.25">
      <c r="B4723" s="2"/>
      <c r="I4723" s="2" t="s">
        <v>128</v>
      </c>
      <c r="J4723" s="2" t="s">
        <v>1177</v>
      </c>
      <c r="K4723" s="9">
        <v>-15</v>
      </c>
      <c r="L4723" s="9">
        <v>-21</v>
      </c>
      <c r="M4723" s="9">
        <v>0</v>
      </c>
      <c r="N4723"/>
      <c r="O4723"/>
      <c r="P4723"/>
      <c r="Q4723"/>
      <c r="R4723"/>
      <c r="S4723"/>
      <c r="T4723"/>
      <c r="U4723"/>
      <c r="V4723"/>
      <c r="W4723"/>
    </row>
    <row r="4724" spans="2:23" ht="15" x14ac:dyDescent="0.25">
      <c r="B4724" s="2"/>
      <c r="K4724" s="9"/>
      <c r="L4724" s="9"/>
      <c r="M4724" s="9"/>
      <c r="N4724"/>
      <c r="O4724"/>
      <c r="P4724"/>
      <c r="Q4724"/>
      <c r="R4724"/>
      <c r="S4724"/>
      <c r="T4724"/>
      <c r="U4724"/>
      <c r="V4724"/>
      <c r="W4724"/>
    </row>
    <row r="4725" spans="2:23" ht="15" x14ac:dyDescent="0.25">
      <c r="B4725" s="2"/>
      <c r="H4725" s="2" t="s">
        <v>1521</v>
      </c>
      <c r="K4725" s="9"/>
      <c r="L4725" s="9"/>
      <c r="M4725" s="9"/>
      <c r="N4725"/>
      <c r="O4725"/>
      <c r="P4725"/>
      <c r="Q4725"/>
      <c r="R4725"/>
      <c r="S4725"/>
      <c r="T4725"/>
      <c r="U4725"/>
      <c r="V4725"/>
      <c r="W4725"/>
    </row>
    <row r="4726" spans="2:23" ht="15" x14ac:dyDescent="0.25">
      <c r="B4726" s="2"/>
      <c r="I4726" s="2" t="s">
        <v>128</v>
      </c>
      <c r="J4726" s="2" t="s">
        <v>1177</v>
      </c>
      <c r="K4726" s="9">
        <v>-1</v>
      </c>
      <c r="L4726" s="9">
        <v>0</v>
      </c>
      <c r="M4726" s="9">
        <v>0</v>
      </c>
      <c r="N4726"/>
      <c r="O4726"/>
      <c r="P4726"/>
      <c r="Q4726"/>
      <c r="R4726"/>
      <c r="S4726"/>
      <c r="T4726"/>
      <c r="U4726"/>
      <c r="V4726"/>
      <c r="W4726"/>
    </row>
    <row r="4727" spans="2:23" ht="15" x14ac:dyDescent="0.25">
      <c r="B4727" s="2"/>
      <c r="K4727" s="9"/>
      <c r="L4727" s="9"/>
      <c r="M4727" s="9"/>
      <c r="N4727"/>
      <c r="O4727"/>
      <c r="P4727"/>
      <c r="Q4727"/>
      <c r="R4727"/>
      <c r="S4727"/>
      <c r="T4727"/>
      <c r="U4727"/>
      <c r="V4727"/>
      <c r="W4727"/>
    </row>
    <row r="4728" spans="2:23" ht="15" x14ac:dyDescent="0.25">
      <c r="B4728" s="2"/>
      <c r="H4728" s="2" t="s">
        <v>1522</v>
      </c>
      <c r="K4728" s="9"/>
      <c r="L4728" s="9"/>
      <c r="M4728" s="9"/>
      <c r="N4728"/>
      <c r="O4728"/>
      <c r="P4728"/>
      <c r="Q4728"/>
      <c r="R4728"/>
      <c r="S4728"/>
      <c r="T4728"/>
      <c r="U4728"/>
      <c r="V4728"/>
      <c r="W4728"/>
    </row>
    <row r="4729" spans="2:23" ht="15" x14ac:dyDescent="0.25">
      <c r="B4729" s="2"/>
      <c r="I4729" s="2" t="s">
        <v>800</v>
      </c>
      <c r="J4729" s="2" t="s">
        <v>1177</v>
      </c>
      <c r="K4729" s="9">
        <v>-71</v>
      </c>
      <c r="L4729" s="9">
        <v>-69</v>
      </c>
      <c r="M4729" s="9">
        <v>-68</v>
      </c>
      <c r="N4729"/>
      <c r="O4729"/>
      <c r="P4729"/>
      <c r="Q4729"/>
      <c r="R4729"/>
      <c r="S4729"/>
      <c r="T4729"/>
      <c r="U4729"/>
      <c r="V4729"/>
      <c r="W4729"/>
    </row>
    <row r="4730" spans="2:23" ht="15" x14ac:dyDescent="0.25">
      <c r="B4730" s="2"/>
      <c r="K4730" s="9"/>
      <c r="L4730" s="9"/>
      <c r="M4730" s="9"/>
      <c r="N4730"/>
      <c r="O4730"/>
      <c r="P4730"/>
      <c r="Q4730"/>
      <c r="R4730"/>
      <c r="S4730"/>
      <c r="T4730"/>
      <c r="U4730"/>
      <c r="V4730"/>
      <c r="W4730"/>
    </row>
    <row r="4731" spans="2:23" ht="15" x14ac:dyDescent="0.25">
      <c r="B4731" s="2"/>
      <c r="H4731" s="2" t="s">
        <v>1523</v>
      </c>
      <c r="K4731" s="9"/>
      <c r="L4731" s="9"/>
      <c r="M4731" s="9"/>
      <c r="N4731"/>
      <c r="O4731"/>
      <c r="P4731"/>
      <c r="Q4731"/>
      <c r="R4731"/>
      <c r="S4731"/>
      <c r="T4731"/>
      <c r="U4731"/>
      <c r="V4731"/>
      <c r="W4731"/>
    </row>
    <row r="4732" spans="2:23" ht="15" x14ac:dyDescent="0.25">
      <c r="B4732" s="2"/>
      <c r="I4732" s="2" t="s">
        <v>808</v>
      </c>
      <c r="J4732" s="2" t="s">
        <v>1177</v>
      </c>
      <c r="K4732" s="9">
        <v>-46</v>
      </c>
      <c r="L4732" s="9">
        <v>-40</v>
      </c>
      <c r="M4732" s="9">
        <v>-40</v>
      </c>
      <c r="N4732"/>
      <c r="O4732"/>
      <c r="P4732"/>
      <c r="Q4732"/>
      <c r="R4732"/>
      <c r="S4732"/>
      <c r="T4732"/>
      <c r="U4732"/>
      <c r="V4732"/>
      <c r="W4732"/>
    </row>
    <row r="4733" spans="2:23" ht="15" x14ac:dyDescent="0.25">
      <c r="B4733" s="2"/>
      <c r="K4733" s="9"/>
      <c r="L4733" s="9"/>
      <c r="M4733" s="9"/>
      <c r="N4733"/>
      <c r="O4733"/>
      <c r="P4733"/>
      <c r="Q4733"/>
      <c r="R4733"/>
      <c r="S4733"/>
      <c r="T4733"/>
      <c r="U4733"/>
      <c r="V4733"/>
      <c r="W4733"/>
    </row>
    <row r="4734" spans="2:23" ht="15" x14ac:dyDescent="0.25">
      <c r="B4734" s="2"/>
      <c r="H4734" s="2" t="s">
        <v>1524</v>
      </c>
      <c r="K4734" s="9"/>
      <c r="L4734" s="9"/>
      <c r="M4734" s="9"/>
      <c r="N4734"/>
      <c r="O4734"/>
      <c r="P4734"/>
      <c r="Q4734"/>
      <c r="R4734"/>
      <c r="S4734"/>
      <c r="T4734"/>
      <c r="U4734"/>
      <c r="V4734"/>
      <c r="W4734"/>
    </row>
    <row r="4735" spans="2:23" ht="15" x14ac:dyDescent="0.25">
      <c r="B4735" s="2"/>
      <c r="I4735" s="2" t="s">
        <v>122</v>
      </c>
      <c r="J4735" s="2" t="s">
        <v>1177</v>
      </c>
      <c r="K4735" s="9">
        <v>-2932</v>
      </c>
      <c r="L4735" s="9">
        <v>-3127</v>
      </c>
      <c r="M4735" s="9">
        <v>-3280</v>
      </c>
      <c r="N4735"/>
      <c r="O4735"/>
      <c r="P4735"/>
      <c r="Q4735"/>
      <c r="R4735"/>
      <c r="S4735"/>
      <c r="T4735"/>
      <c r="U4735"/>
      <c r="V4735"/>
      <c r="W4735"/>
    </row>
    <row r="4736" spans="2:23" ht="15" x14ac:dyDescent="0.25">
      <c r="B4736" s="2"/>
      <c r="K4736" s="9"/>
      <c r="L4736" s="9"/>
      <c r="M4736" s="9"/>
      <c r="N4736"/>
      <c r="O4736"/>
      <c r="P4736"/>
      <c r="Q4736"/>
      <c r="R4736"/>
      <c r="S4736"/>
      <c r="T4736"/>
      <c r="U4736"/>
      <c r="V4736"/>
      <c r="W4736"/>
    </row>
    <row r="4737" spans="2:23" ht="15" x14ac:dyDescent="0.25">
      <c r="B4737" s="2"/>
      <c r="H4737" s="2" t="s">
        <v>1525</v>
      </c>
      <c r="K4737" s="9"/>
      <c r="L4737" s="9"/>
      <c r="M4737" s="9"/>
      <c r="N4737"/>
      <c r="O4737"/>
      <c r="P4737"/>
      <c r="Q4737"/>
      <c r="R4737"/>
      <c r="S4737"/>
      <c r="T4737"/>
      <c r="U4737"/>
      <c r="V4737"/>
      <c r="W4737"/>
    </row>
    <row r="4738" spans="2:23" ht="15" x14ac:dyDescent="0.25">
      <c r="B4738" s="2"/>
      <c r="I4738" s="2" t="s">
        <v>124</v>
      </c>
      <c r="J4738" s="2" t="s">
        <v>1177</v>
      </c>
      <c r="K4738" s="9">
        <v>-157</v>
      </c>
      <c r="L4738" s="9">
        <v>-69</v>
      </c>
      <c r="M4738" s="9">
        <v>-69</v>
      </c>
      <c r="N4738"/>
      <c r="O4738"/>
      <c r="P4738"/>
      <c r="Q4738"/>
      <c r="R4738"/>
      <c r="S4738"/>
      <c r="T4738"/>
      <c r="U4738"/>
      <c r="V4738"/>
      <c r="W4738"/>
    </row>
    <row r="4739" spans="2:23" ht="15" x14ac:dyDescent="0.25">
      <c r="B4739" s="2"/>
      <c r="K4739" s="9"/>
      <c r="L4739" s="9"/>
      <c r="M4739" s="9"/>
      <c r="N4739"/>
      <c r="O4739"/>
      <c r="P4739"/>
      <c r="Q4739"/>
      <c r="R4739"/>
      <c r="S4739"/>
      <c r="T4739"/>
      <c r="U4739"/>
      <c r="V4739"/>
      <c r="W4739"/>
    </row>
    <row r="4740" spans="2:23" ht="15" x14ac:dyDescent="0.25">
      <c r="B4740" s="2"/>
      <c r="H4740" s="2" t="s">
        <v>1526</v>
      </c>
      <c r="K4740" s="9"/>
      <c r="L4740" s="9"/>
      <c r="M4740" s="9"/>
      <c r="N4740"/>
      <c r="O4740"/>
      <c r="P4740"/>
      <c r="Q4740"/>
      <c r="R4740"/>
      <c r="S4740"/>
      <c r="T4740"/>
      <c r="U4740"/>
      <c r="V4740"/>
      <c r="W4740"/>
    </row>
    <row r="4741" spans="2:23" ht="15" x14ac:dyDescent="0.25">
      <c r="B4741" s="2"/>
      <c r="I4741" s="2" t="s">
        <v>122</v>
      </c>
      <c r="J4741" s="2" t="s">
        <v>1177</v>
      </c>
      <c r="K4741" s="9">
        <v>-42</v>
      </c>
      <c r="L4741" s="9">
        <v>-14</v>
      </c>
      <c r="M4741" s="9">
        <v>-14</v>
      </c>
      <c r="N4741"/>
      <c r="O4741"/>
      <c r="P4741"/>
      <c r="Q4741"/>
      <c r="R4741"/>
      <c r="S4741"/>
      <c r="T4741"/>
      <c r="U4741"/>
      <c r="V4741"/>
      <c r="W4741"/>
    </row>
    <row r="4742" spans="2:23" ht="15" x14ac:dyDescent="0.25">
      <c r="B4742" s="2"/>
      <c r="K4742" s="9"/>
      <c r="L4742" s="9"/>
      <c r="M4742" s="9"/>
      <c r="N4742"/>
      <c r="O4742"/>
      <c r="P4742"/>
      <c r="Q4742"/>
      <c r="R4742"/>
      <c r="S4742"/>
      <c r="T4742"/>
      <c r="U4742"/>
      <c r="V4742"/>
      <c r="W4742"/>
    </row>
    <row r="4743" spans="2:23" ht="15" x14ac:dyDescent="0.25">
      <c r="B4743" s="2"/>
      <c r="H4743" s="2" t="s">
        <v>1527</v>
      </c>
      <c r="K4743" s="9"/>
      <c r="L4743" s="9"/>
      <c r="M4743" s="9"/>
      <c r="N4743"/>
      <c r="O4743"/>
      <c r="P4743"/>
      <c r="Q4743"/>
      <c r="R4743"/>
      <c r="S4743"/>
      <c r="T4743"/>
      <c r="U4743"/>
      <c r="V4743"/>
      <c r="W4743"/>
    </row>
    <row r="4744" spans="2:23" ht="15" x14ac:dyDescent="0.25">
      <c r="B4744" s="2"/>
      <c r="I4744" s="2" t="s">
        <v>122</v>
      </c>
      <c r="J4744" s="2" t="s">
        <v>1177</v>
      </c>
      <c r="K4744" s="9">
        <v>-3816</v>
      </c>
      <c r="L4744" s="9">
        <v>-3842</v>
      </c>
      <c r="M4744" s="9">
        <v>-4027</v>
      </c>
      <c r="N4744"/>
      <c r="O4744"/>
      <c r="P4744"/>
      <c r="Q4744"/>
      <c r="R4744"/>
      <c r="S4744"/>
      <c r="T4744"/>
      <c r="U4744"/>
      <c r="V4744"/>
      <c r="W4744"/>
    </row>
    <row r="4745" spans="2:23" ht="15" x14ac:dyDescent="0.25">
      <c r="B4745" s="2"/>
      <c r="K4745" s="9"/>
      <c r="L4745" s="9"/>
      <c r="M4745" s="9"/>
      <c r="N4745"/>
      <c r="O4745"/>
      <c r="P4745"/>
      <c r="Q4745"/>
      <c r="R4745"/>
      <c r="S4745"/>
      <c r="T4745"/>
      <c r="U4745"/>
      <c r="V4745"/>
      <c r="W4745"/>
    </row>
    <row r="4746" spans="2:23" ht="15" x14ac:dyDescent="0.25">
      <c r="B4746" s="2"/>
      <c r="H4746" s="2" t="s">
        <v>1528</v>
      </c>
      <c r="K4746" s="9"/>
      <c r="L4746" s="9"/>
      <c r="M4746" s="9"/>
      <c r="N4746"/>
      <c r="O4746"/>
      <c r="P4746"/>
      <c r="Q4746"/>
      <c r="R4746"/>
      <c r="S4746"/>
      <c r="T4746"/>
      <c r="U4746"/>
      <c r="V4746"/>
      <c r="W4746"/>
    </row>
    <row r="4747" spans="2:23" ht="15" x14ac:dyDescent="0.25">
      <c r="B4747" s="2"/>
      <c r="I4747" s="2" t="s">
        <v>122</v>
      </c>
      <c r="J4747" s="2" t="s">
        <v>1177</v>
      </c>
      <c r="K4747" s="9">
        <v>-1</v>
      </c>
      <c r="L4747" s="9">
        <v>-1</v>
      </c>
      <c r="M4747" s="9">
        <v>-1</v>
      </c>
      <c r="N4747"/>
      <c r="O4747"/>
      <c r="P4747"/>
      <c r="Q4747"/>
      <c r="R4747"/>
      <c r="S4747"/>
      <c r="T4747"/>
      <c r="U4747"/>
      <c r="V4747"/>
      <c r="W4747"/>
    </row>
    <row r="4748" spans="2:23" ht="15" x14ac:dyDescent="0.25">
      <c r="B4748" s="2"/>
      <c r="K4748" s="9"/>
      <c r="L4748" s="9"/>
      <c r="M4748" s="9"/>
      <c r="N4748"/>
      <c r="O4748"/>
      <c r="P4748"/>
      <c r="Q4748"/>
      <c r="R4748"/>
      <c r="S4748"/>
      <c r="T4748"/>
      <c r="U4748"/>
      <c r="V4748"/>
      <c r="W4748"/>
    </row>
    <row r="4749" spans="2:23" ht="15" x14ac:dyDescent="0.25">
      <c r="B4749" s="2"/>
      <c r="H4749" s="2" t="s">
        <v>1529</v>
      </c>
      <c r="K4749" s="9"/>
      <c r="L4749" s="9"/>
      <c r="M4749" s="9"/>
      <c r="N4749"/>
      <c r="O4749"/>
      <c r="P4749"/>
      <c r="Q4749"/>
      <c r="R4749"/>
      <c r="S4749"/>
      <c r="T4749"/>
      <c r="U4749"/>
      <c r="V4749"/>
      <c r="W4749"/>
    </row>
    <row r="4750" spans="2:23" ht="15" x14ac:dyDescent="0.25">
      <c r="B4750" s="2"/>
      <c r="I4750" s="2" t="s">
        <v>122</v>
      </c>
      <c r="J4750" s="2" t="s">
        <v>1177</v>
      </c>
      <c r="K4750" s="9">
        <v>-3</v>
      </c>
      <c r="L4750" s="9">
        <v>-4</v>
      </c>
      <c r="M4750" s="9">
        <v>-4</v>
      </c>
      <c r="N4750"/>
      <c r="O4750"/>
      <c r="P4750"/>
      <c r="Q4750"/>
      <c r="R4750"/>
      <c r="S4750"/>
      <c r="T4750"/>
      <c r="U4750"/>
      <c r="V4750"/>
      <c r="W4750"/>
    </row>
    <row r="4751" spans="2:23" ht="15" x14ac:dyDescent="0.25">
      <c r="B4751" s="2"/>
      <c r="K4751" s="9"/>
      <c r="L4751" s="9"/>
      <c r="M4751" s="9"/>
      <c r="N4751"/>
      <c r="O4751"/>
      <c r="P4751"/>
      <c r="Q4751"/>
      <c r="R4751"/>
      <c r="S4751"/>
      <c r="T4751"/>
      <c r="U4751"/>
      <c r="V4751"/>
      <c r="W4751"/>
    </row>
    <row r="4752" spans="2:23" ht="15" x14ac:dyDescent="0.25">
      <c r="B4752" s="2"/>
      <c r="H4752" s="2" t="s">
        <v>1530</v>
      </c>
      <c r="K4752" s="9"/>
      <c r="L4752" s="9"/>
      <c r="M4752" s="9"/>
      <c r="N4752"/>
      <c r="O4752"/>
      <c r="P4752"/>
      <c r="Q4752"/>
      <c r="R4752"/>
      <c r="S4752"/>
      <c r="T4752"/>
      <c r="U4752"/>
      <c r="V4752"/>
      <c r="W4752"/>
    </row>
    <row r="4753" spans="2:23" ht="15" x14ac:dyDescent="0.25">
      <c r="B4753" s="2"/>
      <c r="I4753" s="2" t="s">
        <v>122</v>
      </c>
      <c r="J4753" s="2" t="s">
        <v>1177</v>
      </c>
      <c r="K4753" s="9">
        <v>-1</v>
      </c>
      <c r="L4753" s="9">
        <v>-2</v>
      </c>
      <c r="M4753" s="9">
        <v>-2</v>
      </c>
      <c r="N4753"/>
      <c r="O4753"/>
      <c r="P4753"/>
      <c r="Q4753"/>
      <c r="R4753"/>
      <c r="S4753"/>
      <c r="T4753"/>
      <c r="U4753"/>
      <c r="V4753"/>
      <c r="W4753"/>
    </row>
    <row r="4754" spans="2:23" ht="15" x14ac:dyDescent="0.25">
      <c r="B4754" s="2"/>
      <c r="K4754" s="9"/>
      <c r="L4754" s="9"/>
      <c r="M4754" s="9"/>
      <c r="N4754"/>
      <c r="O4754"/>
      <c r="P4754"/>
      <c r="Q4754"/>
      <c r="R4754"/>
      <c r="S4754"/>
      <c r="T4754"/>
      <c r="U4754"/>
      <c r="V4754"/>
      <c r="W4754"/>
    </row>
    <row r="4755" spans="2:23" ht="15" x14ac:dyDescent="0.25">
      <c r="B4755" s="2"/>
      <c r="H4755" s="2" t="s">
        <v>1531</v>
      </c>
      <c r="K4755" s="9"/>
      <c r="L4755" s="9"/>
      <c r="M4755" s="9"/>
      <c r="N4755"/>
      <c r="O4755"/>
      <c r="P4755"/>
      <c r="Q4755"/>
      <c r="R4755"/>
      <c r="S4755"/>
      <c r="T4755"/>
      <c r="U4755"/>
      <c r="V4755"/>
      <c r="W4755"/>
    </row>
    <row r="4756" spans="2:23" ht="15" x14ac:dyDescent="0.25">
      <c r="B4756" s="2"/>
      <c r="I4756" s="2" t="s">
        <v>122</v>
      </c>
      <c r="J4756" s="2" t="s">
        <v>1177</v>
      </c>
      <c r="K4756" s="9">
        <v>-20</v>
      </c>
      <c r="L4756" s="9">
        <v>-49</v>
      </c>
      <c r="M4756" s="9">
        <v>-48</v>
      </c>
      <c r="N4756"/>
      <c r="O4756"/>
      <c r="P4756"/>
      <c r="Q4756"/>
      <c r="R4756"/>
      <c r="S4756"/>
      <c r="T4756"/>
      <c r="U4756"/>
      <c r="V4756"/>
      <c r="W4756"/>
    </row>
    <row r="4757" spans="2:23" ht="15" x14ac:dyDescent="0.25">
      <c r="B4757" s="2"/>
      <c r="K4757" s="9"/>
      <c r="L4757" s="9"/>
      <c r="M4757" s="9"/>
      <c r="N4757"/>
      <c r="O4757"/>
      <c r="P4757"/>
      <c r="Q4757"/>
      <c r="R4757"/>
      <c r="S4757"/>
      <c r="T4757"/>
      <c r="U4757"/>
      <c r="V4757"/>
      <c r="W4757"/>
    </row>
    <row r="4758" spans="2:23" ht="15" x14ac:dyDescent="0.25">
      <c r="B4758" s="2"/>
      <c r="H4758" s="2" t="s">
        <v>1532</v>
      </c>
      <c r="K4758" s="9"/>
      <c r="L4758" s="9"/>
      <c r="M4758" s="9"/>
      <c r="N4758"/>
      <c r="O4758"/>
      <c r="P4758"/>
      <c r="Q4758"/>
      <c r="R4758"/>
      <c r="S4758"/>
      <c r="T4758"/>
      <c r="U4758"/>
      <c r="V4758"/>
      <c r="W4758"/>
    </row>
    <row r="4759" spans="2:23" ht="15" x14ac:dyDescent="0.25">
      <c r="B4759" s="2"/>
      <c r="I4759" s="2" t="s">
        <v>122</v>
      </c>
      <c r="J4759" s="2" t="s">
        <v>1177</v>
      </c>
      <c r="K4759" s="9">
        <v>-1</v>
      </c>
      <c r="L4759" s="9">
        <v>-1</v>
      </c>
      <c r="M4759" s="9">
        <v>-1</v>
      </c>
      <c r="N4759"/>
      <c r="O4759"/>
      <c r="P4759"/>
      <c r="Q4759"/>
      <c r="R4759"/>
      <c r="S4759"/>
      <c r="T4759"/>
      <c r="U4759"/>
      <c r="V4759"/>
      <c r="W4759"/>
    </row>
    <row r="4760" spans="2:23" ht="15" x14ac:dyDescent="0.25">
      <c r="B4760" s="2"/>
      <c r="K4760" s="9"/>
      <c r="L4760" s="9"/>
      <c r="M4760" s="9"/>
      <c r="N4760"/>
      <c r="O4760"/>
      <c r="P4760"/>
      <c r="Q4760"/>
      <c r="R4760"/>
      <c r="S4760"/>
      <c r="T4760"/>
      <c r="U4760"/>
      <c r="V4760"/>
      <c r="W4760"/>
    </row>
    <row r="4761" spans="2:23" ht="15" x14ac:dyDescent="0.25">
      <c r="B4761" s="2"/>
      <c r="H4761" s="2" t="s">
        <v>1533</v>
      </c>
      <c r="K4761" s="9"/>
      <c r="L4761" s="9"/>
      <c r="M4761" s="9"/>
      <c r="N4761"/>
      <c r="O4761"/>
      <c r="P4761"/>
      <c r="Q4761"/>
      <c r="R4761"/>
      <c r="S4761"/>
      <c r="T4761"/>
      <c r="U4761"/>
      <c r="V4761"/>
      <c r="W4761"/>
    </row>
    <row r="4762" spans="2:23" ht="15" x14ac:dyDescent="0.25">
      <c r="B4762" s="2"/>
      <c r="I4762" s="2" t="s">
        <v>437</v>
      </c>
      <c r="J4762" s="2" t="s">
        <v>1177</v>
      </c>
      <c r="K4762" s="9">
        <v>-30</v>
      </c>
      <c r="L4762" s="9">
        <v>-31</v>
      </c>
      <c r="M4762" s="9">
        <v>-32</v>
      </c>
      <c r="N4762"/>
      <c r="O4762"/>
      <c r="P4762"/>
      <c r="Q4762"/>
      <c r="R4762"/>
      <c r="S4762"/>
      <c r="T4762"/>
      <c r="U4762"/>
      <c r="V4762"/>
      <c r="W4762"/>
    </row>
    <row r="4763" spans="2:23" ht="15" x14ac:dyDescent="0.25">
      <c r="B4763" s="2"/>
      <c r="K4763" s="9"/>
      <c r="L4763" s="9"/>
      <c r="M4763" s="9"/>
      <c r="N4763"/>
      <c r="O4763"/>
      <c r="P4763"/>
      <c r="Q4763"/>
      <c r="R4763"/>
      <c r="S4763"/>
      <c r="T4763"/>
      <c r="U4763"/>
      <c r="V4763"/>
      <c r="W4763"/>
    </row>
    <row r="4764" spans="2:23" ht="15" x14ac:dyDescent="0.25">
      <c r="B4764" s="2"/>
      <c r="H4764" s="2" t="s">
        <v>1534</v>
      </c>
      <c r="K4764" s="9"/>
      <c r="L4764" s="9"/>
      <c r="M4764" s="9"/>
      <c r="N4764"/>
      <c r="O4764"/>
      <c r="P4764"/>
      <c r="Q4764"/>
      <c r="R4764"/>
      <c r="S4764"/>
      <c r="T4764"/>
      <c r="U4764"/>
      <c r="V4764"/>
      <c r="W4764"/>
    </row>
    <row r="4765" spans="2:23" ht="15" x14ac:dyDescent="0.25">
      <c r="B4765" s="2"/>
      <c r="I4765" s="2" t="s">
        <v>122</v>
      </c>
      <c r="J4765" s="2" t="s">
        <v>1177</v>
      </c>
      <c r="K4765" s="9">
        <v>-5</v>
      </c>
      <c r="L4765" s="9">
        <v>-5</v>
      </c>
      <c r="M4765" s="9">
        <v>-4</v>
      </c>
      <c r="N4765"/>
      <c r="O4765"/>
      <c r="P4765"/>
      <c r="Q4765"/>
      <c r="R4765"/>
      <c r="S4765"/>
      <c r="T4765"/>
      <c r="U4765"/>
      <c r="V4765"/>
      <c r="W4765"/>
    </row>
    <row r="4766" spans="2:23" ht="15" x14ac:dyDescent="0.25">
      <c r="B4766" s="2"/>
      <c r="K4766" s="9"/>
      <c r="L4766" s="9"/>
      <c r="M4766" s="9"/>
      <c r="N4766"/>
      <c r="O4766"/>
      <c r="P4766"/>
      <c r="Q4766"/>
      <c r="R4766"/>
      <c r="S4766"/>
      <c r="T4766"/>
      <c r="U4766"/>
      <c r="V4766"/>
      <c r="W4766"/>
    </row>
    <row r="4767" spans="2:23" ht="15" x14ac:dyDescent="0.25">
      <c r="B4767" s="2"/>
      <c r="H4767" s="2" t="s">
        <v>1535</v>
      </c>
      <c r="K4767" s="9"/>
      <c r="L4767" s="9"/>
      <c r="M4767" s="9"/>
      <c r="N4767"/>
      <c r="O4767"/>
      <c r="P4767"/>
      <c r="Q4767"/>
      <c r="R4767"/>
      <c r="S4767"/>
      <c r="T4767"/>
      <c r="U4767"/>
      <c r="V4767"/>
      <c r="W4767"/>
    </row>
    <row r="4768" spans="2:23" ht="15" x14ac:dyDescent="0.25">
      <c r="B4768" s="2"/>
      <c r="I4768" s="2" t="s">
        <v>128</v>
      </c>
      <c r="J4768" s="2" t="s">
        <v>1177</v>
      </c>
      <c r="K4768" s="9">
        <v>-4</v>
      </c>
      <c r="L4768" s="9">
        <v>-6</v>
      </c>
      <c r="M4768" s="9">
        <v>-5</v>
      </c>
      <c r="N4768"/>
      <c r="O4768"/>
      <c r="P4768"/>
      <c r="Q4768"/>
      <c r="R4768"/>
      <c r="S4768"/>
      <c r="T4768"/>
      <c r="U4768"/>
      <c r="V4768"/>
      <c r="W4768"/>
    </row>
    <row r="4769" spans="2:23" ht="15" x14ac:dyDescent="0.25">
      <c r="B4769" s="2"/>
      <c r="K4769" s="9"/>
      <c r="L4769" s="9"/>
      <c r="M4769" s="9"/>
      <c r="N4769"/>
      <c r="O4769"/>
      <c r="P4769"/>
      <c r="Q4769"/>
      <c r="R4769"/>
      <c r="S4769"/>
      <c r="T4769"/>
      <c r="U4769"/>
      <c r="V4769"/>
      <c r="W4769"/>
    </row>
    <row r="4770" spans="2:23" ht="15" x14ac:dyDescent="0.25">
      <c r="B4770" s="2"/>
      <c r="H4770" s="2" t="s">
        <v>1536</v>
      </c>
      <c r="K4770" s="9"/>
      <c r="L4770" s="9"/>
      <c r="M4770" s="9"/>
      <c r="N4770"/>
      <c r="O4770"/>
      <c r="P4770"/>
      <c r="Q4770"/>
      <c r="R4770"/>
      <c r="S4770"/>
      <c r="T4770"/>
      <c r="U4770"/>
      <c r="V4770"/>
      <c r="W4770"/>
    </row>
    <row r="4771" spans="2:23" ht="15" x14ac:dyDescent="0.25">
      <c r="B4771" s="2"/>
      <c r="I4771" s="2" t="s">
        <v>437</v>
      </c>
      <c r="J4771" s="2" t="s">
        <v>1177</v>
      </c>
      <c r="K4771" s="9">
        <v>-8</v>
      </c>
      <c r="L4771" s="9">
        <v>-8</v>
      </c>
      <c r="M4771" s="9">
        <v>-8</v>
      </c>
      <c r="N4771"/>
      <c r="O4771"/>
      <c r="P4771"/>
      <c r="Q4771"/>
      <c r="R4771"/>
      <c r="S4771"/>
      <c r="T4771"/>
      <c r="U4771"/>
      <c r="V4771"/>
      <c r="W4771"/>
    </row>
    <row r="4772" spans="2:23" ht="15" x14ac:dyDescent="0.25">
      <c r="B4772" s="2"/>
      <c r="K4772" s="9"/>
      <c r="L4772" s="9"/>
      <c r="M4772" s="9"/>
      <c r="N4772"/>
      <c r="O4772"/>
      <c r="P4772"/>
      <c r="Q4772"/>
      <c r="R4772"/>
      <c r="S4772"/>
      <c r="T4772"/>
      <c r="U4772"/>
      <c r="V4772"/>
      <c r="W4772"/>
    </row>
    <row r="4773" spans="2:23" ht="15" x14ac:dyDescent="0.25">
      <c r="B4773" s="2"/>
      <c r="H4773" s="2" t="s">
        <v>1537</v>
      </c>
      <c r="K4773" s="9"/>
      <c r="L4773" s="9"/>
      <c r="M4773" s="9"/>
      <c r="N4773"/>
      <c r="O4773"/>
      <c r="P4773"/>
      <c r="Q4773"/>
      <c r="R4773"/>
      <c r="S4773"/>
      <c r="T4773"/>
      <c r="U4773"/>
      <c r="V4773"/>
      <c r="W4773"/>
    </row>
    <row r="4774" spans="2:23" ht="15" x14ac:dyDescent="0.25">
      <c r="B4774" s="2"/>
      <c r="I4774" s="2" t="s">
        <v>437</v>
      </c>
      <c r="J4774" s="2" t="s">
        <v>1177</v>
      </c>
      <c r="K4774" s="9">
        <v>-1</v>
      </c>
      <c r="L4774" s="9">
        <v>-2</v>
      </c>
      <c r="M4774" s="9">
        <v>-2</v>
      </c>
      <c r="N4774"/>
      <c r="O4774"/>
      <c r="P4774"/>
      <c r="Q4774"/>
      <c r="R4774"/>
      <c r="S4774"/>
      <c r="T4774"/>
      <c r="U4774"/>
      <c r="V4774"/>
      <c r="W4774"/>
    </row>
    <row r="4775" spans="2:23" ht="15" x14ac:dyDescent="0.25">
      <c r="B4775" s="2"/>
      <c r="K4775" s="9"/>
      <c r="L4775" s="9"/>
      <c r="M4775" s="9"/>
      <c r="N4775"/>
      <c r="O4775"/>
      <c r="P4775"/>
      <c r="Q4775"/>
      <c r="R4775"/>
      <c r="S4775"/>
      <c r="T4775"/>
      <c r="U4775"/>
      <c r="V4775"/>
      <c r="W4775"/>
    </row>
    <row r="4776" spans="2:23" ht="15" x14ac:dyDescent="0.25">
      <c r="B4776" s="2"/>
      <c r="H4776" s="2" t="s">
        <v>1538</v>
      </c>
      <c r="K4776" s="9"/>
      <c r="L4776" s="9"/>
      <c r="M4776" s="9"/>
      <c r="N4776"/>
      <c r="O4776"/>
      <c r="P4776"/>
      <c r="Q4776"/>
      <c r="R4776"/>
      <c r="S4776"/>
      <c r="T4776"/>
      <c r="U4776"/>
      <c r="V4776"/>
      <c r="W4776"/>
    </row>
    <row r="4777" spans="2:23" ht="15" x14ac:dyDescent="0.25">
      <c r="B4777" s="2"/>
      <c r="I4777" s="2" t="s">
        <v>437</v>
      </c>
      <c r="J4777" s="2" t="s">
        <v>1177</v>
      </c>
      <c r="K4777" s="9">
        <v>-378</v>
      </c>
      <c r="L4777" s="9">
        <v>-380</v>
      </c>
      <c r="M4777" s="9">
        <v>-474</v>
      </c>
      <c r="N4777"/>
      <c r="O4777"/>
      <c r="P4777"/>
      <c r="Q4777"/>
      <c r="R4777"/>
      <c r="S4777"/>
      <c r="T4777"/>
      <c r="U4777"/>
      <c r="V4777"/>
      <c r="W4777"/>
    </row>
    <row r="4778" spans="2:23" ht="15" x14ac:dyDescent="0.25">
      <c r="B4778" s="2"/>
      <c r="K4778" s="9"/>
      <c r="L4778" s="9"/>
      <c r="M4778" s="9"/>
      <c r="N4778"/>
      <c r="O4778"/>
      <c r="P4778"/>
      <c r="Q4778"/>
      <c r="R4778"/>
      <c r="S4778"/>
      <c r="T4778"/>
      <c r="U4778"/>
      <c r="V4778"/>
      <c r="W4778"/>
    </row>
    <row r="4779" spans="2:23" ht="15" x14ac:dyDescent="0.25">
      <c r="B4779" s="2"/>
      <c r="H4779" s="2" t="s">
        <v>1539</v>
      </c>
      <c r="K4779" s="9"/>
      <c r="L4779" s="9"/>
      <c r="M4779" s="9"/>
      <c r="N4779"/>
      <c r="O4779"/>
      <c r="P4779"/>
      <c r="Q4779"/>
      <c r="R4779"/>
      <c r="S4779"/>
      <c r="T4779"/>
      <c r="U4779"/>
      <c r="V4779"/>
      <c r="W4779"/>
    </row>
    <row r="4780" spans="2:23" ht="15" x14ac:dyDescent="0.25">
      <c r="B4780" s="2"/>
      <c r="I4780" s="2" t="s">
        <v>122</v>
      </c>
      <c r="J4780" s="2" t="s">
        <v>1177</v>
      </c>
      <c r="K4780" s="9">
        <v>-30</v>
      </c>
      <c r="L4780" s="9">
        <v>-29</v>
      </c>
      <c r="M4780" s="9">
        <v>-29</v>
      </c>
      <c r="N4780"/>
      <c r="O4780"/>
      <c r="P4780"/>
      <c r="Q4780"/>
      <c r="R4780"/>
      <c r="S4780"/>
      <c r="T4780"/>
      <c r="U4780"/>
      <c r="V4780"/>
      <c r="W4780"/>
    </row>
    <row r="4781" spans="2:23" ht="15" x14ac:dyDescent="0.25">
      <c r="B4781" s="2"/>
      <c r="K4781" s="9"/>
      <c r="L4781" s="9"/>
      <c r="M4781" s="9"/>
      <c r="N4781"/>
      <c r="O4781"/>
      <c r="P4781"/>
      <c r="Q4781"/>
      <c r="R4781"/>
      <c r="S4781"/>
      <c r="T4781"/>
      <c r="U4781"/>
      <c r="V4781"/>
      <c r="W4781"/>
    </row>
    <row r="4782" spans="2:23" ht="15" x14ac:dyDescent="0.25">
      <c r="B4782" s="2"/>
      <c r="H4782" s="2" t="s">
        <v>1540</v>
      </c>
      <c r="K4782" s="9"/>
      <c r="L4782" s="9"/>
      <c r="M4782" s="9"/>
      <c r="N4782"/>
      <c r="O4782"/>
      <c r="P4782"/>
      <c r="Q4782"/>
      <c r="R4782"/>
      <c r="S4782"/>
      <c r="T4782"/>
      <c r="U4782"/>
      <c r="V4782"/>
      <c r="W4782"/>
    </row>
    <row r="4783" spans="2:23" ht="15" x14ac:dyDescent="0.25">
      <c r="B4783" s="2"/>
      <c r="I4783" s="2" t="s">
        <v>122</v>
      </c>
      <c r="J4783" s="2" t="s">
        <v>1177</v>
      </c>
      <c r="K4783" s="9">
        <v>-8</v>
      </c>
      <c r="L4783" s="9">
        <v>-8</v>
      </c>
      <c r="M4783" s="9">
        <v>-8</v>
      </c>
      <c r="N4783"/>
      <c r="O4783"/>
      <c r="P4783"/>
      <c r="Q4783"/>
      <c r="R4783"/>
      <c r="S4783"/>
      <c r="T4783"/>
      <c r="U4783"/>
      <c r="V4783"/>
      <c r="W4783"/>
    </row>
    <row r="4784" spans="2:23" ht="15" x14ac:dyDescent="0.25">
      <c r="B4784" s="2"/>
      <c r="K4784" s="9"/>
      <c r="L4784" s="9"/>
      <c r="M4784" s="9"/>
      <c r="N4784"/>
      <c r="O4784"/>
      <c r="P4784"/>
      <c r="Q4784"/>
      <c r="R4784"/>
      <c r="S4784"/>
      <c r="T4784"/>
      <c r="U4784"/>
      <c r="V4784"/>
      <c r="W4784"/>
    </row>
    <row r="4785" spans="2:23" ht="15" x14ac:dyDescent="0.25">
      <c r="B4785" s="2"/>
      <c r="H4785" s="2" t="s">
        <v>1541</v>
      </c>
      <c r="K4785" s="9"/>
      <c r="L4785" s="9"/>
      <c r="M4785" s="9"/>
      <c r="N4785"/>
      <c r="O4785"/>
      <c r="P4785"/>
      <c r="Q4785"/>
      <c r="R4785"/>
      <c r="S4785"/>
      <c r="T4785"/>
      <c r="U4785"/>
      <c r="V4785"/>
      <c r="W4785"/>
    </row>
    <row r="4786" spans="2:23" ht="15" x14ac:dyDescent="0.25">
      <c r="B4786" s="2"/>
      <c r="I4786" s="2" t="s">
        <v>437</v>
      </c>
      <c r="J4786" s="2" t="s">
        <v>1177</v>
      </c>
      <c r="K4786" s="9">
        <v>-28</v>
      </c>
      <c r="L4786" s="9">
        <v>-28</v>
      </c>
      <c r="M4786" s="9">
        <v>-12</v>
      </c>
      <c r="N4786"/>
      <c r="O4786"/>
      <c r="P4786"/>
      <c r="Q4786"/>
      <c r="R4786"/>
      <c r="S4786"/>
      <c r="T4786"/>
      <c r="U4786"/>
      <c r="V4786"/>
      <c r="W4786"/>
    </row>
    <row r="4787" spans="2:23" ht="15" x14ac:dyDescent="0.25">
      <c r="B4787" s="2"/>
      <c r="K4787" s="9"/>
      <c r="L4787" s="9"/>
      <c r="M4787" s="9"/>
      <c r="N4787"/>
      <c r="O4787"/>
      <c r="P4787"/>
      <c r="Q4787"/>
      <c r="R4787"/>
      <c r="S4787"/>
      <c r="T4787"/>
      <c r="U4787"/>
      <c r="V4787"/>
      <c r="W4787"/>
    </row>
    <row r="4788" spans="2:23" ht="15" x14ac:dyDescent="0.25">
      <c r="B4788" s="2"/>
      <c r="H4788" s="2" t="s">
        <v>1542</v>
      </c>
      <c r="K4788" s="9"/>
      <c r="L4788" s="9"/>
      <c r="M4788" s="9"/>
      <c r="N4788"/>
      <c r="O4788"/>
      <c r="P4788"/>
      <c r="Q4788"/>
      <c r="R4788"/>
      <c r="S4788"/>
      <c r="T4788"/>
      <c r="U4788"/>
      <c r="V4788"/>
      <c r="W4788"/>
    </row>
    <row r="4789" spans="2:23" ht="15" x14ac:dyDescent="0.25">
      <c r="B4789" s="2"/>
      <c r="I4789" s="2" t="s">
        <v>122</v>
      </c>
      <c r="J4789" s="2" t="s">
        <v>1177</v>
      </c>
      <c r="K4789" s="9">
        <v>-14</v>
      </c>
      <c r="L4789" s="9">
        <v>-15</v>
      </c>
      <c r="M4789" s="9">
        <v>-16</v>
      </c>
      <c r="N4789"/>
      <c r="O4789"/>
      <c r="P4789"/>
      <c r="Q4789"/>
      <c r="R4789"/>
      <c r="S4789"/>
      <c r="T4789"/>
      <c r="U4789"/>
      <c r="V4789"/>
      <c r="W4789"/>
    </row>
    <row r="4790" spans="2:23" ht="15" x14ac:dyDescent="0.25">
      <c r="B4790" s="2"/>
      <c r="K4790" s="9"/>
      <c r="L4790" s="9"/>
      <c r="M4790" s="9"/>
      <c r="N4790"/>
      <c r="O4790"/>
      <c r="P4790"/>
      <c r="Q4790"/>
      <c r="R4790"/>
      <c r="S4790"/>
      <c r="T4790"/>
      <c r="U4790"/>
      <c r="V4790"/>
      <c r="W4790"/>
    </row>
    <row r="4791" spans="2:23" ht="15" x14ac:dyDescent="0.25">
      <c r="B4791" s="2"/>
      <c r="H4791" s="2" t="s">
        <v>1543</v>
      </c>
      <c r="K4791" s="9"/>
      <c r="L4791" s="9"/>
      <c r="M4791" s="9"/>
      <c r="N4791"/>
      <c r="O4791"/>
      <c r="P4791"/>
      <c r="Q4791"/>
      <c r="R4791"/>
      <c r="S4791"/>
      <c r="T4791"/>
      <c r="U4791"/>
      <c r="V4791"/>
      <c r="W4791"/>
    </row>
    <row r="4792" spans="2:23" ht="15" x14ac:dyDescent="0.25">
      <c r="B4792" s="2"/>
      <c r="I4792" s="2" t="s">
        <v>437</v>
      </c>
      <c r="J4792" s="2" t="s">
        <v>1177</v>
      </c>
      <c r="K4792" s="9">
        <v>-6</v>
      </c>
      <c r="L4792" s="9">
        <v>-6</v>
      </c>
      <c r="M4792" s="9">
        <v>-5</v>
      </c>
      <c r="N4792"/>
      <c r="O4792"/>
      <c r="P4792"/>
      <c r="Q4792"/>
      <c r="R4792"/>
      <c r="S4792"/>
      <c r="T4792"/>
      <c r="U4792"/>
      <c r="V4792"/>
      <c r="W4792"/>
    </row>
    <row r="4793" spans="2:23" ht="15" x14ac:dyDescent="0.25">
      <c r="B4793" s="2"/>
      <c r="K4793" s="9"/>
      <c r="L4793" s="9"/>
      <c r="M4793" s="9"/>
      <c r="N4793"/>
      <c r="O4793"/>
      <c r="P4793"/>
      <c r="Q4793"/>
      <c r="R4793"/>
      <c r="S4793"/>
      <c r="T4793"/>
      <c r="U4793"/>
      <c r="V4793"/>
      <c r="W4793"/>
    </row>
    <row r="4794" spans="2:23" ht="15" x14ac:dyDescent="0.25">
      <c r="B4794" s="2"/>
      <c r="H4794" s="2" t="s">
        <v>1544</v>
      </c>
      <c r="K4794" s="9"/>
      <c r="L4794" s="9"/>
      <c r="M4794" s="9"/>
      <c r="N4794"/>
      <c r="O4794"/>
      <c r="P4794"/>
      <c r="Q4794"/>
      <c r="R4794"/>
      <c r="S4794"/>
      <c r="T4794"/>
      <c r="U4794"/>
      <c r="V4794"/>
      <c r="W4794"/>
    </row>
    <row r="4795" spans="2:23" ht="15" x14ac:dyDescent="0.25">
      <c r="B4795" s="2"/>
      <c r="I4795" s="2" t="s">
        <v>122</v>
      </c>
      <c r="J4795" s="2" t="s">
        <v>1177</v>
      </c>
      <c r="K4795" s="9">
        <v>-601</v>
      </c>
      <c r="L4795" s="9">
        <v>-600</v>
      </c>
      <c r="M4795" s="9">
        <v>-600</v>
      </c>
      <c r="N4795"/>
      <c r="O4795"/>
      <c r="P4795"/>
      <c r="Q4795"/>
      <c r="R4795"/>
      <c r="S4795"/>
      <c r="T4795"/>
      <c r="U4795"/>
      <c r="V4795"/>
      <c r="W4795"/>
    </row>
    <row r="4796" spans="2:23" ht="15" x14ac:dyDescent="0.25">
      <c r="B4796" s="2"/>
      <c r="K4796" s="9"/>
      <c r="L4796" s="9"/>
      <c r="M4796" s="9"/>
      <c r="N4796"/>
      <c r="O4796"/>
      <c r="P4796"/>
      <c r="Q4796"/>
      <c r="R4796"/>
      <c r="S4796"/>
      <c r="T4796"/>
      <c r="U4796"/>
      <c r="V4796"/>
      <c r="W4796"/>
    </row>
    <row r="4797" spans="2:23" ht="15" x14ac:dyDescent="0.25">
      <c r="B4797" s="2"/>
      <c r="H4797" s="2" t="s">
        <v>1545</v>
      </c>
      <c r="K4797" s="9"/>
      <c r="L4797" s="9"/>
      <c r="M4797" s="9"/>
      <c r="N4797"/>
      <c r="O4797"/>
      <c r="P4797"/>
      <c r="Q4797"/>
      <c r="R4797"/>
      <c r="S4797"/>
      <c r="T4797"/>
      <c r="U4797"/>
      <c r="V4797"/>
      <c r="W4797"/>
    </row>
    <row r="4798" spans="2:23" ht="15" x14ac:dyDescent="0.25">
      <c r="B4798" s="2"/>
      <c r="I4798" s="2" t="s">
        <v>122</v>
      </c>
      <c r="J4798" s="2" t="s">
        <v>1177</v>
      </c>
      <c r="K4798" s="9">
        <v>-133</v>
      </c>
      <c r="L4798" s="9">
        <v>-129</v>
      </c>
      <c r="M4798" s="9">
        <v>-173</v>
      </c>
      <c r="N4798"/>
      <c r="O4798"/>
      <c r="P4798"/>
      <c r="Q4798"/>
      <c r="R4798"/>
      <c r="S4798"/>
      <c r="T4798"/>
      <c r="U4798"/>
      <c r="V4798"/>
      <c r="W4798"/>
    </row>
    <row r="4799" spans="2:23" ht="15" x14ac:dyDescent="0.25">
      <c r="B4799" s="2"/>
      <c r="K4799" s="9"/>
      <c r="L4799" s="9"/>
      <c r="M4799" s="9"/>
      <c r="N4799"/>
      <c r="O4799"/>
      <c r="P4799"/>
      <c r="Q4799"/>
      <c r="R4799"/>
      <c r="S4799"/>
      <c r="T4799"/>
      <c r="U4799"/>
      <c r="V4799"/>
      <c r="W4799"/>
    </row>
    <row r="4800" spans="2:23" ht="15" x14ac:dyDescent="0.25">
      <c r="B4800" s="2"/>
      <c r="H4800" s="2" t="s">
        <v>1546</v>
      </c>
      <c r="K4800" s="9"/>
      <c r="L4800" s="9"/>
      <c r="M4800" s="9"/>
      <c r="N4800"/>
      <c r="O4800"/>
      <c r="P4800"/>
      <c r="Q4800"/>
      <c r="R4800"/>
      <c r="S4800"/>
      <c r="T4800"/>
      <c r="U4800"/>
      <c r="V4800"/>
      <c r="W4800"/>
    </row>
    <row r="4801" spans="2:23" ht="15" x14ac:dyDescent="0.25">
      <c r="B4801" s="2"/>
      <c r="I4801" s="2" t="s">
        <v>128</v>
      </c>
      <c r="J4801" s="2" t="s">
        <v>1177</v>
      </c>
      <c r="K4801" s="9">
        <v>-40</v>
      </c>
      <c r="L4801" s="9">
        <v>-39</v>
      </c>
      <c r="M4801" s="9">
        <v>-39</v>
      </c>
      <c r="N4801"/>
      <c r="O4801"/>
      <c r="P4801"/>
      <c r="Q4801"/>
      <c r="R4801"/>
      <c r="S4801"/>
      <c r="T4801"/>
      <c r="U4801"/>
      <c r="V4801"/>
      <c r="W4801"/>
    </row>
    <row r="4802" spans="2:23" ht="15" x14ac:dyDescent="0.25">
      <c r="B4802" s="2"/>
      <c r="K4802" s="9"/>
      <c r="L4802" s="9"/>
      <c r="M4802" s="9"/>
      <c r="N4802"/>
      <c r="O4802"/>
      <c r="P4802"/>
      <c r="Q4802"/>
      <c r="R4802"/>
      <c r="S4802"/>
      <c r="T4802"/>
      <c r="U4802"/>
      <c r="V4802"/>
      <c r="W4802"/>
    </row>
    <row r="4803" spans="2:23" ht="15" x14ac:dyDescent="0.25">
      <c r="B4803" s="2"/>
      <c r="H4803" s="2" t="s">
        <v>1547</v>
      </c>
      <c r="K4803" s="9"/>
      <c r="L4803" s="9"/>
      <c r="M4803" s="9"/>
      <c r="N4803"/>
      <c r="O4803"/>
      <c r="P4803"/>
      <c r="Q4803"/>
      <c r="R4803"/>
      <c r="S4803"/>
      <c r="T4803"/>
      <c r="U4803"/>
      <c r="V4803"/>
      <c r="W4803"/>
    </row>
    <row r="4804" spans="2:23" ht="15" x14ac:dyDescent="0.25">
      <c r="B4804" s="2"/>
      <c r="I4804" s="2" t="s">
        <v>122</v>
      </c>
      <c r="J4804" s="2" t="s">
        <v>1177</v>
      </c>
      <c r="K4804" s="9">
        <v>-5</v>
      </c>
      <c r="L4804" s="9">
        <v>-6</v>
      </c>
      <c r="M4804" s="9">
        <v>-6</v>
      </c>
      <c r="N4804"/>
      <c r="O4804"/>
      <c r="P4804"/>
      <c r="Q4804"/>
      <c r="R4804"/>
      <c r="S4804"/>
      <c r="T4804"/>
      <c r="U4804"/>
      <c r="V4804"/>
      <c r="W4804"/>
    </row>
    <row r="4805" spans="2:23" ht="15" x14ac:dyDescent="0.25">
      <c r="B4805" s="2"/>
      <c r="K4805" s="9"/>
      <c r="L4805" s="9"/>
      <c r="M4805" s="9"/>
      <c r="N4805"/>
      <c r="O4805"/>
      <c r="P4805"/>
      <c r="Q4805"/>
      <c r="R4805"/>
      <c r="S4805"/>
      <c r="T4805"/>
      <c r="U4805"/>
      <c r="V4805"/>
      <c r="W4805"/>
    </row>
    <row r="4806" spans="2:23" ht="15" x14ac:dyDescent="0.25">
      <c r="B4806" s="2"/>
      <c r="H4806" s="2" t="s">
        <v>1548</v>
      </c>
      <c r="K4806" s="9"/>
      <c r="L4806" s="9"/>
      <c r="M4806" s="9"/>
      <c r="N4806"/>
      <c r="O4806"/>
      <c r="P4806"/>
      <c r="Q4806"/>
      <c r="R4806"/>
      <c r="S4806"/>
      <c r="T4806"/>
      <c r="U4806"/>
      <c r="V4806"/>
      <c r="W4806"/>
    </row>
    <row r="4807" spans="2:23" ht="15" x14ac:dyDescent="0.25">
      <c r="B4807" s="2"/>
      <c r="I4807" s="2" t="s">
        <v>437</v>
      </c>
      <c r="J4807" s="2" t="s">
        <v>1177</v>
      </c>
      <c r="K4807" s="9">
        <v>-1</v>
      </c>
      <c r="L4807" s="9">
        <v>-1</v>
      </c>
      <c r="M4807" s="9">
        <v>-1</v>
      </c>
      <c r="N4807"/>
      <c r="O4807"/>
      <c r="P4807"/>
      <c r="Q4807"/>
      <c r="R4807"/>
      <c r="S4807"/>
      <c r="T4807"/>
      <c r="U4807"/>
      <c r="V4807"/>
      <c r="W4807"/>
    </row>
    <row r="4808" spans="2:23" ht="15" x14ac:dyDescent="0.25">
      <c r="B4808" s="2"/>
      <c r="K4808" s="9"/>
      <c r="L4808" s="9"/>
      <c r="M4808" s="9"/>
      <c r="N4808"/>
      <c r="O4808"/>
      <c r="P4808"/>
      <c r="Q4808"/>
      <c r="R4808"/>
      <c r="S4808"/>
      <c r="T4808"/>
      <c r="U4808"/>
      <c r="V4808"/>
      <c r="W4808"/>
    </row>
    <row r="4809" spans="2:23" ht="15" x14ac:dyDescent="0.25">
      <c r="B4809" s="2"/>
      <c r="H4809" s="2" t="s">
        <v>1549</v>
      </c>
      <c r="K4809" s="9"/>
      <c r="L4809" s="9"/>
      <c r="M4809" s="9"/>
      <c r="N4809"/>
      <c r="O4809"/>
      <c r="P4809"/>
      <c r="Q4809"/>
      <c r="R4809"/>
      <c r="S4809"/>
      <c r="T4809"/>
      <c r="U4809"/>
      <c r="V4809"/>
      <c r="W4809"/>
    </row>
    <row r="4810" spans="2:23" ht="15" x14ac:dyDescent="0.25">
      <c r="B4810" s="2"/>
      <c r="I4810" s="2" t="s">
        <v>122</v>
      </c>
      <c r="J4810" s="2" t="s">
        <v>1177</v>
      </c>
      <c r="K4810" s="9">
        <v>-71</v>
      </c>
      <c r="L4810" s="9">
        <v>-51</v>
      </c>
      <c r="M4810" s="9">
        <v>-54</v>
      </c>
      <c r="N4810"/>
      <c r="O4810"/>
      <c r="P4810"/>
      <c r="Q4810"/>
      <c r="R4810"/>
      <c r="S4810"/>
      <c r="T4810"/>
      <c r="U4810"/>
      <c r="V4810"/>
      <c r="W4810"/>
    </row>
    <row r="4811" spans="2:23" ht="15" x14ac:dyDescent="0.25">
      <c r="B4811" s="2"/>
      <c r="K4811" s="9"/>
      <c r="L4811" s="9"/>
      <c r="M4811" s="9"/>
      <c r="N4811"/>
      <c r="O4811"/>
      <c r="P4811"/>
      <c r="Q4811"/>
      <c r="R4811"/>
      <c r="S4811"/>
      <c r="T4811"/>
      <c r="U4811"/>
      <c r="V4811"/>
      <c r="W4811"/>
    </row>
    <row r="4812" spans="2:23" ht="15" x14ac:dyDescent="0.25">
      <c r="B4812" s="2"/>
      <c r="H4812" s="2" t="s">
        <v>1550</v>
      </c>
      <c r="K4812" s="9"/>
      <c r="L4812" s="9"/>
      <c r="M4812" s="9"/>
      <c r="N4812"/>
      <c r="O4812"/>
      <c r="P4812"/>
      <c r="Q4812"/>
      <c r="R4812"/>
      <c r="S4812"/>
      <c r="T4812"/>
      <c r="U4812"/>
      <c r="V4812"/>
      <c r="W4812"/>
    </row>
    <row r="4813" spans="2:23" ht="15" x14ac:dyDescent="0.25">
      <c r="B4813" s="2"/>
      <c r="I4813" s="2" t="s">
        <v>180</v>
      </c>
      <c r="J4813" s="2" t="s">
        <v>1188</v>
      </c>
      <c r="K4813" s="9">
        <v>-2</v>
      </c>
      <c r="L4813" s="9">
        <v>-4</v>
      </c>
      <c r="M4813" s="9">
        <v>-4</v>
      </c>
      <c r="N4813"/>
      <c r="O4813"/>
      <c r="P4813"/>
      <c r="Q4813"/>
      <c r="R4813"/>
      <c r="S4813"/>
      <c r="T4813"/>
      <c r="U4813"/>
      <c r="V4813"/>
      <c r="W4813"/>
    </row>
    <row r="4814" spans="2:23" ht="15" x14ac:dyDescent="0.25">
      <c r="B4814" s="2"/>
      <c r="K4814" s="9"/>
      <c r="L4814" s="9"/>
      <c r="M4814" s="9"/>
      <c r="N4814"/>
      <c r="O4814"/>
      <c r="P4814"/>
      <c r="Q4814"/>
      <c r="R4814"/>
      <c r="S4814"/>
      <c r="T4814"/>
      <c r="U4814"/>
      <c r="V4814"/>
      <c r="W4814"/>
    </row>
    <row r="4815" spans="2:23" ht="15" x14ac:dyDescent="0.25">
      <c r="B4815" s="2"/>
      <c r="H4815" s="2" t="s">
        <v>1551</v>
      </c>
      <c r="K4815" s="9"/>
      <c r="L4815" s="9"/>
      <c r="M4815" s="9"/>
      <c r="N4815"/>
      <c r="O4815"/>
      <c r="P4815"/>
      <c r="Q4815"/>
      <c r="R4815"/>
      <c r="S4815"/>
      <c r="T4815"/>
      <c r="U4815"/>
      <c r="V4815"/>
      <c r="W4815"/>
    </row>
    <row r="4816" spans="2:23" ht="15" x14ac:dyDescent="0.25">
      <c r="B4816" s="2"/>
      <c r="I4816" s="2" t="s">
        <v>437</v>
      </c>
      <c r="J4816" s="2" t="s">
        <v>1177</v>
      </c>
      <c r="K4816" s="9">
        <v>-8</v>
      </c>
      <c r="L4816" s="9">
        <v>-7</v>
      </c>
      <c r="M4816" s="9">
        <v>-7</v>
      </c>
      <c r="N4816"/>
      <c r="O4816"/>
      <c r="P4816"/>
      <c r="Q4816"/>
      <c r="R4816"/>
      <c r="S4816"/>
      <c r="T4816"/>
      <c r="U4816"/>
      <c r="V4816"/>
      <c r="W4816"/>
    </row>
    <row r="4817" spans="2:23" ht="15" x14ac:dyDescent="0.25">
      <c r="B4817" s="2"/>
      <c r="K4817" s="9"/>
      <c r="L4817" s="9"/>
      <c r="M4817" s="9"/>
      <c r="N4817"/>
      <c r="O4817"/>
      <c r="P4817"/>
      <c r="Q4817"/>
      <c r="R4817"/>
      <c r="S4817"/>
      <c r="T4817"/>
      <c r="U4817"/>
      <c r="V4817"/>
      <c r="W4817"/>
    </row>
    <row r="4818" spans="2:23" ht="15" x14ac:dyDescent="0.25">
      <c r="B4818" s="2"/>
      <c r="H4818" s="2" t="s">
        <v>1552</v>
      </c>
      <c r="K4818" s="9"/>
      <c r="L4818" s="9"/>
      <c r="M4818" s="9"/>
      <c r="N4818"/>
      <c r="O4818"/>
      <c r="P4818"/>
      <c r="Q4818"/>
      <c r="R4818"/>
      <c r="S4818"/>
      <c r="T4818"/>
      <c r="U4818"/>
      <c r="V4818"/>
      <c r="W4818"/>
    </row>
    <row r="4819" spans="2:23" ht="15" x14ac:dyDescent="0.25">
      <c r="B4819" s="2"/>
      <c r="I4819" s="2" t="s">
        <v>122</v>
      </c>
      <c r="J4819" s="2" t="s">
        <v>1193</v>
      </c>
      <c r="K4819" s="9">
        <v>-1</v>
      </c>
      <c r="L4819" s="9">
        <v>0</v>
      </c>
      <c r="M4819" s="9">
        <v>0</v>
      </c>
      <c r="N4819"/>
      <c r="O4819"/>
      <c r="P4819"/>
      <c r="Q4819"/>
      <c r="R4819"/>
      <c r="S4819"/>
      <c r="T4819"/>
      <c r="U4819"/>
      <c r="V4819"/>
      <c r="W4819"/>
    </row>
    <row r="4820" spans="2:23" ht="15" x14ac:dyDescent="0.25">
      <c r="B4820" s="2"/>
      <c r="K4820" s="9"/>
      <c r="L4820" s="9"/>
      <c r="M4820" s="9"/>
      <c r="N4820"/>
      <c r="O4820"/>
      <c r="P4820"/>
      <c r="Q4820"/>
      <c r="R4820"/>
      <c r="S4820"/>
      <c r="T4820"/>
      <c r="U4820"/>
      <c r="V4820"/>
      <c r="W4820"/>
    </row>
    <row r="4821" spans="2:23" ht="15" x14ac:dyDescent="0.25">
      <c r="B4821" s="2"/>
      <c r="H4821" s="2" t="s">
        <v>1553</v>
      </c>
      <c r="K4821" s="9"/>
      <c r="L4821" s="9"/>
      <c r="M4821" s="9"/>
      <c r="N4821"/>
      <c r="O4821"/>
      <c r="P4821"/>
      <c r="Q4821"/>
      <c r="R4821"/>
      <c r="S4821"/>
      <c r="T4821"/>
      <c r="U4821"/>
      <c r="V4821"/>
      <c r="W4821"/>
    </row>
    <row r="4822" spans="2:23" ht="15" x14ac:dyDescent="0.25">
      <c r="B4822" s="2"/>
      <c r="I4822" s="2" t="s">
        <v>128</v>
      </c>
      <c r="J4822" s="2" t="s">
        <v>1177</v>
      </c>
      <c r="K4822" s="9">
        <v>-2</v>
      </c>
      <c r="L4822" s="9">
        <v>-2</v>
      </c>
      <c r="M4822" s="9">
        <v>-2</v>
      </c>
      <c r="N4822"/>
      <c r="O4822"/>
      <c r="P4822"/>
      <c r="Q4822"/>
      <c r="R4822"/>
      <c r="S4822"/>
      <c r="T4822"/>
      <c r="U4822"/>
      <c r="V4822"/>
      <c r="W4822"/>
    </row>
    <row r="4823" spans="2:23" ht="15" x14ac:dyDescent="0.25">
      <c r="B4823" s="2"/>
      <c r="K4823" s="9"/>
      <c r="L4823" s="9"/>
      <c r="M4823" s="9"/>
      <c r="N4823"/>
      <c r="O4823"/>
      <c r="P4823"/>
      <c r="Q4823"/>
      <c r="R4823"/>
      <c r="S4823"/>
      <c r="T4823"/>
      <c r="U4823"/>
      <c r="V4823"/>
      <c r="W4823"/>
    </row>
    <row r="4824" spans="2:23" ht="15" x14ac:dyDescent="0.25">
      <c r="B4824" s="2"/>
      <c r="H4824" s="2" t="s">
        <v>1554</v>
      </c>
      <c r="K4824" s="9"/>
      <c r="L4824" s="9"/>
      <c r="M4824" s="9"/>
      <c r="N4824"/>
      <c r="O4824"/>
      <c r="P4824"/>
      <c r="Q4824"/>
      <c r="R4824"/>
      <c r="S4824"/>
      <c r="T4824"/>
      <c r="U4824"/>
      <c r="V4824"/>
      <c r="W4824"/>
    </row>
    <row r="4825" spans="2:23" ht="15" x14ac:dyDescent="0.25">
      <c r="B4825" s="2"/>
      <c r="I4825" s="2" t="s">
        <v>437</v>
      </c>
      <c r="J4825" s="2" t="s">
        <v>1177</v>
      </c>
      <c r="K4825" s="9">
        <v>-32</v>
      </c>
      <c r="L4825" s="9">
        <v>-27</v>
      </c>
      <c r="M4825" s="9">
        <v>-28</v>
      </c>
      <c r="N4825"/>
      <c r="O4825"/>
      <c r="P4825"/>
      <c r="Q4825"/>
      <c r="R4825"/>
      <c r="S4825"/>
      <c r="T4825"/>
      <c r="U4825"/>
      <c r="V4825"/>
      <c r="W4825"/>
    </row>
    <row r="4826" spans="2:23" ht="15" x14ac:dyDescent="0.25">
      <c r="B4826" s="2"/>
      <c r="K4826" s="9"/>
      <c r="L4826" s="9"/>
      <c r="M4826" s="9"/>
      <c r="N4826"/>
      <c r="O4826"/>
      <c r="P4826"/>
      <c r="Q4826"/>
      <c r="R4826"/>
      <c r="S4826"/>
      <c r="T4826"/>
      <c r="U4826"/>
      <c r="V4826"/>
      <c r="W4826"/>
    </row>
    <row r="4827" spans="2:23" ht="15" x14ac:dyDescent="0.25">
      <c r="B4827" s="2"/>
      <c r="H4827" s="2" t="s">
        <v>1555</v>
      </c>
      <c r="K4827" s="9"/>
      <c r="L4827" s="9"/>
      <c r="M4827" s="9"/>
      <c r="N4827"/>
      <c r="O4827"/>
      <c r="P4827"/>
      <c r="Q4827"/>
      <c r="R4827"/>
      <c r="S4827"/>
      <c r="T4827"/>
      <c r="U4827"/>
      <c r="V4827"/>
      <c r="W4827"/>
    </row>
    <row r="4828" spans="2:23" ht="15" x14ac:dyDescent="0.25">
      <c r="B4828" s="2"/>
      <c r="I4828" s="2" t="s">
        <v>437</v>
      </c>
      <c r="J4828" s="2" t="s">
        <v>1177</v>
      </c>
      <c r="K4828" s="9">
        <v>-181</v>
      </c>
      <c r="L4828" s="9">
        <v>-184</v>
      </c>
      <c r="M4828" s="9">
        <v>-187</v>
      </c>
      <c r="N4828"/>
      <c r="O4828"/>
      <c r="P4828"/>
      <c r="Q4828"/>
      <c r="R4828"/>
      <c r="S4828"/>
      <c r="T4828"/>
      <c r="U4828"/>
      <c r="V4828"/>
      <c r="W4828"/>
    </row>
    <row r="4829" spans="2:23" ht="15" x14ac:dyDescent="0.25">
      <c r="B4829" s="2"/>
      <c r="K4829" s="9"/>
      <c r="L4829" s="9"/>
      <c r="M4829" s="9"/>
      <c r="N4829"/>
      <c r="O4829"/>
      <c r="P4829"/>
      <c r="Q4829"/>
      <c r="R4829"/>
      <c r="S4829"/>
      <c r="T4829"/>
      <c r="U4829"/>
      <c r="V4829"/>
      <c r="W4829"/>
    </row>
    <row r="4830" spans="2:23" ht="15" x14ac:dyDescent="0.25">
      <c r="B4830" s="2"/>
      <c r="H4830" s="2" t="s">
        <v>1556</v>
      </c>
      <c r="K4830" s="9"/>
      <c r="L4830" s="9"/>
      <c r="M4830" s="9"/>
      <c r="N4830"/>
      <c r="O4830"/>
      <c r="P4830"/>
      <c r="Q4830"/>
      <c r="R4830"/>
      <c r="S4830"/>
      <c r="T4830"/>
      <c r="U4830"/>
      <c r="V4830"/>
      <c r="W4830"/>
    </row>
    <row r="4831" spans="2:23" ht="15" x14ac:dyDescent="0.25">
      <c r="B4831" s="2"/>
      <c r="I4831" s="2" t="s">
        <v>122</v>
      </c>
      <c r="J4831" s="2" t="s">
        <v>1177</v>
      </c>
      <c r="K4831" s="9">
        <v>-4</v>
      </c>
      <c r="L4831" s="9">
        <v>-5</v>
      </c>
      <c r="M4831" s="9">
        <v>-4</v>
      </c>
      <c r="N4831"/>
      <c r="O4831"/>
      <c r="P4831"/>
      <c r="Q4831"/>
      <c r="R4831"/>
      <c r="S4831"/>
      <c r="T4831"/>
      <c r="U4831"/>
      <c r="V4831"/>
      <c r="W4831"/>
    </row>
    <row r="4832" spans="2:23" ht="15" x14ac:dyDescent="0.25">
      <c r="B4832" s="2"/>
      <c r="K4832" s="9"/>
      <c r="L4832" s="9"/>
      <c r="M4832" s="9"/>
      <c r="N4832"/>
      <c r="O4832"/>
      <c r="P4832"/>
      <c r="Q4832"/>
      <c r="R4832"/>
      <c r="S4832"/>
      <c r="T4832"/>
      <c r="U4832"/>
      <c r="V4832"/>
      <c r="W4832"/>
    </row>
    <row r="4833" spans="2:23" ht="15" x14ac:dyDescent="0.25">
      <c r="B4833" s="2"/>
      <c r="H4833" s="2" t="s">
        <v>1557</v>
      </c>
      <c r="K4833" s="9"/>
      <c r="L4833" s="9"/>
      <c r="M4833" s="9"/>
      <c r="N4833"/>
      <c r="O4833"/>
      <c r="P4833"/>
      <c r="Q4833"/>
      <c r="R4833"/>
      <c r="S4833"/>
      <c r="T4833"/>
      <c r="U4833"/>
      <c r="V4833"/>
      <c r="W4833"/>
    </row>
    <row r="4834" spans="2:23" ht="15" x14ac:dyDescent="0.25">
      <c r="B4834" s="2"/>
      <c r="I4834" s="2" t="s">
        <v>122</v>
      </c>
      <c r="J4834" s="2" t="s">
        <v>1177</v>
      </c>
      <c r="K4834" s="9">
        <v>-57</v>
      </c>
      <c r="L4834" s="9">
        <v>-59</v>
      </c>
      <c r="M4834" s="9">
        <v>-56</v>
      </c>
      <c r="N4834"/>
      <c r="O4834"/>
      <c r="P4834"/>
      <c r="Q4834"/>
      <c r="R4834"/>
      <c r="S4834"/>
      <c r="T4834"/>
      <c r="U4834"/>
      <c r="V4834"/>
      <c r="W4834"/>
    </row>
    <row r="4835" spans="2:23" ht="15" x14ac:dyDescent="0.25">
      <c r="B4835" s="2"/>
      <c r="K4835" s="9"/>
      <c r="L4835" s="9"/>
      <c r="M4835" s="9"/>
      <c r="N4835"/>
      <c r="O4835"/>
      <c r="P4835"/>
      <c r="Q4835"/>
      <c r="R4835"/>
      <c r="S4835"/>
      <c r="T4835"/>
      <c r="U4835"/>
      <c r="V4835"/>
      <c r="W4835"/>
    </row>
    <row r="4836" spans="2:23" ht="15" x14ac:dyDescent="0.25">
      <c r="B4836" s="2"/>
      <c r="H4836" s="2" t="s">
        <v>1558</v>
      </c>
      <c r="K4836" s="9"/>
      <c r="L4836" s="9"/>
      <c r="M4836" s="9"/>
      <c r="N4836"/>
      <c r="O4836"/>
      <c r="P4836"/>
      <c r="Q4836"/>
      <c r="R4836"/>
      <c r="S4836"/>
      <c r="T4836"/>
      <c r="U4836"/>
      <c r="V4836"/>
      <c r="W4836"/>
    </row>
    <row r="4837" spans="2:23" ht="15" x14ac:dyDescent="0.25">
      <c r="B4837" s="2"/>
      <c r="I4837" s="2" t="s">
        <v>736</v>
      </c>
      <c r="J4837" s="2" t="s">
        <v>1177</v>
      </c>
      <c r="K4837" s="9">
        <v>-5</v>
      </c>
      <c r="L4837" s="9">
        <v>-7</v>
      </c>
      <c r="M4837" s="9">
        <v>-6</v>
      </c>
      <c r="N4837"/>
      <c r="O4837"/>
      <c r="P4837"/>
      <c r="Q4837"/>
      <c r="R4837"/>
      <c r="S4837"/>
      <c r="T4837"/>
      <c r="U4837"/>
      <c r="V4837"/>
      <c r="W4837"/>
    </row>
    <row r="4838" spans="2:23" ht="15" x14ac:dyDescent="0.25">
      <c r="B4838" s="2"/>
      <c r="K4838" s="9"/>
      <c r="L4838" s="9"/>
      <c r="M4838" s="9"/>
      <c r="N4838"/>
      <c r="O4838"/>
      <c r="P4838"/>
      <c r="Q4838"/>
      <c r="R4838"/>
      <c r="S4838"/>
      <c r="T4838"/>
      <c r="U4838"/>
      <c r="V4838"/>
      <c r="W4838"/>
    </row>
    <row r="4839" spans="2:23" ht="15" x14ac:dyDescent="0.25">
      <c r="B4839" s="2"/>
      <c r="H4839" s="2" t="s">
        <v>1559</v>
      </c>
      <c r="K4839" s="9"/>
      <c r="L4839" s="9"/>
      <c r="M4839" s="9"/>
      <c r="N4839"/>
      <c r="O4839"/>
      <c r="P4839"/>
      <c r="Q4839"/>
      <c r="R4839"/>
      <c r="S4839"/>
      <c r="T4839"/>
      <c r="U4839"/>
      <c r="V4839"/>
      <c r="W4839"/>
    </row>
    <row r="4840" spans="2:23" ht="15" x14ac:dyDescent="0.25">
      <c r="B4840" s="2"/>
      <c r="I4840" s="2" t="s">
        <v>124</v>
      </c>
      <c r="J4840" s="2" t="s">
        <v>1177</v>
      </c>
      <c r="K4840" s="9">
        <v>-120</v>
      </c>
      <c r="L4840" s="9">
        <v>-120</v>
      </c>
      <c r="M4840" s="9">
        <v>-120</v>
      </c>
      <c r="N4840"/>
      <c r="O4840"/>
      <c r="P4840"/>
      <c r="Q4840"/>
      <c r="R4840"/>
      <c r="S4840"/>
      <c r="T4840"/>
      <c r="U4840"/>
      <c r="V4840"/>
      <c r="W4840"/>
    </row>
    <row r="4841" spans="2:23" ht="15" x14ac:dyDescent="0.25">
      <c r="B4841" s="2"/>
      <c r="K4841" s="9"/>
      <c r="L4841" s="9"/>
      <c r="M4841" s="9"/>
      <c r="N4841"/>
      <c r="O4841"/>
      <c r="P4841"/>
      <c r="Q4841"/>
      <c r="R4841"/>
      <c r="S4841"/>
      <c r="T4841"/>
      <c r="U4841"/>
      <c r="V4841"/>
      <c r="W4841"/>
    </row>
    <row r="4842" spans="2:23" ht="15" x14ac:dyDescent="0.25">
      <c r="B4842" s="2"/>
      <c r="H4842" s="2" t="s">
        <v>1560</v>
      </c>
      <c r="K4842" s="9"/>
      <c r="L4842" s="9"/>
      <c r="M4842" s="9"/>
      <c r="N4842"/>
      <c r="O4842"/>
      <c r="P4842"/>
      <c r="Q4842"/>
      <c r="R4842"/>
      <c r="S4842"/>
      <c r="T4842"/>
      <c r="U4842"/>
      <c r="V4842"/>
      <c r="W4842"/>
    </row>
    <row r="4843" spans="2:23" ht="15" x14ac:dyDescent="0.25">
      <c r="B4843" s="2"/>
      <c r="I4843" s="2" t="s">
        <v>128</v>
      </c>
      <c r="J4843" s="2" t="s">
        <v>1177</v>
      </c>
      <c r="K4843" s="9">
        <v>-101</v>
      </c>
      <c r="L4843" s="9">
        <v>-90</v>
      </c>
      <c r="M4843" s="9">
        <v>-90</v>
      </c>
      <c r="N4843"/>
      <c r="O4843"/>
      <c r="P4843"/>
      <c r="Q4843"/>
      <c r="R4843"/>
      <c r="S4843"/>
      <c r="T4843"/>
      <c r="U4843"/>
      <c r="V4843"/>
      <c r="W4843"/>
    </row>
    <row r="4844" spans="2:23" ht="15" x14ac:dyDescent="0.25">
      <c r="B4844" s="2"/>
      <c r="K4844" s="9"/>
      <c r="L4844" s="9"/>
      <c r="M4844" s="9"/>
      <c r="N4844"/>
      <c r="O4844"/>
      <c r="P4844"/>
      <c r="Q4844"/>
      <c r="R4844"/>
      <c r="S4844"/>
      <c r="T4844"/>
      <c r="U4844"/>
      <c r="V4844"/>
      <c r="W4844"/>
    </row>
    <row r="4845" spans="2:23" ht="15" x14ac:dyDescent="0.25">
      <c r="B4845" s="2"/>
      <c r="H4845" s="2" t="s">
        <v>1561</v>
      </c>
      <c r="K4845" s="9"/>
      <c r="L4845" s="9"/>
      <c r="M4845" s="9"/>
      <c r="N4845"/>
      <c r="O4845"/>
      <c r="P4845"/>
      <c r="Q4845"/>
      <c r="R4845"/>
      <c r="S4845"/>
      <c r="T4845"/>
      <c r="U4845"/>
      <c r="V4845"/>
      <c r="W4845"/>
    </row>
    <row r="4846" spans="2:23" ht="15" x14ac:dyDescent="0.25">
      <c r="B4846" s="2"/>
      <c r="I4846" s="2" t="s">
        <v>124</v>
      </c>
      <c r="J4846" s="2" t="s">
        <v>1177</v>
      </c>
      <c r="K4846" s="9">
        <v>-97</v>
      </c>
      <c r="L4846" s="9">
        <v>-108</v>
      </c>
      <c r="M4846" s="9">
        <v>-115</v>
      </c>
      <c r="N4846"/>
      <c r="O4846"/>
      <c r="P4846"/>
      <c r="Q4846"/>
      <c r="R4846"/>
      <c r="S4846"/>
      <c r="T4846"/>
      <c r="U4846"/>
      <c r="V4846"/>
      <c r="W4846"/>
    </row>
    <row r="4847" spans="2:23" ht="15" x14ac:dyDescent="0.25">
      <c r="B4847" s="2"/>
      <c r="K4847" s="9"/>
      <c r="L4847" s="9"/>
      <c r="M4847" s="9"/>
      <c r="N4847"/>
      <c r="O4847"/>
      <c r="P4847"/>
      <c r="Q4847"/>
      <c r="R4847"/>
      <c r="S4847"/>
      <c r="T4847"/>
      <c r="U4847"/>
      <c r="V4847"/>
      <c r="W4847"/>
    </row>
    <row r="4848" spans="2:23" ht="15" x14ac:dyDescent="0.25">
      <c r="B4848" s="2"/>
      <c r="H4848" s="2" t="s">
        <v>1562</v>
      </c>
      <c r="K4848" s="9"/>
      <c r="L4848" s="9"/>
      <c r="M4848" s="9"/>
      <c r="N4848"/>
      <c r="O4848"/>
      <c r="P4848"/>
      <c r="Q4848"/>
      <c r="R4848"/>
      <c r="S4848"/>
      <c r="T4848"/>
      <c r="U4848"/>
      <c r="V4848"/>
      <c r="W4848"/>
    </row>
    <row r="4849" spans="2:23" ht="15" x14ac:dyDescent="0.25">
      <c r="B4849" s="2"/>
      <c r="I4849" s="2" t="s">
        <v>122</v>
      </c>
      <c r="J4849" s="2" t="s">
        <v>1177</v>
      </c>
      <c r="K4849" s="9">
        <v>18</v>
      </c>
      <c r="L4849" s="9">
        <v>0</v>
      </c>
      <c r="M4849" s="9">
        <v>0</v>
      </c>
      <c r="N4849"/>
      <c r="O4849"/>
      <c r="P4849"/>
      <c r="Q4849"/>
      <c r="R4849"/>
      <c r="S4849"/>
      <c r="T4849"/>
      <c r="U4849"/>
      <c r="V4849"/>
      <c r="W4849"/>
    </row>
    <row r="4850" spans="2:23" ht="15" x14ac:dyDescent="0.25">
      <c r="B4850" s="2"/>
      <c r="K4850" s="9"/>
      <c r="L4850" s="9"/>
      <c r="M4850" s="9"/>
      <c r="N4850"/>
      <c r="O4850"/>
      <c r="P4850"/>
      <c r="Q4850"/>
      <c r="R4850"/>
      <c r="S4850"/>
      <c r="T4850"/>
      <c r="U4850"/>
      <c r="V4850"/>
      <c r="W4850"/>
    </row>
    <row r="4851" spans="2:23" ht="15" x14ac:dyDescent="0.25">
      <c r="B4851" s="2"/>
      <c r="H4851" s="2" t="s">
        <v>1563</v>
      </c>
      <c r="K4851" s="9"/>
      <c r="L4851" s="9"/>
      <c r="M4851" s="9"/>
      <c r="N4851"/>
      <c r="O4851"/>
      <c r="P4851"/>
      <c r="Q4851"/>
      <c r="R4851"/>
      <c r="S4851"/>
      <c r="T4851"/>
      <c r="U4851"/>
      <c r="V4851"/>
      <c r="W4851"/>
    </row>
    <row r="4852" spans="2:23" ht="15" x14ac:dyDescent="0.25">
      <c r="B4852" s="2"/>
      <c r="I4852" s="2" t="s">
        <v>122</v>
      </c>
      <c r="J4852" s="2" t="s">
        <v>1177</v>
      </c>
      <c r="K4852" s="9">
        <v>-12</v>
      </c>
      <c r="L4852" s="9">
        <v>0</v>
      </c>
      <c r="M4852" s="9">
        <v>0</v>
      </c>
      <c r="N4852"/>
      <c r="O4852"/>
      <c r="P4852"/>
      <c r="Q4852"/>
      <c r="R4852"/>
      <c r="S4852"/>
      <c r="T4852"/>
      <c r="U4852"/>
      <c r="V4852"/>
      <c r="W4852"/>
    </row>
    <row r="4853" spans="2:23" ht="15" x14ac:dyDescent="0.25">
      <c r="B4853" s="2"/>
      <c r="K4853" s="9"/>
      <c r="L4853" s="9"/>
      <c r="M4853" s="9"/>
      <c r="N4853"/>
      <c r="O4853"/>
      <c r="P4853"/>
      <c r="Q4853"/>
      <c r="R4853"/>
      <c r="S4853"/>
      <c r="T4853"/>
      <c r="U4853"/>
      <c r="V4853"/>
      <c r="W4853"/>
    </row>
    <row r="4854" spans="2:23" ht="15" x14ac:dyDescent="0.25">
      <c r="B4854" s="2"/>
      <c r="H4854" s="2" t="s">
        <v>1564</v>
      </c>
      <c r="K4854" s="9"/>
      <c r="L4854" s="9"/>
      <c r="M4854" s="9"/>
      <c r="N4854"/>
      <c r="O4854"/>
      <c r="P4854"/>
      <c r="Q4854"/>
      <c r="R4854"/>
      <c r="S4854"/>
      <c r="T4854"/>
      <c r="U4854"/>
      <c r="V4854"/>
      <c r="W4854"/>
    </row>
    <row r="4855" spans="2:23" ht="15" x14ac:dyDescent="0.25">
      <c r="B4855" s="2"/>
      <c r="I4855" s="2" t="s">
        <v>122</v>
      </c>
      <c r="J4855" s="2" t="s">
        <v>1188</v>
      </c>
      <c r="K4855" s="9">
        <v>-30</v>
      </c>
      <c r="L4855" s="9">
        <v>-28</v>
      </c>
      <c r="M4855" s="9">
        <v>-33</v>
      </c>
      <c r="N4855"/>
      <c r="O4855"/>
      <c r="P4855"/>
      <c r="Q4855"/>
      <c r="R4855"/>
      <c r="S4855"/>
      <c r="T4855"/>
      <c r="U4855"/>
      <c r="V4855"/>
      <c r="W4855"/>
    </row>
    <row r="4856" spans="2:23" ht="15" x14ac:dyDescent="0.25">
      <c r="B4856" s="2"/>
      <c r="K4856" s="9"/>
      <c r="L4856" s="9"/>
      <c r="M4856" s="9"/>
      <c r="N4856"/>
      <c r="O4856"/>
      <c r="P4856"/>
      <c r="Q4856"/>
      <c r="R4856"/>
      <c r="S4856"/>
      <c r="T4856"/>
      <c r="U4856"/>
      <c r="V4856"/>
      <c r="W4856"/>
    </row>
    <row r="4857" spans="2:23" ht="15" x14ac:dyDescent="0.25">
      <c r="B4857" s="2"/>
      <c r="H4857" s="2" t="s">
        <v>1565</v>
      </c>
      <c r="K4857" s="9"/>
      <c r="L4857" s="9"/>
      <c r="M4857" s="9"/>
      <c r="N4857"/>
      <c r="O4857"/>
      <c r="P4857"/>
      <c r="Q4857"/>
      <c r="R4857"/>
      <c r="S4857"/>
      <c r="T4857"/>
      <c r="U4857"/>
      <c r="V4857"/>
      <c r="W4857"/>
    </row>
    <row r="4858" spans="2:23" ht="15" x14ac:dyDescent="0.25">
      <c r="B4858" s="2"/>
      <c r="I4858" s="2" t="s">
        <v>122</v>
      </c>
      <c r="J4858" s="2" t="s">
        <v>1177</v>
      </c>
      <c r="K4858" s="9">
        <v>-4</v>
      </c>
      <c r="L4858" s="9">
        <v>0</v>
      </c>
      <c r="M4858" s="9">
        <v>0</v>
      </c>
      <c r="N4858"/>
      <c r="O4858"/>
      <c r="P4858"/>
      <c r="Q4858"/>
      <c r="R4858"/>
      <c r="S4858"/>
      <c r="T4858"/>
      <c r="U4858"/>
      <c r="V4858"/>
      <c r="W4858"/>
    </row>
    <row r="4859" spans="2:23" ht="15" x14ac:dyDescent="0.25">
      <c r="B4859" s="2"/>
      <c r="K4859" s="9"/>
      <c r="L4859" s="9"/>
      <c r="M4859" s="9"/>
      <c r="N4859"/>
      <c r="O4859"/>
      <c r="P4859"/>
      <c r="Q4859"/>
      <c r="R4859"/>
      <c r="S4859"/>
      <c r="T4859"/>
      <c r="U4859"/>
      <c r="V4859"/>
      <c r="W4859"/>
    </row>
    <row r="4860" spans="2:23" ht="15" x14ac:dyDescent="0.25">
      <c r="B4860" s="2"/>
      <c r="H4860" s="2" t="s">
        <v>1566</v>
      </c>
      <c r="K4860" s="9"/>
      <c r="L4860" s="9"/>
      <c r="M4860" s="9"/>
      <c r="N4860"/>
      <c r="O4860"/>
      <c r="P4860"/>
      <c r="Q4860"/>
      <c r="R4860"/>
      <c r="S4860"/>
      <c r="T4860"/>
      <c r="U4860"/>
      <c r="V4860"/>
      <c r="W4860"/>
    </row>
    <row r="4861" spans="2:23" ht="15" x14ac:dyDescent="0.25">
      <c r="B4861" s="2"/>
      <c r="I4861" s="2" t="s">
        <v>808</v>
      </c>
      <c r="J4861" s="2" t="s">
        <v>1177</v>
      </c>
      <c r="K4861" s="9">
        <v>-43</v>
      </c>
      <c r="L4861" s="9">
        <v>-44</v>
      </c>
      <c r="M4861" s="9">
        <v>-46</v>
      </c>
      <c r="N4861"/>
      <c r="O4861"/>
      <c r="P4861"/>
      <c r="Q4861"/>
      <c r="R4861"/>
      <c r="S4861"/>
      <c r="T4861"/>
      <c r="U4861"/>
      <c r="V4861"/>
      <c r="W4861"/>
    </row>
    <row r="4862" spans="2:23" ht="15" x14ac:dyDescent="0.25">
      <c r="B4862" s="2"/>
      <c r="K4862" s="9"/>
      <c r="L4862" s="9"/>
      <c r="M4862" s="9"/>
      <c r="N4862"/>
      <c r="O4862"/>
      <c r="P4862"/>
      <c r="Q4862"/>
      <c r="R4862"/>
      <c r="S4862"/>
      <c r="T4862"/>
      <c r="U4862"/>
      <c r="V4862"/>
      <c r="W4862"/>
    </row>
    <row r="4863" spans="2:23" ht="15" x14ac:dyDescent="0.25">
      <c r="B4863" s="2"/>
      <c r="H4863" s="2" t="s">
        <v>1567</v>
      </c>
      <c r="K4863" s="9"/>
      <c r="L4863" s="9"/>
      <c r="M4863" s="9"/>
      <c r="N4863"/>
      <c r="O4863"/>
      <c r="P4863"/>
      <c r="Q4863"/>
      <c r="R4863"/>
      <c r="S4863"/>
      <c r="T4863"/>
      <c r="U4863"/>
      <c r="V4863"/>
      <c r="W4863"/>
    </row>
    <row r="4864" spans="2:23" ht="15" x14ac:dyDescent="0.25">
      <c r="B4864" s="2"/>
      <c r="I4864" s="2" t="s">
        <v>128</v>
      </c>
      <c r="J4864" s="2" t="s">
        <v>1177</v>
      </c>
      <c r="K4864" s="9">
        <v>-357</v>
      </c>
      <c r="L4864" s="9">
        <v>-371</v>
      </c>
      <c r="M4864" s="9">
        <v>-386</v>
      </c>
      <c r="N4864"/>
      <c r="O4864"/>
      <c r="P4864"/>
      <c r="Q4864"/>
      <c r="R4864"/>
      <c r="S4864"/>
      <c r="T4864"/>
      <c r="U4864"/>
      <c r="V4864"/>
      <c r="W4864"/>
    </row>
    <row r="4865" spans="2:23" ht="15" x14ac:dyDescent="0.25">
      <c r="B4865" s="2"/>
      <c r="K4865" s="9"/>
      <c r="L4865" s="9"/>
      <c r="M4865" s="9"/>
      <c r="N4865"/>
      <c r="O4865"/>
      <c r="P4865"/>
      <c r="Q4865"/>
      <c r="R4865"/>
      <c r="S4865"/>
      <c r="T4865"/>
      <c r="U4865"/>
      <c r="V4865"/>
      <c r="W4865"/>
    </row>
    <row r="4866" spans="2:23" ht="15" x14ac:dyDescent="0.25">
      <c r="B4866" s="2"/>
      <c r="H4866" s="2" t="s">
        <v>1568</v>
      </c>
      <c r="K4866" s="9"/>
      <c r="L4866" s="9"/>
      <c r="M4866" s="9"/>
      <c r="N4866"/>
      <c r="O4866"/>
      <c r="P4866"/>
      <c r="Q4866"/>
      <c r="R4866"/>
      <c r="S4866"/>
      <c r="T4866"/>
      <c r="U4866"/>
      <c r="V4866"/>
      <c r="W4866"/>
    </row>
    <row r="4867" spans="2:23" ht="15" x14ac:dyDescent="0.25">
      <c r="B4867" s="2"/>
      <c r="I4867" s="2" t="s">
        <v>128</v>
      </c>
      <c r="J4867" s="2" t="s">
        <v>1177</v>
      </c>
      <c r="K4867" s="9">
        <v>-155</v>
      </c>
      <c r="L4867" s="9">
        <v>-162</v>
      </c>
      <c r="M4867" s="9">
        <v>-168</v>
      </c>
      <c r="N4867"/>
      <c r="O4867"/>
      <c r="P4867"/>
      <c r="Q4867"/>
      <c r="R4867"/>
      <c r="S4867"/>
      <c r="T4867"/>
      <c r="U4867"/>
      <c r="V4867"/>
      <c r="W4867"/>
    </row>
    <row r="4868" spans="2:23" ht="15" x14ac:dyDescent="0.25">
      <c r="B4868" s="2"/>
      <c r="K4868" s="9"/>
      <c r="L4868" s="9"/>
      <c r="M4868" s="9"/>
      <c r="N4868"/>
      <c r="O4868"/>
      <c r="P4868"/>
      <c r="Q4868"/>
      <c r="R4868"/>
      <c r="S4868"/>
      <c r="T4868"/>
      <c r="U4868"/>
      <c r="V4868"/>
      <c r="W4868"/>
    </row>
    <row r="4869" spans="2:23" ht="15" x14ac:dyDescent="0.25">
      <c r="B4869" s="2"/>
      <c r="H4869" s="2" t="s">
        <v>1569</v>
      </c>
      <c r="K4869" s="9"/>
      <c r="L4869" s="9"/>
      <c r="M4869" s="9"/>
      <c r="N4869"/>
      <c r="O4869"/>
      <c r="P4869"/>
      <c r="Q4869"/>
      <c r="R4869"/>
      <c r="S4869"/>
      <c r="T4869"/>
      <c r="U4869"/>
      <c r="V4869"/>
      <c r="W4869"/>
    </row>
    <row r="4870" spans="2:23" ht="15" x14ac:dyDescent="0.25">
      <c r="B4870" s="2"/>
      <c r="I4870" s="2" t="s">
        <v>437</v>
      </c>
      <c r="J4870" s="2" t="s">
        <v>1177</v>
      </c>
      <c r="K4870" s="9">
        <v>-88</v>
      </c>
      <c r="L4870" s="9">
        <v>-88</v>
      </c>
      <c r="M4870" s="9">
        <v>-88</v>
      </c>
      <c r="N4870"/>
      <c r="O4870"/>
      <c r="P4870"/>
      <c r="Q4870"/>
      <c r="R4870"/>
      <c r="S4870"/>
      <c r="T4870"/>
      <c r="U4870"/>
      <c r="V4870"/>
      <c r="W4870"/>
    </row>
    <row r="4871" spans="2:23" ht="15" x14ac:dyDescent="0.25">
      <c r="B4871" s="2"/>
      <c r="K4871" s="9"/>
      <c r="L4871" s="9"/>
      <c r="M4871" s="9"/>
      <c r="N4871"/>
      <c r="O4871"/>
      <c r="P4871"/>
      <c r="Q4871"/>
      <c r="R4871"/>
      <c r="S4871"/>
      <c r="T4871"/>
      <c r="U4871"/>
      <c r="V4871"/>
      <c r="W4871"/>
    </row>
    <row r="4872" spans="2:23" ht="15" x14ac:dyDescent="0.25">
      <c r="B4872" s="2"/>
      <c r="H4872" s="2" t="s">
        <v>1570</v>
      </c>
      <c r="K4872" s="9"/>
      <c r="L4872" s="9"/>
      <c r="M4872" s="9"/>
      <c r="N4872"/>
      <c r="O4872"/>
      <c r="P4872"/>
      <c r="Q4872"/>
      <c r="R4872"/>
      <c r="S4872"/>
      <c r="T4872"/>
      <c r="U4872"/>
      <c r="V4872"/>
      <c r="W4872"/>
    </row>
    <row r="4873" spans="2:23" ht="15" x14ac:dyDescent="0.25">
      <c r="B4873" s="2"/>
      <c r="I4873" s="2" t="s">
        <v>122</v>
      </c>
      <c r="J4873" s="2" t="s">
        <v>1177</v>
      </c>
      <c r="K4873" s="9">
        <v>-27</v>
      </c>
      <c r="L4873" s="9">
        <v>-32</v>
      </c>
      <c r="M4873" s="9">
        <v>-32</v>
      </c>
      <c r="N4873"/>
      <c r="O4873"/>
      <c r="P4873"/>
      <c r="Q4873"/>
      <c r="R4873"/>
      <c r="S4873"/>
      <c r="T4873"/>
      <c r="U4873"/>
      <c r="V4873"/>
      <c r="W4873"/>
    </row>
    <row r="4874" spans="2:23" ht="15" x14ac:dyDescent="0.25">
      <c r="B4874" s="2"/>
      <c r="K4874" s="9"/>
      <c r="L4874" s="9"/>
      <c r="M4874" s="9"/>
      <c r="N4874"/>
      <c r="O4874"/>
      <c r="P4874"/>
      <c r="Q4874"/>
      <c r="R4874"/>
      <c r="S4874"/>
      <c r="T4874"/>
      <c r="U4874"/>
      <c r="V4874"/>
      <c r="W4874"/>
    </row>
    <row r="4875" spans="2:23" ht="15" x14ac:dyDescent="0.25">
      <c r="B4875" s="2"/>
      <c r="H4875" s="2" t="s">
        <v>1571</v>
      </c>
      <c r="K4875" s="9"/>
      <c r="L4875" s="9"/>
      <c r="M4875" s="9"/>
      <c r="N4875"/>
      <c r="O4875"/>
      <c r="P4875"/>
      <c r="Q4875"/>
      <c r="R4875"/>
      <c r="S4875"/>
      <c r="T4875"/>
      <c r="U4875"/>
      <c r="V4875"/>
      <c r="W4875"/>
    </row>
    <row r="4876" spans="2:23" ht="15" x14ac:dyDescent="0.25">
      <c r="B4876" s="2"/>
      <c r="I4876" s="2" t="s">
        <v>124</v>
      </c>
      <c r="J4876" s="2" t="s">
        <v>1177</v>
      </c>
      <c r="K4876" s="9">
        <v>0</v>
      </c>
      <c r="L4876" s="9">
        <v>-1</v>
      </c>
      <c r="M4876" s="9">
        <v>-1</v>
      </c>
      <c r="N4876"/>
      <c r="O4876"/>
      <c r="P4876"/>
      <c r="Q4876"/>
      <c r="R4876"/>
      <c r="S4876"/>
      <c r="T4876"/>
      <c r="U4876"/>
      <c r="V4876"/>
      <c r="W4876"/>
    </row>
    <row r="4877" spans="2:23" ht="15" x14ac:dyDescent="0.25">
      <c r="B4877" s="2"/>
      <c r="K4877" s="9"/>
      <c r="L4877" s="9"/>
      <c r="M4877" s="9"/>
      <c r="N4877"/>
      <c r="O4877"/>
      <c r="P4877"/>
      <c r="Q4877"/>
      <c r="R4877"/>
      <c r="S4877"/>
      <c r="T4877"/>
      <c r="U4877"/>
      <c r="V4877"/>
      <c r="W4877"/>
    </row>
    <row r="4878" spans="2:23" ht="15" x14ac:dyDescent="0.25">
      <c r="B4878" s="2"/>
      <c r="H4878" s="2" t="s">
        <v>1572</v>
      </c>
      <c r="K4878" s="9"/>
      <c r="L4878" s="9"/>
      <c r="M4878" s="9"/>
      <c r="N4878"/>
      <c r="O4878"/>
      <c r="P4878"/>
      <c r="Q4878"/>
      <c r="R4878"/>
      <c r="S4878"/>
      <c r="T4878"/>
      <c r="U4878"/>
      <c r="V4878"/>
      <c r="W4878"/>
    </row>
    <row r="4879" spans="2:23" ht="15" x14ac:dyDescent="0.25">
      <c r="B4879" s="2"/>
      <c r="I4879" s="2" t="s">
        <v>122</v>
      </c>
      <c r="J4879" s="2" t="s">
        <v>1177</v>
      </c>
      <c r="K4879" s="9">
        <v>-6</v>
      </c>
      <c r="L4879" s="9">
        <v>-5</v>
      </c>
      <c r="M4879" s="9">
        <v>-5</v>
      </c>
      <c r="N4879"/>
      <c r="O4879"/>
      <c r="P4879"/>
      <c r="Q4879"/>
      <c r="R4879"/>
      <c r="S4879"/>
      <c r="T4879"/>
      <c r="U4879"/>
      <c r="V4879"/>
      <c r="W4879"/>
    </row>
    <row r="4880" spans="2:23" ht="15" x14ac:dyDescent="0.25">
      <c r="B4880" s="2"/>
      <c r="K4880" s="9"/>
      <c r="L4880" s="9"/>
      <c r="M4880" s="9"/>
      <c r="N4880"/>
      <c r="O4880"/>
      <c r="P4880"/>
      <c r="Q4880"/>
      <c r="R4880"/>
      <c r="S4880"/>
      <c r="T4880"/>
      <c r="U4880"/>
      <c r="V4880"/>
      <c r="W4880"/>
    </row>
    <row r="4881" spans="2:23" ht="15" x14ac:dyDescent="0.25">
      <c r="B4881" s="2"/>
      <c r="H4881" s="2" t="s">
        <v>1573</v>
      </c>
      <c r="K4881" s="9"/>
      <c r="L4881" s="9"/>
      <c r="M4881" s="9"/>
      <c r="N4881"/>
      <c r="O4881"/>
      <c r="P4881"/>
      <c r="Q4881"/>
      <c r="R4881"/>
      <c r="S4881"/>
      <c r="T4881"/>
      <c r="U4881"/>
      <c r="V4881"/>
      <c r="W4881"/>
    </row>
    <row r="4882" spans="2:23" ht="15" x14ac:dyDescent="0.25">
      <c r="B4882" s="2"/>
      <c r="I4882" s="2" t="s">
        <v>180</v>
      </c>
      <c r="J4882" s="2" t="s">
        <v>1177</v>
      </c>
      <c r="K4882" s="9">
        <v>-4</v>
      </c>
      <c r="L4882" s="9">
        <v>-1</v>
      </c>
      <c r="M4882" s="9">
        <v>-1</v>
      </c>
      <c r="N4882"/>
      <c r="O4882"/>
      <c r="P4882"/>
      <c r="Q4882"/>
      <c r="R4882"/>
      <c r="S4882"/>
      <c r="T4882"/>
      <c r="U4882"/>
      <c r="V4882"/>
      <c r="W4882"/>
    </row>
    <row r="4883" spans="2:23" ht="15" x14ac:dyDescent="0.25">
      <c r="B4883" s="2"/>
      <c r="K4883" s="9"/>
      <c r="L4883" s="9"/>
      <c r="M4883" s="9"/>
      <c r="N4883"/>
      <c r="O4883"/>
      <c r="P4883"/>
      <c r="Q4883"/>
      <c r="R4883"/>
      <c r="S4883"/>
      <c r="T4883"/>
      <c r="U4883"/>
      <c r="V4883"/>
      <c r="W4883"/>
    </row>
    <row r="4884" spans="2:23" ht="15" x14ac:dyDescent="0.25">
      <c r="B4884" s="2"/>
      <c r="H4884" s="2" t="s">
        <v>1574</v>
      </c>
      <c r="K4884" s="9"/>
      <c r="L4884" s="9"/>
      <c r="M4884" s="9"/>
      <c r="N4884"/>
      <c r="O4884"/>
      <c r="P4884"/>
      <c r="Q4884"/>
      <c r="R4884"/>
      <c r="S4884"/>
      <c r="T4884"/>
      <c r="U4884"/>
      <c r="V4884"/>
      <c r="W4884"/>
    </row>
    <row r="4885" spans="2:23" ht="15" x14ac:dyDescent="0.25">
      <c r="B4885" s="2"/>
      <c r="I4885" s="2" t="s">
        <v>122</v>
      </c>
      <c r="J4885" s="2" t="s">
        <v>1177</v>
      </c>
      <c r="K4885" s="9">
        <v>-2</v>
      </c>
      <c r="L4885" s="9">
        <v>-3</v>
      </c>
      <c r="M4885" s="9">
        <v>0</v>
      </c>
      <c r="N4885"/>
      <c r="O4885"/>
      <c r="P4885"/>
      <c r="Q4885"/>
      <c r="R4885"/>
      <c r="S4885"/>
      <c r="T4885"/>
      <c r="U4885"/>
      <c r="V4885"/>
      <c r="W4885"/>
    </row>
    <row r="4886" spans="2:23" ht="15" x14ac:dyDescent="0.25">
      <c r="B4886" s="2"/>
      <c r="K4886" s="9"/>
      <c r="L4886" s="9"/>
      <c r="M4886" s="9"/>
      <c r="N4886"/>
      <c r="O4886"/>
      <c r="P4886"/>
      <c r="Q4886"/>
      <c r="R4886"/>
      <c r="S4886"/>
      <c r="T4886"/>
      <c r="U4886"/>
      <c r="V4886"/>
      <c r="W4886"/>
    </row>
    <row r="4887" spans="2:23" ht="15" x14ac:dyDescent="0.25">
      <c r="B4887" s="2"/>
      <c r="H4887" s="2" t="s">
        <v>1575</v>
      </c>
      <c r="K4887" s="9"/>
      <c r="L4887" s="9"/>
      <c r="M4887" s="9"/>
      <c r="N4887"/>
      <c r="O4887"/>
      <c r="P4887"/>
      <c r="Q4887"/>
      <c r="R4887"/>
      <c r="S4887"/>
      <c r="T4887"/>
      <c r="U4887"/>
      <c r="V4887"/>
      <c r="W4887"/>
    </row>
    <row r="4888" spans="2:23" ht="15" x14ac:dyDescent="0.25">
      <c r="B4888" s="2"/>
      <c r="I4888" s="2" t="s">
        <v>808</v>
      </c>
      <c r="J4888" s="2" t="s">
        <v>1185</v>
      </c>
      <c r="K4888" s="9">
        <v>-8</v>
      </c>
      <c r="L4888" s="9">
        <v>-2</v>
      </c>
      <c r="M4888" s="9">
        <v>-2</v>
      </c>
      <c r="N4888"/>
      <c r="O4888"/>
      <c r="P4888"/>
      <c r="Q4888"/>
      <c r="R4888"/>
      <c r="S4888"/>
      <c r="T4888"/>
      <c r="U4888"/>
      <c r="V4888"/>
      <c r="W4888"/>
    </row>
    <row r="4889" spans="2:23" ht="15" x14ac:dyDescent="0.25">
      <c r="B4889" s="2"/>
      <c r="K4889" s="9"/>
      <c r="L4889" s="9"/>
      <c r="M4889" s="9"/>
      <c r="N4889"/>
      <c r="O4889"/>
      <c r="P4889"/>
      <c r="Q4889"/>
      <c r="R4889"/>
      <c r="S4889"/>
      <c r="T4889"/>
      <c r="U4889"/>
      <c r="V4889"/>
      <c r="W4889"/>
    </row>
    <row r="4890" spans="2:23" ht="15" x14ac:dyDescent="0.25">
      <c r="B4890" s="2"/>
      <c r="H4890" s="2" t="s">
        <v>1576</v>
      </c>
      <c r="K4890" s="9"/>
      <c r="L4890" s="9"/>
      <c r="M4890" s="9"/>
      <c r="N4890"/>
      <c r="O4890"/>
      <c r="P4890"/>
      <c r="Q4890"/>
      <c r="R4890"/>
      <c r="S4890"/>
      <c r="T4890"/>
      <c r="U4890"/>
      <c r="V4890"/>
      <c r="W4890"/>
    </row>
    <row r="4891" spans="2:23" ht="15" x14ac:dyDescent="0.25">
      <c r="B4891" s="2"/>
      <c r="I4891" s="2" t="s">
        <v>122</v>
      </c>
      <c r="J4891" s="2" t="s">
        <v>1177</v>
      </c>
      <c r="K4891" s="9">
        <v>-2</v>
      </c>
      <c r="L4891" s="9">
        <v>-1</v>
      </c>
      <c r="M4891" s="9">
        <v>-1</v>
      </c>
      <c r="N4891"/>
      <c r="O4891"/>
      <c r="P4891"/>
      <c r="Q4891"/>
      <c r="R4891"/>
      <c r="S4891"/>
      <c r="T4891"/>
      <c r="U4891"/>
      <c r="V4891"/>
      <c r="W4891"/>
    </row>
    <row r="4892" spans="2:23" ht="15" x14ac:dyDescent="0.25">
      <c r="B4892" s="2"/>
      <c r="K4892" s="9"/>
      <c r="L4892" s="9"/>
      <c r="M4892" s="9"/>
      <c r="N4892"/>
      <c r="O4892"/>
      <c r="P4892"/>
      <c r="Q4892"/>
      <c r="R4892"/>
      <c r="S4892"/>
      <c r="T4892"/>
      <c r="U4892"/>
      <c r="V4892"/>
      <c r="W4892"/>
    </row>
    <row r="4893" spans="2:23" ht="15" x14ac:dyDescent="0.25">
      <c r="B4893" s="2"/>
      <c r="H4893" s="2" t="s">
        <v>1577</v>
      </c>
      <c r="K4893" s="9"/>
      <c r="L4893" s="9"/>
      <c r="M4893" s="9"/>
      <c r="N4893"/>
      <c r="O4893"/>
      <c r="P4893"/>
      <c r="Q4893"/>
      <c r="R4893"/>
      <c r="S4893"/>
      <c r="T4893"/>
      <c r="U4893"/>
      <c r="V4893"/>
      <c r="W4893"/>
    </row>
    <row r="4894" spans="2:23" ht="15" x14ac:dyDescent="0.25">
      <c r="B4894" s="2"/>
      <c r="I4894" s="2" t="s">
        <v>124</v>
      </c>
      <c r="J4894" s="2" t="s">
        <v>1177</v>
      </c>
      <c r="K4894" s="9">
        <v>-12</v>
      </c>
      <c r="L4894" s="9">
        <v>-14</v>
      </c>
      <c r="M4894" s="9">
        <v>-14</v>
      </c>
      <c r="N4894"/>
      <c r="O4894"/>
      <c r="P4894"/>
      <c r="Q4894"/>
      <c r="R4894"/>
      <c r="S4894"/>
      <c r="T4894"/>
      <c r="U4894"/>
      <c r="V4894"/>
      <c r="W4894"/>
    </row>
    <row r="4895" spans="2:23" ht="15" x14ac:dyDescent="0.25">
      <c r="B4895" s="2"/>
      <c r="K4895" s="9"/>
      <c r="L4895" s="9"/>
      <c r="M4895" s="9"/>
      <c r="N4895"/>
      <c r="O4895"/>
      <c r="P4895"/>
      <c r="Q4895"/>
      <c r="R4895"/>
      <c r="S4895"/>
      <c r="T4895"/>
      <c r="U4895"/>
      <c r="V4895"/>
      <c r="W4895"/>
    </row>
    <row r="4896" spans="2:23" ht="15" x14ac:dyDescent="0.25">
      <c r="B4896" s="2"/>
      <c r="H4896" s="2" t="s">
        <v>1578</v>
      </c>
      <c r="K4896" s="9"/>
      <c r="L4896" s="9"/>
      <c r="M4896" s="9"/>
      <c r="N4896"/>
      <c r="O4896"/>
      <c r="P4896"/>
      <c r="Q4896"/>
      <c r="R4896"/>
      <c r="S4896"/>
      <c r="T4896"/>
      <c r="U4896"/>
      <c r="V4896"/>
      <c r="W4896"/>
    </row>
    <row r="4897" spans="2:23" ht="15" x14ac:dyDescent="0.25">
      <c r="B4897" s="2"/>
      <c r="I4897" s="2" t="s">
        <v>124</v>
      </c>
      <c r="J4897" s="2" t="s">
        <v>1177</v>
      </c>
      <c r="K4897" s="9">
        <v>0</v>
      </c>
      <c r="L4897" s="9">
        <v>0</v>
      </c>
      <c r="M4897" s="9">
        <v>0</v>
      </c>
      <c r="N4897"/>
      <c r="O4897"/>
      <c r="P4897"/>
      <c r="Q4897"/>
      <c r="R4897"/>
      <c r="S4897"/>
      <c r="T4897"/>
      <c r="U4897"/>
      <c r="V4897"/>
      <c r="W4897"/>
    </row>
    <row r="4898" spans="2:23" ht="15" x14ac:dyDescent="0.25">
      <c r="B4898" s="2"/>
      <c r="K4898" s="9"/>
      <c r="L4898" s="9"/>
      <c r="M4898" s="9"/>
      <c r="N4898"/>
      <c r="O4898"/>
      <c r="P4898"/>
      <c r="Q4898"/>
      <c r="R4898"/>
      <c r="S4898"/>
      <c r="T4898"/>
      <c r="U4898"/>
      <c r="V4898"/>
      <c r="W4898"/>
    </row>
    <row r="4899" spans="2:23" ht="15" x14ac:dyDescent="0.25">
      <c r="B4899" s="2"/>
      <c r="H4899" s="2" t="s">
        <v>1579</v>
      </c>
      <c r="K4899" s="9"/>
      <c r="L4899" s="9"/>
      <c r="M4899" s="9"/>
      <c r="N4899"/>
      <c r="O4899"/>
      <c r="P4899"/>
      <c r="Q4899"/>
      <c r="R4899"/>
      <c r="S4899"/>
      <c r="T4899"/>
      <c r="U4899"/>
      <c r="V4899"/>
      <c r="W4899"/>
    </row>
    <row r="4900" spans="2:23" ht="15" x14ac:dyDescent="0.25">
      <c r="B4900" s="2"/>
      <c r="I4900" s="2" t="s">
        <v>269</v>
      </c>
      <c r="J4900" s="2" t="s">
        <v>1177</v>
      </c>
      <c r="K4900" s="9">
        <v>-2</v>
      </c>
      <c r="L4900" s="9">
        <v>-1</v>
      </c>
      <c r="M4900" s="9">
        <v>-1</v>
      </c>
      <c r="N4900"/>
      <c r="O4900"/>
      <c r="P4900"/>
      <c r="Q4900"/>
      <c r="R4900"/>
      <c r="S4900"/>
      <c r="T4900"/>
      <c r="U4900"/>
      <c r="V4900"/>
      <c r="W4900"/>
    </row>
    <row r="4901" spans="2:23" ht="15" x14ac:dyDescent="0.25">
      <c r="B4901" s="2"/>
      <c r="K4901" s="9"/>
      <c r="L4901" s="9"/>
      <c r="M4901" s="9"/>
      <c r="N4901"/>
      <c r="O4901"/>
      <c r="P4901"/>
      <c r="Q4901"/>
      <c r="R4901"/>
      <c r="S4901"/>
      <c r="T4901"/>
      <c r="U4901"/>
      <c r="V4901"/>
      <c r="W4901"/>
    </row>
    <row r="4902" spans="2:23" ht="15" x14ac:dyDescent="0.25">
      <c r="B4902" s="2"/>
      <c r="H4902" s="2" t="s">
        <v>1580</v>
      </c>
      <c r="K4902" s="9"/>
      <c r="L4902" s="9"/>
      <c r="M4902" s="9"/>
      <c r="N4902"/>
      <c r="O4902"/>
      <c r="P4902"/>
      <c r="Q4902"/>
      <c r="R4902"/>
      <c r="S4902"/>
      <c r="T4902"/>
      <c r="U4902"/>
      <c r="V4902"/>
      <c r="W4902"/>
    </row>
    <row r="4903" spans="2:23" ht="15" x14ac:dyDescent="0.25">
      <c r="B4903" s="2"/>
      <c r="I4903" s="2" t="s">
        <v>122</v>
      </c>
      <c r="J4903" s="2" t="s">
        <v>1177</v>
      </c>
      <c r="K4903" s="9">
        <v>-25</v>
      </c>
      <c r="L4903" s="9">
        <v>-20</v>
      </c>
      <c r="M4903" s="9">
        <v>-22</v>
      </c>
      <c r="N4903"/>
      <c r="O4903"/>
      <c r="P4903"/>
      <c r="Q4903"/>
      <c r="R4903"/>
      <c r="S4903"/>
      <c r="T4903"/>
      <c r="U4903"/>
      <c r="V4903"/>
      <c r="W4903"/>
    </row>
    <row r="4904" spans="2:23" ht="15" x14ac:dyDescent="0.25">
      <c r="B4904" s="2"/>
      <c r="K4904" s="9"/>
      <c r="L4904" s="9"/>
      <c r="M4904" s="9"/>
      <c r="N4904"/>
      <c r="O4904"/>
      <c r="P4904"/>
      <c r="Q4904"/>
      <c r="R4904"/>
      <c r="S4904"/>
      <c r="T4904"/>
      <c r="U4904"/>
      <c r="V4904"/>
      <c r="W4904"/>
    </row>
    <row r="4905" spans="2:23" ht="15" x14ac:dyDescent="0.25">
      <c r="B4905" s="2"/>
      <c r="H4905" s="2" t="s">
        <v>1581</v>
      </c>
      <c r="K4905" s="9"/>
      <c r="L4905" s="9"/>
      <c r="M4905" s="9"/>
      <c r="N4905"/>
      <c r="O4905"/>
      <c r="P4905"/>
      <c r="Q4905"/>
      <c r="R4905"/>
      <c r="S4905"/>
      <c r="T4905"/>
      <c r="U4905"/>
      <c r="V4905"/>
      <c r="W4905"/>
    </row>
    <row r="4906" spans="2:23" ht="15" x14ac:dyDescent="0.25">
      <c r="B4906" s="2"/>
      <c r="I4906" s="2" t="s">
        <v>122</v>
      </c>
      <c r="J4906" s="2" t="s">
        <v>1177</v>
      </c>
      <c r="K4906" s="9">
        <v>-3</v>
      </c>
      <c r="L4906" s="9">
        <v>-10</v>
      </c>
      <c r="M4906" s="9">
        <v>-1</v>
      </c>
      <c r="N4906"/>
      <c r="O4906"/>
      <c r="P4906"/>
      <c r="Q4906"/>
      <c r="R4906"/>
      <c r="S4906"/>
      <c r="T4906"/>
      <c r="U4906"/>
      <c r="V4906"/>
      <c r="W4906"/>
    </row>
    <row r="4907" spans="2:23" ht="15" x14ac:dyDescent="0.25">
      <c r="B4907" s="2"/>
      <c r="K4907" s="9"/>
      <c r="L4907" s="9"/>
      <c r="M4907" s="9"/>
      <c r="N4907"/>
      <c r="O4907"/>
      <c r="P4907"/>
      <c r="Q4907"/>
      <c r="R4907"/>
      <c r="S4907"/>
      <c r="T4907"/>
      <c r="U4907"/>
      <c r="V4907"/>
      <c r="W4907"/>
    </row>
    <row r="4908" spans="2:23" ht="15" x14ac:dyDescent="0.25">
      <c r="B4908" s="2"/>
      <c r="H4908" s="2" t="s">
        <v>1582</v>
      </c>
      <c r="K4908" s="9"/>
      <c r="L4908" s="9"/>
      <c r="M4908" s="9"/>
      <c r="N4908"/>
      <c r="O4908"/>
      <c r="P4908"/>
      <c r="Q4908"/>
      <c r="R4908"/>
      <c r="S4908"/>
      <c r="T4908"/>
      <c r="U4908"/>
      <c r="V4908"/>
      <c r="W4908"/>
    </row>
    <row r="4909" spans="2:23" ht="15" x14ac:dyDescent="0.25">
      <c r="B4909" s="2"/>
      <c r="I4909" s="2" t="s">
        <v>128</v>
      </c>
      <c r="J4909" s="2" t="s">
        <v>1177</v>
      </c>
      <c r="K4909" s="9">
        <v>-2</v>
      </c>
      <c r="L4909" s="9">
        <v>-3</v>
      </c>
      <c r="M4909" s="9">
        <v>-3</v>
      </c>
      <c r="N4909"/>
      <c r="O4909"/>
      <c r="P4909"/>
      <c r="Q4909"/>
      <c r="R4909"/>
      <c r="S4909"/>
      <c r="T4909"/>
      <c r="U4909"/>
      <c r="V4909"/>
      <c r="W4909"/>
    </row>
    <row r="4910" spans="2:23" ht="15" x14ac:dyDescent="0.25">
      <c r="B4910" s="2"/>
      <c r="K4910" s="9"/>
      <c r="L4910" s="9"/>
      <c r="M4910" s="9"/>
      <c r="N4910"/>
      <c r="O4910"/>
      <c r="P4910"/>
      <c r="Q4910"/>
      <c r="R4910"/>
      <c r="S4910"/>
      <c r="T4910"/>
      <c r="U4910"/>
      <c r="V4910"/>
      <c r="W4910"/>
    </row>
    <row r="4911" spans="2:23" ht="15" x14ac:dyDescent="0.25">
      <c r="B4911" s="2"/>
      <c r="H4911" s="2" t="s">
        <v>1583</v>
      </c>
      <c r="K4911" s="9"/>
      <c r="L4911" s="9"/>
      <c r="M4911" s="9"/>
      <c r="N4911"/>
      <c r="O4911"/>
      <c r="P4911"/>
      <c r="Q4911"/>
      <c r="R4911"/>
      <c r="S4911"/>
      <c r="T4911"/>
      <c r="U4911"/>
      <c r="V4911"/>
      <c r="W4911"/>
    </row>
    <row r="4912" spans="2:23" ht="15" x14ac:dyDescent="0.25">
      <c r="B4912" s="2"/>
      <c r="I4912" s="2" t="s">
        <v>128</v>
      </c>
      <c r="J4912" s="2" t="s">
        <v>1177</v>
      </c>
      <c r="K4912" s="9">
        <v>-3</v>
      </c>
      <c r="L4912" s="9">
        <v>-1</v>
      </c>
      <c r="M4912" s="9">
        <v>-1</v>
      </c>
      <c r="N4912"/>
      <c r="O4912"/>
      <c r="P4912"/>
      <c r="Q4912"/>
      <c r="R4912"/>
      <c r="S4912"/>
      <c r="T4912"/>
      <c r="U4912"/>
      <c r="V4912"/>
      <c r="W4912"/>
    </row>
    <row r="4913" spans="2:23" ht="15" x14ac:dyDescent="0.25">
      <c r="B4913" s="2"/>
      <c r="K4913" s="9"/>
      <c r="L4913" s="9"/>
      <c r="M4913" s="9"/>
      <c r="N4913"/>
      <c r="O4913"/>
      <c r="P4913"/>
      <c r="Q4913"/>
      <c r="R4913"/>
      <c r="S4913"/>
      <c r="T4913"/>
      <c r="U4913"/>
      <c r="V4913"/>
      <c r="W4913"/>
    </row>
    <row r="4914" spans="2:23" ht="15" x14ac:dyDescent="0.25">
      <c r="B4914" s="2"/>
      <c r="D4914" s="2" t="s">
        <v>461</v>
      </c>
      <c r="E4914" s="2" t="s">
        <v>462</v>
      </c>
      <c r="K4914" s="9"/>
      <c r="L4914" s="9"/>
      <c r="M4914" s="9"/>
      <c r="N4914"/>
      <c r="O4914"/>
      <c r="P4914"/>
      <c r="Q4914"/>
      <c r="R4914"/>
      <c r="S4914"/>
      <c r="T4914"/>
      <c r="U4914"/>
      <c r="V4914"/>
      <c r="W4914"/>
    </row>
    <row r="4915" spans="2:23" ht="15" x14ac:dyDescent="0.25">
      <c r="B4915" s="2"/>
      <c r="F4915" s="2" t="s">
        <v>296</v>
      </c>
      <c r="G4915" s="2" t="s">
        <v>462</v>
      </c>
      <c r="K4915" s="9"/>
      <c r="L4915" s="9"/>
      <c r="M4915" s="9"/>
      <c r="N4915"/>
      <c r="O4915"/>
      <c r="P4915"/>
      <c r="Q4915"/>
      <c r="R4915"/>
      <c r="S4915"/>
      <c r="T4915"/>
      <c r="U4915"/>
      <c r="V4915"/>
      <c r="W4915"/>
    </row>
    <row r="4916" spans="2:23" ht="15" x14ac:dyDescent="0.25">
      <c r="B4916" s="2"/>
      <c r="H4916" s="2" t="s">
        <v>1584</v>
      </c>
      <c r="K4916" s="9"/>
      <c r="L4916" s="9"/>
      <c r="M4916" s="9"/>
      <c r="N4916"/>
      <c r="O4916"/>
      <c r="P4916"/>
      <c r="Q4916"/>
      <c r="R4916"/>
      <c r="S4916"/>
      <c r="T4916"/>
      <c r="U4916"/>
      <c r="V4916"/>
      <c r="W4916"/>
    </row>
    <row r="4917" spans="2:23" ht="15" x14ac:dyDescent="0.25">
      <c r="B4917" s="2"/>
      <c r="I4917" s="2" t="s">
        <v>808</v>
      </c>
      <c r="J4917" s="2" t="s">
        <v>1177</v>
      </c>
      <c r="K4917" s="9">
        <v>0</v>
      </c>
      <c r="L4917" s="9">
        <v>-1</v>
      </c>
      <c r="M4917" s="9">
        <v>-1</v>
      </c>
      <c r="N4917"/>
      <c r="O4917"/>
      <c r="P4917"/>
      <c r="Q4917"/>
      <c r="R4917"/>
      <c r="S4917"/>
      <c r="T4917"/>
      <c r="U4917"/>
      <c r="V4917"/>
      <c r="W4917"/>
    </row>
    <row r="4918" spans="2:23" ht="15" x14ac:dyDescent="0.25">
      <c r="B4918" s="2"/>
      <c r="K4918" s="9"/>
      <c r="L4918" s="9"/>
      <c r="M4918" s="9"/>
      <c r="N4918"/>
      <c r="O4918"/>
      <c r="P4918"/>
      <c r="Q4918"/>
      <c r="R4918"/>
      <c r="S4918"/>
      <c r="T4918"/>
      <c r="U4918"/>
      <c r="V4918"/>
      <c r="W4918"/>
    </row>
    <row r="4919" spans="2:23" ht="15" x14ac:dyDescent="0.25">
      <c r="B4919" s="2"/>
      <c r="H4919" s="2" t="s">
        <v>1585</v>
      </c>
      <c r="K4919" s="9"/>
      <c r="L4919" s="9"/>
      <c r="M4919" s="9"/>
      <c r="N4919"/>
      <c r="O4919"/>
      <c r="P4919"/>
      <c r="Q4919"/>
      <c r="R4919"/>
      <c r="S4919"/>
      <c r="T4919"/>
      <c r="U4919"/>
      <c r="V4919"/>
      <c r="W4919"/>
    </row>
    <row r="4920" spans="2:23" ht="15" x14ac:dyDescent="0.25">
      <c r="B4920" s="2"/>
      <c r="I4920" s="2" t="s">
        <v>800</v>
      </c>
      <c r="J4920" s="2" t="s">
        <v>1177</v>
      </c>
      <c r="K4920" s="9">
        <v>-412</v>
      </c>
      <c r="L4920" s="9">
        <v>-525</v>
      </c>
      <c r="M4920" s="9">
        <v>-525</v>
      </c>
      <c r="N4920"/>
      <c r="O4920"/>
      <c r="P4920"/>
      <c r="Q4920"/>
      <c r="R4920"/>
      <c r="S4920"/>
      <c r="T4920"/>
      <c r="U4920"/>
      <c r="V4920"/>
      <c r="W4920"/>
    </row>
    <row r="4921" spans="2:23" ht="15" x14ac:dyDescent="0.25">
      <c r="B4921" s="2"/>
      <c r="K4921" s="9"/>
      <c r="L4921" s="9"/>
      <c r="M4921" s="9"/>
      <c r="N4921"/>
      <c r="O4921"/>
      <c r="P4921"/>
      <c r="Q4921"/>
      <c r="R4921"/>
      <c r="S4921"/>
      <c r="T4921"/>
      <c r="U4921"/>
      <c r="V4921"/>
      <c r="W4921"/>
    </row>
    <row r="4922" spans="2:23" ht="15" x14ac:dyDescent="0.25">
      <c r="B4922" s="2"/>
      <c r="H4922" s="2" t="s">
        <v>1586</v>
      </c>
      <c r="K4922" s="9"/>
      <c r="L4922" s="9"/>
      <c r="M4922" s="9"/>
      <c r="N4922"/>
      <c r="O4922"/>
      <c r="P4922"/>
      <c r="Q4922"/>
      <c r="R4922"/>
      <c r="S4922"/>
      <c r="T4922"/>
      <c r="U4922"/>
      <c r="V4922"/>
      <c r="W4922"/>
    </row>
    <row r="4923" spans="2:23" ht="15" x14ac:dyDescent="0.25">
      <c r="B4923" s="2"/>
      <c r="I4923" s="2" t="s">
        <v>357</v>
      </c>
      <c r="J4923" s="2" t="s">
        <v>1185</v>
      </c>
      <c r="K4923" s="9">
        <v>-604</v>
      </c>
      <c r="L4923" s="9">
        <v>-629</v>
      </c>
      <c r="M4923" s="9">
        <v>-638</v>
      </c>
      <c r="N4923"/>
      <c r="O4923"/>
      <c r="P4923"/>
      <c r="Q4923"/>
      <c r="R4923"/>
      <c r="S4923"/>
      <c r="T4923"/>
      <c r="U4923"/>
      <c r="V4923"/>
      <c r="W4923"/>
    </row>
    <row r="4924" spans="2:23" ht="15" x14ac:dyDescent="0.25">
      <c r="B4924" s="2"/>
      <c r="K4924" s="9"/>
      <c r="L4924" s="9"/>
      <c r="M4924" s="9"/>
      <c r="N4924"/>
      <c r="O4924"/>
      <c r="P4924"/>
      <c r="Q4924"/>
      <c r="R4924"/>
      <c r="S4924"/>
      <c r="T4924"/>
      <c r="U4924"/>
      <c r="V4924"/>
      <c r="W4924"/>
    </row>
    <row r="4925" spans="2:23" ht="15" x14ac:dyDescent="0.25">
      <c r="B4925" s="2"/>
      <c r="H4925" s="2" t="s">
        <v>1587</v>
      </c>
      <c r="K4925" s="9"/>
      <c r="L4925" s="9"/>
      <c r="M4925" s="9"/>
      <c r="N4925"/>
      <c r="O4925"/>
      <c r="P4925"/>
      <c r="Q4925"/>
      <c r="R4925"/>
      <c r="S4925"/>
      <c r="T4925"/>
      <c r="U4925"/>
      <c r="V4925"/>
      <c r="W4925"/>
    </row>
    <row r="4926" spans="2:23" ht="15" x14ac:dyDescent="0.25">
      <c r="B4926" s="2"/>
      <c r="I4926" s="2" t="s">
        <v>357</v>
      </c>
      <c r="J4926" s="2" t="s">
        <v>1588</v>
      </c>
      <c r="K4926" s="9">
        <v>-1</v>
      </c>
      <c r="L4926" s="9">
        <v>0</v>
      </c>
      <c r="M4926" s="9">
        <v>0</v>
      </c>
      <c r="N4926"/>
      <c r="O4926"/>
      <c r="P4926"/>
      <c r="Q4926"/>
      <c r="R4926"/>
      <c r="S4926"/>
      <c r="T4926"/>
      <c r="U4926"/>
      <c r="V4926"/>
      <c r="W4926"/>
    </row>
    <row r="4927" spans="2:23" ht="15" x14ac:dyDescent="0.25">
      <c r="B4927" s="2"/>
      <c r="K4927" s="9"/>
      <c r="L4927" s="9"/>
      <c r="M4927" s="9"/>
      <c r="N4927"/>
      <c r="O4927"/>
      <c r="P4927"/>
      <c r="Q4927"/>
      <c r="R4927"/>
      <c r="S4927"/>
      <c r="T4927"/>
      <c r="U4927"/>
      <c r="V4927"/>
      <c r="W4927"/>
    </row>
    <row r="4928" spans="2:23" ht="15" x14ac:dyDescent="0.25">
      <c r="B4928" s="2"/>
      <c r="D4928" s="2" t="s">
        <v>495</v>
      </c>
      <c r="E4928" s="2" t="s">
        <v>496</v>
      </c>
      <c r="K4928" s="9"/>
      <c r="L4928" s="9"/>
      <c r="M4928" s="9"/>
      <c r="N4928"/>
      <c r="O4928"/>
      <c r="P4928"/>
      <c r="Q4928"/>
      <c r="R4928"/>
      <c r="S4928"/>
      <c r="T4928"/>
      <c r="U4928"/>
      <c r="V4928"/>
      <c r="W4928"/>
    </row>
    <row r="4929" spans="2:23" ht="15" x14ac:dyDescent="0.25">
      <c r="B4929" s="2"/>
      <c r="F4929" s="2" t="s">
        <v>296</v>
      </c>
      <c r="G4929" s="2" t="s">
        <v>496</v>
      </c>
      <c r="K4929" s="9"/>
      <c r="L4929" s="9"/>
      <c r="M4929" s="9"/>
      <c r="N4929"/>
      <c r="O4929"/>
      <c r="P4929"/>
      <c r="Q4929"/>
      <c r="R4929"/>
      <c r="S4929"/>
      <c r="T4929"/>
      <c r="U4929"/>
      <c r="V4929"/>
      <c r="W4929"/>
    </row>
    <row r="4930" spans="2:23" ht="15" x14ac:dyDescent="0.25">
      <c r="B4930" s="2"/>
      <c r="H4930" s="2" t="s">
        <v>1589</v>
      </c>
      <c r="K4930" s="9"/>
      <c r="L4930" s="9"/>
      <c r="M4930" s="9"/>
      <c r="N4930"/>
      <c r="O4930"/>
      <c r="P4930"/>
      <c r="Q4930"/>
      <c r="R4930"/>
      <c r="S4930"/>
      <c r="T4930"/>
      <c r="U4930"/>
      <c r="V4930"/>
      <c r="W4930"/>
    </row>
    <row r="4931" spans="2:23" ht="15" x14ac:dyDescent="0.25">
      <c r="B4931" s="2"/>
      <c r="I4931" s="2" t="s">
        <v>808</v>
      </c>
      <c r="J4931" s="2" t="s">
        <v>1177</v>
      </c>
      <c r="K4931" s="9">
        <v>-1</v>
      </c>
      <c r="L4931" s="9">
        <v>-1</v>
      </c>
      <c r="M4931" s="9">
        <v>-1</v>
      </c>
      <c r="N4931"/>
      <c r="O4931"/>
      <c r="P4931"/>
      <c r="Q4931"/>
      <c r="R4931"/>
      <c r="S4931"/>
      <c r="T4931"/>
      <c r="U4931"/>
      <c r="V4931"/>
      <c r="W4931"/>
    </row>
    <row r="4932" spans="2:23" ht="15" x14ac:dyDescent="0.25">
      <c r="B4932" s="2"/>
      <c r="K4932" s="9"/>
      <c r="L4932" s="9"/>
      <c r="M4932" s="9"/>
      <c r="N4932"/>
      <c r="O4932"/>
      <c r="P4932"/>
      <c r="Q4932"/>
      <c r="R4932"/>
      <c r="S4932"/>
      <c r="T4932"/>
      <c r="U4932"/>
      <c r="V4932"/>
      <c r="W4932"/>
    </row>
    <row r="4933" spans="2:23" ht="15" x14ac:dyDescent="0.25">
      <c r="B4933" s="2"/>
      <c r="H4933" s="2" t="s">
        <v>1590</v>
      </c>
      <c r="K4933" s="9"/>
      <c r="L4933" s="9"/>
      <c r="M4933" s="9"/>
      <c r="N4933"/>
      <c r="O4933"/>
      <c r="P4933"/>
      <c r="Q4933"/>
      <c r="R4933"/>
      <c r="S4933"/>
      <c r="T4933"/>
      <c r="U4933"/>
      <c r="V4933"/>
      <c r="W4933"/>
    </row>
    <row r="4934" spans="2:23" ht="15" x14ac:dyDescent="0.25">
      <c r="B4934" s="2"/>
      <c r="I4934" s="2" t="s">
        <v>800</v>
      </c>
      <c r="J4934" s="2" t="s">
        <v>1177</v>
      </c>
      <c r="K4934" s="9">
        <v>-20</v>
      </c>
      <c r="L4934" s="9">
        <v>-20</v>
      </c>
      <c r="M4934" s="9">
        <v>-21</v>
      </c>
      <c r="N4934"/>
      <c r="O4934"/>
      <c r="P4934"/>
      <c r="Q4934"/>
      <c r="R4934"/>
      <c r="S4934"/>
      <c r="T4934"/>
      <c r="U4934"/>
      <c r="V4934"/>
      <c r="W4934"/>
    </row>
    <row r="4935" spans="2:23" ht="15" x14ac:dyDescent="0.25">
      <c r="B4935" s="2"/>
      <c r="K4935" s="9"/>
      <c r="L4935" s="9"/>
      <c r="M4935" s="9"/>
      <c r="N4935"/>
      <c r="O4935"/>
      <c r="P4935"/>
      <c r="Q4935"/>
      <c r="R4935"/>
      <c r="S4935"/>
      <c r="T4935"/>
      <c r="U4935"/>
      <c r="V4935"/>
      <c r="W4935"/>
    </row>
    <row r="4936" spans="2:23" ht="15" x14ac:dyDescent="0.25">
      <c r="B4936" s="2"/>
      <c r="H4936" s="2" t="s">
        <v>1591</v>
      </c>
      <c r="K4936" s="9"/>
      <c r="L4936" s="9"/>
      <c r="M4936" s="9"/>
      <c r="N4936"/>
      <c r="O4936"/>
      <c r="P4936"/>
      <c r="Q4936"/>
      <c r="R4936"/>
      <c r="S4936"/>
      <c r="T4936"/>
      <c r="U4936"/>
      <c r="V4936"/>
      <c r="W4936"/>
    </row>
    <row r="4937" spans="2:23" ht="15" x14ac:dyDescent="0.25">
      <c r="B4937" s="2"/>
      <c r="I4937" s="2" t="s">
        <v>808</v>
      </c>
      <c r="J4937" s="2" t="s">
        <v>1177</v>
      </c>
      <c r="K4937" s="9">
        <v>-631</v>
      </c>
      <c r="L4937" s="9">
        <v>-821</v>
      </c>
      <c r="M4937" s="9">
        <v>-757</v>
      </c>
      <c r="N4937"/>
      <c r="O4937"/>
      <c r="P4937"/>
      <c r="Q4937"/>
      <c r="R4937"/>
      <c r="S4937"/>
      <c r="T4937"/>
      <c r="U4937"/>
      <c r="V4937"/>
      <c r="W4937"/>
    </row>
    <row r="4938" spans="2:23" ht="15" x14ac:dyDescent="0.25">
      <c r="B4938" s="2"/>
      <c r="K4938" s="9"/>
      <c r="L4938" s="9"/>
      <c r="M4938" s="9"/>
      <c r="N4938"/>
      <c r="O4938"/>
      <c r="P4938"/>
      <c r="Q4938"/>
      <c r="R4938"/>
      <c r="S4938"/>
      <c r="T4938"/>
      <c r="U4938"/>
      <c r="V4938"/>
      <c r="W4938"/>
    </row>
    <row r="4939" spans="2:23" ht="15" x14ac:dyDescent="0.25">
      <c r="B4939" s="2"/>
      <c r="H4939" s="2" t="s">
        <v>1592</v>
      </c>
      <c r="K4939" s="9"/>
      <c r="L4939" s="9"/>
      <c r="M4939" s="9"/>
      <c r="N4939"/>
      <c r="O4939"/>
      <c r="P4939"/>
      <c r="Q4939"/>
      <c r="R4939"/>
      <c r="S4939"/>
      <c r="T4939"/>
      <c r="U4939"/>
      <c r="V4939"/>
      <c r="W4939"/>
    </row>
    <row r="4940" spans="2:23" ht="15" x14ac:dyDescent="0.25">
      <c r="B4940" s="2"/>
      <c r="I4940" s="2" t="s">
        <v>808</v>
      </c>
      <c r="J4940" s="2" t="s">
        <v>1177</v>
      </c>
      <c r="K4940" s="9">
        <v>-3</v>
      </c>
      <c r="L4940" s="9">
        <v>-2</v>
      </c>
      <c r="M4940" s="9">
        <v>-2</v>
      </c>
      <c r="N4940"/>
      <c r="O4940"/>
      <c r="P4940"/>
      <c r="Q4940"/>
      <c r="R4940"/>
      <c r="S4940"/>
      <c r="T4940"/>
      <c r="U4940"/>
      <c r="V4940"/>
      <c r="W4940"/>
    </row>
    <row r="4941" spans="2:23" ht="15" x14ac:dyDescent="0.25">
      <c r="B4941" s="2"/>
      <c r="K4941" s="9"/>
      <c r="L4941" s="9"/>
      <c r="M4941" s="9"/>
      <c r="N4941"/>
      <c r="O4941"/>
      <c r="P4941"/>
      <c r="Q4941"/>
      <c r="R4941"/>
      <c r="S4941"/>
      <c r="T4941"/>
      <c r="U4941"/>
      <c r="V4941"/>
      <c r="W4941"/>
    </row>
    <row r="4942" spans="2:23" ht="15" x14ac:dyDescent="0.25">
      <c r="B4942" s="2"/>
      <c r="H4942" s="2" t="s">
        <v>1593</v>
      </c>
      <c r="K4942" s="9"/>
      <c r="L4942" s="9"/>
      <c r="M4942" s="9"/>
      <c r="N4942"/>
      <c r="O4942"/>
      <c r="P4942"/>
      <c r="Q4942"/>
      <c r="R4942"/>
      <c r="S4942"/>
      <c r="T4942"/>
      <c r="U4942"/>
      <c r="V4942"/>
      <c r="W4942"/>
    </row>
    <row r="4943" spans="2:23" ht="15" x14ac:dyDescent="0.25">
      <c r="B4943" s="2"/>
      <c r="I4943" s="2" t="s">
        <v>808</v>
      </c>
      <c r="J4943" s="2" t="s">
        <v>1177</v>
      </c>
      <c r="K4943" s="9">
        <v>-5</v>
      </c>
      <c r="L4943" s="9">
        <v>-3</v>
      </c>
      <c r="M4943" s="9">
        <v>-3</v>
      </c>
      <c r="N4943"/>
      <c r="O4943"/>
      <c r="P4943"/>
      <c r="Q4943"/>
      <c r="R4943"/>
      <c r="S4943"/>
      <c r="T4943"/>
      <c r="U4943"/>
      <c r="V4943"/>
      <c r="W4943"/>
    </row>
    <row r="4944" spans="2:23" ht="15" x14ac:dyDescent="0.25">
      <c r="B4944" s="2"/>
      <c r="K4944" s="9"/>
      <c r="L4944" s="9"/>
      <c r="M4944" s="9"/>
      <c r="N4944"/>
      <c r="O4944"/>
      <c r="P4944"/>
      <c r="Q4944"/>
      <c r="R4944"/>
      <c r="S4944"/>
      <c r="T4944"/>
      <c r="U4944"/>
      <c r="V4944"/>
      <c r="W4944"/>
    </row>
    <row r="4945" spans="2:23" ht="15" x14ac:dyDescent="0.25">
      <c r="B4945" s="2"/>
      <c r="H4945" s="2" t="s">
        <v>1594</v>
      </c>
      <c r="K4945" s="9"/>
      <c r="L4945" s="9"/>
      <c r="M4945" s="9"/>
      <c r="N4945"/>
      <c r="O4945"/>
      <c r="P4945"/>
      <c r="Q4945"/>
      <c r="R4945"/>
      <c r="S4945"/>
      <c r="T4945"/>
      <c r="U4945"/>
      <c r="V4945"/>
      <c r="W4945"/>
    </row>
    <row r="4946" spans="2:23" ht="15" x14ac:dyDescent="0.25">
      <c r="B4946" s="2"/>
      <c r="I4946" s="2" t="s">
        <v>510</v>
      </c>
      <c r="J4946" s="2" t="s">
        <v>1177</v>
      </c>
      <c r="K4946" s="9">
        <v>-1</v>
      </c>
      <c r="L4946" s="9">
        <v>0</v>
      </c>
      <c r="M4946" s="9">
        <v>0</v>
      </c>
      <c r="N4946"/>
      <c r="O4946"/>
      <c r="P4946"/>
      <c r="Q4946"/>
      <c r="R4946"/>
      <c r="S4946"/>
      <c r="T4946"/>
      <c r="U4946"/>
      <c r="V4946"/>
      <c r="W4946"/>
    </row>
    <row r="4947" spans="2:23" ht="15" x14ac:dyDescent="0.25">
      <c r="B4947" s="2"/>
      <c r="K4947" s="9"/>
      <c r="L4947" s="9"/>
      <c r="M4947" s="9"/>
      <c r="N4947"/>
      <c r="O4947"/>
      <c r="P4947"/>
      <c r="Q4947"/>
      <c r="R4947"/>
      <c r="S4947"/>
      <c r="T4947"/>
      <c r="U4947"/>
      <c r="V4947"/>
      <c r="W4947"/>
    </row>
    <row r="4948" spans="2:23" ht="15" x14ac:dyDescent="0.25">
      <c r="B4948" s="2"/>
      <c r="D4948" s="2" t="s">
        <v>515</v>
      </c>
      <c r="E4948" s="2" t="s">
        <v>516</v>
      </c>
      <c r="K4948" s="9"/>
      <c r="L4948" s="9"/>
      <c r="M4948" s="9"/>
      <c r="N4948"/>
      <c r="O4948"/>
      <c r="P4948"/>
      <c r="Q4948"/>
      <c r="R4948"/>
      <c r="S4948"/>
      <c r="T4948"/>
      <c r="U4948"/>
      <c r="V4948"/>
      <c r="W4948"/>
    </row>
    <row r="4949" spans="2:23" ht="15" x14ac:dyDescent="0.25">
      <c r="B4949" s="2"/>
      <c r="F4949" s="2" t="s">
        <v>296</v>
      </c>
      <c r="G4949" s="2" t="s">
        <v>516</v>
      </c>
      <c r="K4949" s="9"/>
      <c r="L4949" s="9"/>
      <c r="M4949" s="9"/>
      <c r="N4949"/>
      <c r="O4949"/>
      <c r="P4949"/>
      <c r="Q4949"/>
      <c r="R4949"/>
      <c r="S4949"/>
      <c r="T4949"/>
      <c r="U4949"/>
      <c r="V4949"/>
      <c r="W4949"/>
    </row>
    <row r="4950" spans="2:23" ht="15" x14ac:dyDescent="0.25">
      <c r="B4950" s="2"/>
      <c r="H4950" s="2" t="s">
        <v>1595</v>
      </c>
      <c r="K4950" s="9"/>
      <c r="L4950" s="9"/>
      <c r="M4950" s="9"/>
      <c r="N4950"/>
      <c r="O4950"/>
      <c r="P4950"/>
      <c r="Q4950"/>
      <c r="R4950"/>
      <c r="S4950"/>
      <c r="T4950"/>
      <c r="U4950"/>
      <c r="V4950"/>
      <c r="W4950"/>
    </row>
    <row r="4951" spans="2:23" ht="15" x14ac:dyDescent="0.25">
      <c r="B4951" s="2"/>
      <c r="I4951" s="2" t="s">
        <v>808</v>
      </c>
      <c r="J4951" s="2" t="s">
        <v>1177</v>
      </c>
      <c r="K4951" s="9">
        <v>0</v>
      </c>
      <c r="L4951" s="9">
        <v>-2</v>
      </c>
      <c r="M4951" s="9">
        <v>-2</v>
      </c>
      <c r="N4951"/>
      <c r="O4951"/>
      <c r="P4951"/>
      <c r="Q4951"/>
      <c r="R4951"/>
      <c r="S4951"/>
      <c r="T4951"/>
      <c r="U4951"/>
      <c r="V4951"/>
      <c r="W4951"/>
    </row>
    <row r="4952" spans="2:23" ht="15" x14ac:dyDescent="0.25">
      <c r="B4952" s="2"/>
      <c r="K4952" s="9"/>
      <c r="L4952" s="9"/>
      <c r="M4952" s="9"/>
      <c r="N4952"/>
      <c r="O4952"/>
      <c r="P4952"/>
      <c r="Q4952"/>
      <c r="R4952"/>
      <c r="S4952"/>
      <c r="T4952"/>
      <c r="U4952"/>
      <c r="V4952"/>
      <c r="W4952"/>
    </row>
    <row r="4953" spans="2:23" ht="15" x14ac:dyDescent="0.25">
      <c r="B4953" s="2"/>
      <c r="H4953" s="2" t="s">
        <v>1596</v>
      </c>
      <c r="K4953" s="9"/>
      <c r="L4953" s="9"/>
      <c r="M4953" s="9"/>
      <c r="N4953"/>
      <c r="O4953"/>
      <c r="P4953"/>
      <c r="Q4953"/>
      <c r="R4953"/>
      <c r="S4953"/>
      <c r="T4953"/>
      <c r="U4953"/>
      <c r="V4953"/>
      <c r="W4953"/>
    </row>
    <row r="4954" spans="2:23" ht="15" x14ac:dyDescent="0.25">
      <c r="B4954" s="2"/>
      <c r="I4954" s="2" t="s">
        <v>135</v>
      </c>
      <c r="J4954" s="2" t="s">
        <v>1177</v>
      </c>
      <c r="K4954" s="9">
        <v>-3</v>
      </c>
      <c r="L4954" s="9">
        <v>-5</v>
      </c>
      <c r="M4954" s="9">
        <v>0</v>
      </c>
      <c r="N4954"/>
      <c r="O4954"/>
      <c r="P4954"/>
      <c r="Q4954"/>
      <c r="R4954"/>
      <c r="S4954"/>
      <c r="T4954"/>
      <c r="U4954"/>
      <c r="V4954"/>
      <c r="W4954"/>
    </row>
    <row r="4955" spans="2:23" ht="15" x14ac:dyDescent="0.25">
      <c r="B4955" s="2"/>
      <c r="K4955" s="9"/>
      <c r="L4955" s="9"/>
      <c r="M4955" s="9"/>
      <c r="N4955"/>
      <c r="O4955"/>
      <c r="P4955"/>
      <c r="Q4955"/>
      <c r="R4955"/>
      <c r="S4955"/>
      <c r="T4955"/>
      <c r="U4955"/>
      <c r="V4955"/>
      <c r="W4955"/>
    </row>
    <row r="4956" spans="2:23" ht="15" x14ac:dyDescent="0.25">
      <c r="B4956" s="2"/>
      <c r="H4956" s="2" t="s">
        <v>1597</v>
      </c>
      <c r="K4956" s="9"/>
      <c r="L4956" s="9"/>
      <c r="M4956" s="9"/>
      <c r="N4956"/>
      <c r="O4956"/>
      <c r="P4956"/>
      <c r="Q4956"/>
      <c r="R4956"/>
      <c r="S4956"/>
      <c r="T4956"/>
      <c r="U4956"/>
      <c r="V4956"/>
      <c r="W4956"/>
    </row>
    <row r="4957" spans="2:23" ht="15" x14ac:dyDescent="0.25">
      <c r="B4957" s="2"/>
      <c r="I4957" s="2" t="s">
        <v>800</v>
      </c>
      <c r="J4957" s="2" t="s">
        <v>1177</v>
      </c>
      <c r="K4957" s="9">
        <v>36</v>
      </c>
      <c r="L4957" s="9">
        <v>-4</v>
      </c>
      <c r="M4957" s="9">
        <v>-4</v>
      </c>
      <c r="N4957"/>
      <c r="O4957"/>
      <c r="P4957"/>
      <c r="Q4957"/>
      <c r="R4957"/>
      <c r="S4957"/>
      <c r="T4957"/>
      <c r="U4957"/>
      <c r="V4957"/>
      <c r="W4957"/>
    </row>
    <row r="4958" spans="2:23" ht="15" x14ac:dyDescent="0.25">
      <c r="B4958" s="2"/>
      <c r="K4958" s="9"/>
      <c r="L4958" s="9"/>
      <c r="M4958" s="9"/>
      <c r="N4958"/>
      <c r="O4958"/>
      <c r="P4958"/>
      <c r="Q4958"/>
      <c r="R4958"/>
      <c r="S4958"/>
      <c r="T4958"/>
      <c r="U4958"/>
      <c r="V4958"/>
      <c r="W4958"/>
    </row>
    <row r="4959" spans="2:23" ht="15" x14ac:dyDescent="0.25">
      <c r="B4959" s="2"/>
      <c r="H4959" s="2" t="s">
        <v>1598</v>
      </c>
      <c r="K4959" s="9"/>
      <c r="L4959" s="9"/>
      <c r="M4959" s="9"/>
      <c r="N4959"/>
      <c r="O4959"/>
      <c r="P4959"/>
      <c r="Q4959"/>
      <c r="R4959"/>
      <c r="S4959"/>
      <c r="T4959"/>
      <c r="U4959"/>
      <c r="V4959"/>
      <c r="W4959"/>
    </row>
    <row r="4960" spans="2:23" ht="15" x14ac:dyDescent="0.25">
      <c r="B4960" s="2"/>
      <c r="I4960" s="2" t="s">
        <v>519</v>
      </c>
      <c r="J4960" s="2" t="s">
        <v>1177</v>
      </c>
      <c r="K4960" s="9">
        <v>-1</v>
      </c>
      <c r="L4960" s="9">
        <v>-2</v>
      </c>
      <c r="M4960" s="9">
        <v>-2</v>
      </c>
      <c r="N4960"/>
      <c r="O4960"/>
      <c r="P4960"/>
      <c r="Q4960"/>
      <c r="R4960"/>
      <c r="S4960"/>
      <c r="T4960"/>
      <c r="U4960"/>
      <c r="V4960"/>
      <c r="W4960"/>
    </row>
    <row r="4961" spans="2:23" ht="15" x14ac:dyDescent="0.25">
      <c r="B4961" s="2"/>
      <c r="K4961" s="9"/>
      <c r="L4961" s="9"/>
      <c r="M4961" s="9"/>
      <c r="N4961"/>
      <c r="O4961"/>
      <c r="P4961"/>
      <c r="Q4961"/>
      <c r="R4961"/>
      <c r="S4961"/>
      <c r="T4961"/>
      <c r="U4961"/>
      <c r="V4961"/>
      <c r="W4961"/>
    </row>
    <row r="4962" spans="2:23" ht="15" x14ac:dyDescent="0.25">
      <c r="B4962" s="2"/>
      <c r="H4962" s="2" t="s">
        <v>1599</v>
      </c>
      <c r="K4962" s="9"/>
      <c r="L4962" s="9"/>
      <c r="M4962" s="9"/>
      <c r="N4962"/>
      <c r="O4962"/>
      <c r="P4962"/>
      <c r="Q4962"/>
      <c r="R4962"/>
      <c r="S4962"/>
      <c r="T4962"/>
      <c r="U4962"/>
      <c r="V4962"/>
      <c r="W4962"/>
    </row>
    <row r="4963" spans="2:23" ht="15" x14ac:dyDescent="0.25">
      <c r="B4963" s="2"/>
      <c r="I4963" s="2" t="s">
        <v>521</v>
      </c>
      <c r="J4963" s="2" t="s">
        <v>1177</v>
      </c>
      <c r="K4963" s="9">
        <v>0</v>
      </c>
      <c r="L4963" s="9">
        <v>-1</v>
      </c>
      <c r="M4963" s="9">
        <v>-1</v>
      </c>
      <c r="N4963"/>
      <c r="O4963"/>
      <c r="P4963"/>
      <c r="Q4963"/>
      <c r="R4963"/>
      <c r="S4963"/>
      <c r="T4963"/>
      <c r="U4963"/>
      <c r="V4963"/>
      <c r="W4963"/>
    </row>
    <row r="4964" spans="2:23" ht="15" x14ac:dyDescent="0.25">
      <c r="B4964" s="2"/>
      <c r="K4964" s="9"/>
      <c r="L4964" s="9"/>
      <c r="M4964" s="9"/>
      <c r="N4964"/>
      <c r="O4964"/>
      <c r="P4964"/>
      <c r="Q4964"/>
      <c r="R4964"/>
      <c r="S4964"/>
      <c r="T4964"/>
      <c r="U4964"/>
      <c r="V4964"/>
      <c r="W4964"/>
    </row>
    <row r="4965" spans="2:23" ht="15" x14ac:dyDescent="0.25">
      <c r="B4965" s="2"/>
      <c r="H4965" s="2" t="s">
        <v>1600</v>
      </c>
      <c r="K4965" s="9"/>
      <c r="L4965" s="9"/>
      <c r="M4965" s="9"/>
      <c r="N4965"/>
      <c r="O4965"/>
      <c r="P4965"/>
      <c r="Q4965"/>
      <c r="R4965"/>
      <c r="S4965"/>
      <c r="T4965"/>
      <c r="U4965"/>
      <c r="V4965"/>
      <c r="W4965"/>
    </row>
    <row r="4966" spans="2:23" ht="15" x14ac:dyDescent="0.25">
      <c r="B4966" s="2"/>
      <c r="I4966" s="2" t="s">
        <v>519</v>
      </c>
      <c r="J4966" s="2" t="s">
        <v>1177</v>
      </c>
      <c r="K4966" s="9">
        <v>-30</v>
      </c>
      <c r="L4966" s="9">
        <v>-30</v>
      </c>
      <c r="M4966" s="9">
        <v>-30</v>
      </c>
      <c r="N4966"/>
      <c r="O4966"/>
      <c r="P4966"/>
      <c r="Q4966"/>
      <c r="R4966"/>
      <c r="S4966"/>
      <c r="T4966"/>
      <c r="U4966"/>
      <c r="V4966"/>
      <c r="W4966"/>
    </row>
    <row r="4967" spans="2:23" ht="15" x14ac:dyDescent="0.25">
      <c r="B4967" s="2"/>
      <c r="K4967" s="9"/>
      <c r="L4967" s="9"/>
      <c r="M4967" s="9"/>
      <c r="N4967"/>
      <c r="O4967"/>
      <c r="P4967"/>
      <c r="Q4967"/>
      <c r="R4967"/>
      <c r="S4967"/>
      <c r="T4967"/>
      <c r="U4967"/>
      <c r="V4967"/>
      <c r="W4967"/>
    </row>
    <row r="4968" spans="2:23" ht="15" x14ac:dyDescent="0.25">
      <c r="B4968" s="2"/>
      <c r="H4968" s="2" t="s">
        <v>1601</v>
      </c>
      <c r="K4968" s="9"/>
      <c r="L4968" s="9"/>
      <c r="M4968" s="9"/>
      <c r="N4968"/>
      <c r="O4968"/>
      <c r="P4968"/>
      <c r="Q4968"/>
      <c r="R4968"/>
      <c r="S4968"/>
      <c r="T4968"/>
      <c r="U4968"/>
      <c r="V4968"/>
      <c r="W4968"/>
    </row>
    <row r="4969" spans="2:23" ht="15" x14ac:dyDescent="0.25">
      <c r="B4969" s="2"/>
      <c r="I4969" s="2" t="s">
        <v>519</v>
      </c>
      <c r="J4969" s="2" t="s">
        <v>1177</v>
      </c>
      <c r="K4969" s="9">
        <v>-1</v>
      </c>
      <c r="L4969" s="9">
        <v>-1</v>
      </c>
      <c r="M4969" s="9">
        <v>-1</v>
      </c>
      <c r="N4969"/>
      <c r="O4969"/>
      <c r="P4969"/>
      <c r="Q4969"/>
      <c r="R4969"/>
      <c r="S4969"/>
      <c r="T4969"/>
      <c r="U4969"/>
      <c r="V4969"/>
      <c r="W4969"/>
    </row>
    <row r="4970" spans="2:23" ht="15" x14ac:dyDescent="0.25">
      <c r="B4970" s="2"/>
      <c r="K4970" s="9"/>
      <c r="L4970" s="9"/>
      <c r="M4970" s="9"/>
      <c r="N4970"/>
      <c r="O4970"/>
      <c r="P4970"/>
      <c r="Q4970"/>
      <c r="R4970"/>
      <c r="S4970"/>
      <c r="T4970"/>
      <c r="U4970"/>
      <c r="V4970"/>
      <c r="W4970"/>
    </row>
    <row r="4971" spans="2:23" ht="15" x14ac:dyDescent="0.25">
      <c r="B4971" s="2"/>
      <c r="D4971" s="2" t="s">
        <v>534</v>
      </c>
      <c r="E4971" s="2" t="s">
        <v>535</v>
      </c>
      <c r="K4971" s="9"/>
      <c r="L4971" s="9"/>
      <c r="M4971" s="9"/>
      <c r="N4971"/>
      <c r="O4971"/>
      <c r="P4971"/>
      <c r="Q4971"/>
      <c r="R4971"/>
      <c r="S4971"/>
      <c r="T4971"/>
      <c r="U4971"/>
      <c r="V4971"/>
      <c r="W4971"/>
    </row>
    <row r="4972" spans="2:23" ht="15" x14ac:dyDescent="0.25">
      <c r="B4972" s="2"/>
      <c r="F4972" s="2" t="s">
        <v>74</v>
      </c>
      <c r="G4972" s="2" t="s">
        <v>535</v>
      </c>
      <c r="K4972" s="9"/>
      <c r="L4972" s="9"/>
      <c r="M4972" s="9"/>
      <c r="N4972"/>
      <c r="O4972"/>
      <c r="P4972"/>
      <c r="Q4972"/>
      <c r="R4972"/>
      <c r="S4972"/>
      <c r="T4972"/>
      <c r="U4972"/>
      <c r="V4972"/>
      <c r="W4972"/>
    </row>
    <row r="4973" spans="2:23" ht="15" x14ac:dyDescent="0.25">
      <c r="B4973" s="2"/>
      <c r="H4973" s="2" t="s">
        <v>1602</v>
      </c>
      <c r="K4973" s="9"/>
      <c r="L4973" s="9"/>
      <c r="M4973" s="9"/>
      <c r="N4973"/>
      <c r="O4973"/>
      <c r="P4973"/>
      <c r="Q4973"/>
      <c r="R4973"/>
      <c r="S4973"/>
      <c r="T4973"/>
      <c r="U4973"/>
      <c r="V4973"/>
      <c r="W4973"/>
    </row>
    <row r="4974" spans="2:23" ht="15" x14ac:dyDescent="0.25">
      <c r="B4974" s="2"/>
      <c r="I4974" s="2" t="s">
        <v>537</v>
      </c>
      <c r="J4974" s="2" t="s">
        <v>1185</v>
      </c>
      <c r="K4974" s="9">
        <v>-1</v>
      </c>
      <c r="L4974" s="9">
        <v>-1</v>
      </c>
      <c r="M4974" s="9">
        <v>-1</v>
      </c>
      <c r="N4974"/>
      <c r="O4974"/>
      <c r="P4974"/>
      <c r="Q4974"/>
      <c r="R4974"/>
      <c r="S4974"/>
      <c r="T4974"/>
      <c r="U4974"/>
      <c r="V4974"/>
      <c r="W4974"/>
    </row>
    <row r="4975" spans="2:23" ht="15" x14ac:dyDescent="0.25">
      <c r="B4975" s="2"/>
      <c r="K4975" s="9"/>
      <c r="L4975" s="9"/>
      <c r="M4975" s="9"/>
      <c r="N4975"/>
      <c r="O4975"/>
      <c r="P4975"/>
      <c r="Q4975"/>
      <c r="R4975"/>
      <c r="S4975"/>
      <c r="T4975"/>
      <c r="U4975"/>
      <c r="V4975"/>
      <c r="W4975"/>
    </row>
    <row r="4976" spans="2:23" ht="15" x14ac:dyDescent="0.25">
      <c r="B4976" s="2"/>
      <c r="H4976" s="2" t="s">
        <v>1603</v>
      </c>
      <c r="K4976" s="9"/>
      <c r="L4976" s="9"/>
      <c r="M4976" s="9"/>
      <c r="N4976"/>
      <c r="O4976"/>
      <c r="P4976"/>
      <c r="Q4976"/>
      <c r="R4976"/>
      <c r="S4976"/>
      <c r="T4976"/>
      <c r="U4976"/>
      <c r="V4976"/>
      <c r="W4976"/>
    </row>
    <row r="4977" spans="2:23" ht="15" x14ac:dyDescent="0.25">
      <c r="B4977" s="2"/>
      <c r="I4977" s="2" t="s">
        <v>378</v>
      </c>
      <c r="J4977" s="2" t="s">
        <v>1177</v>
      </c>
      <c r="K4977" s="9">
        <v>-150</v>
      </c>
      <c r="L4977" s="9">
        <v>-31</v>
      </c>
      <c r="M4977" s="9">
        <v>0</v>
      </c>
      <c r="N4977"/>
      <c r="O4977"/>
      <c r="P4977"/>
      <c r="Q4977"/>
      <c r="R4977"/>
      <c r="S4977"/>
      <c r="T4977"/>
      <c r="U4977"/>
      <c r="V4977"/>
      <c r="W4977"/>
    </row>
    <row r="4978" spans="2:23" ht="15" x14ac:dyDescent="0.25">
      <c r="B4978" s="2"/>
      <c r="K4978" s="9"/>
      <c r="L4978" s="9"/>
      <c r="M4978" s="9"/>
      <c r="N4978"/>
      <c r="O4978"/>
      <c r="P4978"/>
      <c r="Q4978"/>
      <c r="R4978"/>
      <c r="S4978"/>
      <c r="T4978"/>
      <c r="U4978"/>
      <c r="V4978"/>
      <c r="W4978"/>
    </row>
    <row r="4979" spans="2:23" ht="15" x14ac:dyDescent="0.25">
      <c r="B4979" s="2"/>
      <c r="H4979" s="2" t="s">
        <v>1604</v>
      </c>
      <c r="K4979" s="9"/>
      <c r="L4979" s="9"/>
      <c r="M4979" s="9"/>
      <c r="N4979"/>
      <c r="O4979"/>
      <c r="P4979"/>
      <c r="Q4979"/>
      <c r="R4979"/>
      <c r="S4979"/>
      <c r="T4979"/>
      <c r="U4979"/>
      <c r="V4979"/>
      <c r="W4979"/>
    </row>
    <row r="4980" spans="2:23" ht="15" x14ac:dyDescent="0.25">
      <c r="B4980" s="2"/>
      <c r="I4980" s="2" t="s">
        <v>550</v>
      </c>
      <c r="J4980" s="2" t="s">
        <v>1177</v>
      </c>
      <c r="K4980" s="9">
        <v>-15</v>
      </c>
      <c r="L4980" s="9">
        <v>-4</v>
      </c>
      <c r="M4980" s="9">
        <v>0</v>
      </c>
      <c r="N4980"/>
      <c r="O4980"/>
      <c r="P4980"/>
      <c r="Q4980"/>
      <c r="R4980"/>
      <c r="S4980"/>
      <c r="T4980"/>
      <c r="U4980"/>
      <c r="V4980"/>
      <c r="W4980"/>
    </row>
    <row r="4981" spans="2:23" ht="15" x14ac:dyDescent="0.25">
      <c r="B4981" s="2"/>
      <c r="K4981" s="9"/>
      <c r="L4981" s="9"/>
      <c r="M4981" s="9"/>
      <c r="N4981"/>
      <c r="O4981"/>
      <c r="P4981"/>
      <c r="Q4981"/>
      <c r="R4981"/>
      <c r="S4981"/>
      <c r="T4981"/>
      <c r="U4981"/>
      <c r="V4981"/>
      <c r="W4981"/>
    </row>
    <row r="4982" spans="2:23" ht="15" x14ac:dyDescent="0.25">
      <c r="B4982" s="2"/>
      <c r="H4982" s="2" t="s">
        <v>1605</v>
      </c>
      <c r="K4982" s="9"/>
      <c r="L4982" s="9"/>
      <c r="M4982" s="9"/>
      <c r="N4982"/>
      <c r="O4982"/>
      <c r="P4982"/>
      <c r="Q4982"/>
      <c r="R4982"/>
      <c r="S4982"/>
      <c r="T4982"/>
      <c r="U4982"/>
      <c r="V4982"/>
      <c r="W4982"/>
    </row>
    <row r="4983" spans="2:23" ht="15" x14ac:dyDescent="0.25">
      <c r="B4983" s="2"/>
      <c r="I4983" s="2" t="s">
        <v>550</v>
      </c>
      <c r="J4983" s="2" t="s">
        <v>1177</v>
      </c>
      <c r="K4983" s="9">
        <v>-152</v>
      </c>
      <c r="L4983" s="9">
        <v>-200</v>
      </c>
      <c r="M4983" s="9">
        <v>0</v>
      </c>
      <c r="N4983"/>
      <c r="O4983"/>
      <c r="P4983"/>
      <c r="Q4983"/>
      <c r="R4983"/>
      <c r="S4983"/>
      <c r="T4983"/>
      <c r="U4983"/>
      <c r="V4983"/>
      <c r="W4983"/>
    </row>
    <row r="4984" spans="2:23" ht="15" x14ac:dyDescent="0.25">
      <c r="B4984" s="2"/>
      <c r="K4984" s="9"/>
      <c r="L4984" s="9"/>
      <c r="M4984" s="9"/>
      <c r="N4984"/>
      <c r="O4984"/>
      <c r="P4984"/>
      <c r="Q4984"/>
      <c r="R4984"/>
      <c r="S4984"/>
      <c r="T4984"/>
      <c r="U4984"/>
      <c r="V4984"/>
      <c r="W4984"/>
    </row>
    <row r="4985" spans="2:23" ht="15" x14ac:dyDescent="0.25">
      <c r="B4985" s="2"/>
      <c r="H4985" s="2" t="s">
        <v>1606</v>
      </c>
      <c r="K4985" s="9"/>
      <c r="L4985" s="9"/>
      <c r="M4985" s="9"/>
      <c r="N4985"/>
      <c r="O4985"/>
      <c r="P4985"/>
      <c r="Q4985"/>
      <c r="R4985"/>
      <c r="S4985"/>
      <c r="T4985"/>
      <c r="U4985"/>
      <c r="V4985"/>
      <c r="W4985"/>
    </row>
    <row r="4986" spans="2:23" ht="15" x14ac:dyDescent="0.25">
      <c r="B4986" s="2"/>
      <c r="I4986" s="2" t="s">
        <v>800</v>
      </c>
      <c r="J4986" s="2" t="s">
        <v>1177</v>
      </c>
      <c r="K4986" s="9">
        <v>-373</v>
      </c>
      <c r="L4986" s="9">
        <v>0</v>
      </c>
      <c r="M4986" s="9">
        <v>0</v>
      </c>
      <c r="N4986"/>
      <c r="O4986"/>
      <c r="P4986"/>
      <c r="Q4986"/>
      <c r="R4986"/>
      <c r="S4986"/>
      <c r="T4986"/>
      <c r="U4986"/>
      <c r="V4986"/>
      <c r="W4986"/>
    </row>
    <row r="4987" spans="2:23" ht="15" x14ac:dyDescent="0.25">
      <c r="B4987" s="2"/>
      <c r="K4987" s="9"/>
      <c r="L4987" s="9"/>
      <c r="M4987" s="9"/>
      <c r="N4987"/>
      <c r="O4987"/>
      <c r="P4987"/>
      <c r="Q4987"/>
      <c r="R4987"/>
      <c r="S4987"/>
      <c r="T4987"/>
      <c r="U4987"/>
      <c r="V4987"/>
      <c r="W4987"/>
    </row>
    <row r="4988" spans="2:23" ht="15" x14ac:dyDescent="0.25">
      <c r="B4988" s="2"/>
      <c r="H4988" s="2" t="s">
        <v>1607</v>
      </c>
      <c r="K4988" s="9"/>
      <c r="L4988" s="9"/>
      <c r="M4988" s="9"/>
      <c r="N4988"/>
      <c r="O4988"/>
      <c r="P4988"/>
      <c r="Q4988"/>
      <c r="R4988"/>
      <c r="S4988"/>
      <c r="T4988"/>
      <c r="U4988"/>
      <c r="V4988"/>
      <c r="W4988"/>
    </row>
    <row r="4989" spans="2:23" ht="15" x14ac:dyDescent="0.25">
      <c r="B4989" s="2"/>
      <c r="I4989" s="2" t="s">
        <v>537</v>
      </c>
      <c r="J4989" s="2" t="s">
        <v>1177</v>
      </c>
      <c r="K4989" s="9">
        <v>-28</v>
      </c>
      <c r="L4989" s="9">
        <v>-47</v>
      </c>
      <c r="M4989" s="9">
        <v>-47</v>
      </c>
      <c r="N4989"/>
      <c r="O4989"/>
      <c r="P4989"/>
      <c r="Q4989"/>
      <c r="R4989"/>
      <c r="S4989"/>
      <c r="T4989"/>
      <c r="U4989"/>
      <c r="V4989"/>
      <c r="W4989"/>
    </row>
    <row r="4990" spans="2:23" ht="15" x14ac:dyDescent="0.25">
      <c r="B4990" s="2"/>
      <c r="K4990" s="9"/>
      <c r="L4990" s="9"/>
      <c r="M4990" s="9"/>
      <c r="N4990"/>
      <c r="O4990"/>
      <c r="P4990"/>
      <c r="Q4990"/>
      <c r="R4990"/>
      <c r="S4990"/>
      <c r="T4990"/>
      <c r="U4990"/>
      <c r="V4990"/>
      <c r="W4990"/>
    </row>
    <row r="4991" spans="2:23" ht="15" x14ac:dyDescent="0.25">
      <c r="B4991" s="2"/>
      <c r="H4991" s="2" t="s">
        <v>1608</v>
      </c>
      <c r="K4991" s="9"/>
      <c r="L4991" s="9"/>
      <c r="M4991" s="9"/>
      <c r="N4991"/>
      <c r="O4991"/>
      <c r="P4991"/>
      <c r="Q4991"/>
      <c r="R4991"/>
      <c r="S4991"/>
      <c r="T4991"/>
      <c r="U4991"/>
      <c r="V4991"/>
      <c r="W4991"/>
    </row>
    <row r="4992" spans="2:23" ht="15" x14ac:dyDescent="0.25">
      <c r="B4992" s="2"/>
      <c r="I4992" s="2" t="s">
        <v>375</v>
      </c>
      <c r="J4992" s="2" t="s">
        <v>1177</v>
      </c>
      <c r="K4992" s="9">
        <v>-1</v>
      </c>
      <c r="L4992" s="9">
        <v>0</v>
      </c>
      <c r="M4992" s="9">
        <v>0</v>
      </c>
      <c r="N4992"/>
      <c r="O4992"/>
      <c r="P4992"/>
      <c r="Q4992"/>
      <c r="R4992"/>
      <c r="S4992"/>
      <c r="T4992"/>
      <c r="U4992"/>
      <c r="V4992"/>
      <c r="W4992"/>
    </row>
    <row r="4993" spans="2:23" ht="15" x14ac:dyDescent="0.25">
      <c r="B4993" s="2"/>
      <c r="K4993" s="9"/>
      <c r="L4993" s="9"/>
      <c r="M4993" s="9"/>
      <c r="N4993"/>
      <c r="O4993"/>
      <c r="P4993"/>
      <c r="Q4993"/>
      <c r="R4993"/>
      <c r="S4993"/>
      <c r="T4993"/>
      <c r="U4993"/>
      <c r="V4993"/>
      <c r="W4993"/>
    </row>
    <row r="4994" spans="2:23" ht="15" x14ac:dyDescent="0.25">
      <c r="B4994" s="2"/>
      <c r="H4994" s="2" t="s">
        <v>1609</v>
      </c>
      <c r="K4994" s="9"/>
      <c r="L4994" s="9"/>
      <c r="M4994" s="9"/>
      <c r="N4994"/>
      <c r="O4994"/>
      <c r="P4994"/>
      <c r="Q4994"/>
      <c r="R4994"/>
      <c r="S4994"/>
      <c r="T4994"/>
      <c r="U4994"/>
      <c r="V4994"/>
      <c r="W4994"/>
    </row>
    <row r="4995" spans="2:23" ht="15" x14ac:dyDescent="0.25">
      <c r="B4995" s="2"/>
      <c r="I4995" s="2" t="s">
        <v>550</v>
      </c>
      <c r="J4995" s="2" t="s">
        <v>1177</v>
      </c>
      <c r="K4995" s="9">
        <v>-9</v>
      </c>
      <c r="L4995" s="9">
        <v>-9</v>
      </c>
      <c r="M4995" s="9">
        <v>-9</v>
      </c>
      <c r="N4995"/>
      <c r="O4995"/>
      <c r="P4995"/>
      <c r="Q4995"/>
      <c r="R4995"/>
      <c r="S4995"/>
      <c r="T4995"/>
      <c r="U4995"/>
      <c r="V4995"/>
      <c r="W4995"/>
    </row>
    <row r="4996" spans="2:23" ht="15" x14ac:dyDescent="0.25">
      <c r="B4996" s="2"/>
      <c r="K4996" s="9"/>
      <c r="L4996" s="9"/>
      <c r="M4996" s="9"/>
      <c r="N4996"/>
      <c r="O4996"/>
      <c r="P4996"/>
      <c r="Q4996"/>
      <c r="R4996"/>
      <c r="S4996"/>
      <c r="T4996"/>
      <c r="U4996"/>
      <c r="V4996"/>
      <c r="W4996"/>
    </row>
    <row r="4997" spans="2:23" ht="15" x14ac:dyDescent="0.25">
      <c r="B4997" s="2"/>
      <c r="H4997" s="2" t="s">
        <v>1610</v>
      </c>
      <c r="K4997" s="9"/>
      <c r="L4997" s="9"/>
      <c r="M4997" s="9"/>
      <c r="N4997"/>
      <c r="O4997"/>
      <c r="P4997"/>
      <c r="Q4997"/>
      <c r="R4997"/>
      <c r="S4997"/>
      <c r="T4997"/>
      <c r="U4997"/>
      <c r="V4997"/>
      <c r="W4997"/>
    </row>
    <row r="4998" spans="2:23" ht="15" x14ac:dyDescent="0.25">
      <c r="B4998" s="2"/>
      <c r="I4998" s="2" t="s">
        <v>378</v>
      </c>
      <c r="J4998" s="2" t="s">
        <v>1177</v>
      </c>
      <c r="K4998" s="9">
        <v>-1</v>
      </c>
      <c r="L4998" s="9">
        <v>-2</v>
      </c>
      <c r="M4998" s="9">
        <v>-2</v>
      </c>
      <c r="N4998"/>
      <c r="O4998"/>
      <c r="P4998"/>
      <c r="Q4998"/>
      <c r="R4998"/>
      <c r="S4998"/>
      <c r="T4998"/>
      <c r="U4998"/>
      <c r="V4998"/>
      <c r="W4998"/>
    </row>
    <row r="4999" spans="2:23" ht="15" x14ac:dyDescent="0.25">
      <c r="B4999" s="2"/>
      <c r="K4999" s="9"/>
      <c r="L4999" s="9"/>
      <c r="M4999" s="9"/>
      <c r="N4999"/>
      <c r="O4999"/>
      <c r="P4999"/>
      <c r="Q4999"/>
      <c r="R4999"/>
      <c r="S4999"/>
      <c r="T4999"/>
      <c r="U4999"/>
      <c r="V4999"/>
      <c r="W4999"/>
    </row>
    <row r="5000" spans="2:23" ht="15" x14ac:dyDescent="0.25">
      <c r="B5000" s="2"/>
      <c r="H5000" s="2" t="s">
        <v>1611</v>
      </c>
      <c r="K5000" s="9"/>
      <c r="L5000" s="9"/>
      <c r="M5000" s="9"/>
      <c r="N5000"/>
      <c r="O5000"/>
      <c r="P5000"/>
      <c r="Q5000"/>
      <c r="R5000"/>
      <c r="S5000"/>
      <c r="T5000"/>
      <c r="U5000"/>
      <c r="V5000"/>
      <c r="W5000"/>
    </row>
    <row r="5001" spans="2:23" ht="15" x14ac:dyDescent="0.25">
      <c r="B5001" s="2"/>
      <c r="I5001" s="2" t="s">
        <v>808</v>
      </c>
      <c r="J5001" s="2" t="s">
        <v>1177</v>
      </c>
      <c r="K5001" s="9">
        <v>-6</v>
      </c>
      <c r="L5001" s="9">
        <v>-1</v>
      </c>
      <c r="M5001" s="9">
        <v>-1</v>
      </c>
      <c r="N5001"/>
      <c r="O5001"/>
      <c r="P5001"/>
      <c r="Q5001"/>
      <c r="R5001"/>
      <c r="S5001"/>
      <c r="T5001"/>
      <c r="U5001"/>
      <c r="V5001"/>
      <c r="W5001"/>
    </row>
    <row r="5002" spans="2:23" ht="15" x14ac:dyDescent="0.25">
      <c r="B5002" s="2"/>
      <c r="K5002" s="9"/>
      <c r="L5002" s="9"/>
      <c r="M5002" s="9"/>
      <c r="N5002"/>
      <c r="O5002"/>
      <c r="P5002"/>
      <c r="Q5002"/>
      <c r="R5002"/>
      <c r="S5002"/>
      <c r="T5002"/>
      <c r="U5002"/>
      <c r="V5002"/>
      <c r="W5002"/>
    </row>
    <row r="5003" spans="2:23" ht="15" x14ac:dyDescent="0.25">
      <c r="B5003" s="2"/>
      <c r="H5003" s="2" t="s">
        <v>1612</v>
      </c>
      <c r="K5003" s="9"/>
      <c r="L5003" s="9"/>
      <c r="M5003" s="9"/>
      <c r="N5003"/>
      <c r="O5003"/>
      <c r="P5003"/>
      <c r="Q5003"/>
      <c r="R5003"/>
      <c r="S5003"/>
      <c r="T5003"/>
      <c r="U5003"/>
      <c r="V5003"/>
      <c r="W5003"/>
    </row>
    <row r="5004" spans="2:23" ht="15" x14ac:dyDescent="0.25">
      <c r="B5004" s="2"/>
      <c r="I5004" s="2" t="s">
        <v>808</v>
      </c>
      <c r="J5004" s="2" t="s">
        <v>1177</v>
      </c>
      <c r="K5004" s="9">
        <v>-1</v>
      </c>
      <c r="L5004" s="9">
        <v>0</v>
      </c>
      <c r="M5004" s="9">
        <v>0</v>
      </c>
      <c r="N5004"/>
      <c r="O5004"/>
      <c r="P5004"/>
      <c r="Q5004"/>
      <c r="R5004"/>
      <c r="S5004"/>
      <c r="T5004"/>
      <c r="U5004"/>
      <c r="V5004"/>
      <c r="W5004"/>
    </row>
    <row r="5005" spans="2:23" ht="15" x14ac:dyDescent="0.25">
      <c r="B5005" s="2"/>
      <c r="K5005" s="9"/>
      <c r="L5005" s="9"/>
      <c r="M5005" s="9"/>
      <c r="N5005"/>
      <c r="O5005"/>
      <c r="P5005"/>
      <c r="Q5005"/>
      <c r="R5005"/>
      <c r="S5005"/>
      <c r="T5005"/>
      <c r="U5005"/>
      <c r="V5005"/>
      <c r="W5005"/>
    </row>
    <row r="5006" spans="2:23" ht="15" x14ac:dyDescent="0.25">
      <c r="B5006" s="2"/>
      <c r="H5006" s="2" t="s">
        <v>1613</v>
      </c>
      <c r="K5006" s="9"/>
      <c r="L5006" s="9"/>
      <c r="M5006" s="9"/>
      <c r="N5006"/>
      <c r="O5006"/>
      <c r="P5006"/>
      <c r="Q5006"/>
      <c r="R5006"/>
      <c r="S5006"/>
      <c r="T5006"/>
      <c r="U5006"/>
      <c r="V5006"/>
      <c r="W5006"/>
    </row>
    <row r="5007" spans="2:23" ht="15" x14ac:dyDescent="0.25">
      <c r="B5007" s="2"/>
      <c r="I5007" s="2" t="s">
        <v>135</v>
      </c>
      <c r="J5007" s="2" t="s">
        <v>1177</v>
      </c>
      <c r="K5007" s="9">
        <v>-1</v>
      </c>
      <c r="L5007" s="9">
        <v>-1</v>
      </c>
      <c r="M5007" s="9">
        <v>-1</v>
      </c>
      <c r="N5007"/>
      <c r="O5007"/>
      <c r="P5007"/>
      <c r="Q5007"/>
      <c r="R5007"/>
      <c r="S5007"/>
      <c r="T5007"/>
      <c r="U5007"/>
      <c r="V5007"/>
      <c r="W5007"/>
    </row>
    <row r="5008" spans="2:23" ht="15" x14ac:dyDescent="0.25">
      <c r="B5008" s="2"/>
      <c r="K5008" s="9"/>
      <c r="L5008" s="9"/>
      <c r="M5008" s="9"/>
      <c r="N5008"/>
      <c r="O5008"/>
      <c r="P5008"/>
      <c r="Q5008"/>
      <c r="R5008"/>
      <c r="S5008"/>
      <c r="T5008"/>
      <c r="U5008"/>
      <c r="V5008"/>
      <c r="W5008"/>
    </row>
    <row r="5009" spans="2:23" ht="15" x14ac:dyDescent="0.25">
      <c r="B5009" s="2"/>
      <c r="H5009" s="2" t="s">
        <v>1614</v>
      </c>
      <c r="K5009" s="9"/>
      <c r="L5009" s="9"/>
      <c r="M5009" s="9"/>
      <c r="N5009"/>
      <c r="O5009"/>
      <c r="P5009"/>
      <c r="Q5009"/>
      <c r="R5009"/>
      <c r="S5009"/>
      <c r="T5009"/>
      <c r="U5009"/>
      <c r="V5009"/>
      <c r="W5009"/>
    </row>
    <row r="5010" spans="2:23" ht="15" x14ac:dyDescent="0.25">
      <c r="B5010" s="2"/>
      <c r="I5010" s="2" t="s">
        <v>375</v>
      </c>
      <c r="J5010" s="2" t="s">
        <v>1615</v>
      </c>
      <c r="K5010" s="9">
        <v>-3</v>
      </c>
      <c r="L5010" s="9">
        <v>-15</v>
      </c>
      <c r="M5010" s="9">
        <v>0</v>
      </c>
      <c r="N5010"/>
      <c r="O5010"/>
      <c r="P5010"/>
      <c r="Q5010"/>
      <c r="R5010"/>
      <c r="S5010"/>
      <c r="T5010"/>
      <c r="U5010"/>
      <c r="V5010"/>
      <c r="W5010"/>
    </row>
    <row r="5011" spans="2:23" ht="15" x14ac:dyDescent="0.25">
      <c r="B5011" s="2"/>
      <c r="K5011" s="9"/>
      <c r="L5011" s="9"/>
      <c r="M5011" s="9"/>
      <c r="N5011"/>
      <c r="O5011"/>
      <c r="P5011"/>
      <c r="Q5011"/>
      <c r="R5011"/>
      <c r="S5011"/>
      <c r="T5011"/>
      <c r="U5011"/>
      <c r="V5011"/>
      <c r="W5011"/>
    </row>
    <row r="5012" spans="2:23" ht="15" x14ac:dyDescent="0.25">
      <c r="B5012" s="2"/>
      <c r="H5012" s="2" t="s">
        <v>1616</v>
      </c>
      <c r="K5012" s="9"/>
      <c r="L5012" s="9"/>
      <c r="M5012" s="9"/>
      <c r="N5012"/>
      <c r="O5012"/>
      <c r="P5012"/>
      <c r="Q5012"/>
      <c r="R5012"/>
      <c r="S5012"/>
      <c r="T5012"/>
      <c r="U5012"/>
      <c r="V5012"/>
      <c r="W5012"/>
    </row>
    <row r="5013" spans="2:23" ht="15" x14ac:dyDescent="0.25">
      <c r="B5013" s="2"/>
      <c r="I5013" s="2" t="s">
        <v>550</v>
      </c>
      <c r="J5013" s="2" t="s">
        <v>1177</v>
      </c>
      <c r="K5013" s="9">
        <v>-38</v>
      </c>
      <c r="L5013" s="9">
        <v>-60</v>
      </c>
      <c r="M5013" s="9">
        <v>-60</v>
      </c>
      <c r="N5013"/>
      <c r="O5013"/>
      <c r="P5013"/>
      <c r="Q5013"/>
      <c r="R5013"/>
      <c r="S5013"/>
      <c r="T5013"/>
      <c r="U5013"/>
      <c r="V5013"/>
      <c r="W5013"/>
    </row>
    <row r="5014" spans="2:23" ht="15" x14ac:dyDescent="0.25">
      <c r="B5014" s="2"/>
      <c r="K5014" s="9"/>
      <c r="L5014" s="9"/>
      <c r="M5014" s="9"/>
      <c r="N5014"/>
      <c r="O5014"/>
      <c r="P5014"/>
      <c r="Q5014"/>
      <c r="R5014"/>
      <c r="S5014"/>
      <c r="T5014"/>
      <c r="U5014"/>
      <c r="V5014"/>
      <c r="W5014"/>
    </row>
    <row r="5015" spans="2:23" ht="15" x14ac:dyDescent="0.25">
      <c r="B5015" s="2"/>
      <c r="D5015" s="2" t="s">
        <v>569</v>
      </c>
      <c r="E5015" s="2" t="s">
        <v>570</v>
      </c>
      <c r="K5015" s="9"/>
      <c r="L5015" s="9"/>
      <c r="M5015" s="9"/>
      <c r="N5015"/>
      <c r="O5015"/>
      <c r="P5015"/>
      <c r="Q5015"/>
      <c r="R5015"/>
      <c r="S5015"/>
      <c r="T5015"/>
      <c r="U5015"/>
      <c r="V5015"/>
      <c r="W5015"/>
    </row>
    <row r="5016" spans="2:23" ht="15" x14ac:dyDescent="0.25">
      <c r="B5016" s="2"/>
      <c r="F5016" s="2" t="s">
        <v>27</v>
      </c>
      <c r="G5016" s="2" t="s">
        <v>570</v>
      </c>
      <c r="K5016" s="9"/>
      <c r="L5016" s="9"/>
      <c r="M5016" s="9"/>
      <c r="N5016"/>
      <c r="O5016"/>
      <c r="P5016"/>
      <c r="Q5016"/>
      <c r="R5016"/>
      <c r="S5016"/>
      <c r="T5016"/>
      <c r="U5016"/>
      <c r="V5016"/>
      <c r="W5016"/>
    </row>
    <row r="5017" spans="2:23" ht="15" x14ac:dyDescent="0.25">
      <c r="B5017" s="2"/>
      <c r="H5017" s="2" t="s">
        <v>1617</v>
      </c>
      <c r="K5017" s="9"/>
      <c r="L5017" s="9"/>
      <c r="M5017" s="9"/>
      <c r="N5017"/>
      <c r="O5017"/>
      <c r="P5017"/>
      <c r="Q5017"/>
      <c r="R5017"/>
      <c r="S5017"/>
      <c r="T5017"/>
      <c r="U5017"/>
      <c r="V5017"/>
      <c r="W5017"/>
    </row>
    <row r="5018" spans="2:23" ht="15" x14ac:dyDescent="0.25">
      <c r="B5018" s="2"/>
      <c r="I5018" s="2" t="s">
        <v>449</v>
      </c>
      <c r="J5018" s="2" t="s">
        <v>1177</v>
      </c>
      <c r="K5018" s="9">
        <v>-1</v>
      </c>
      <c r="L5018" s="9">
        <v>-1</v>
      </c>
      <c r="M5018" s="9">
        <v>-1</v>
      </c>
      <c r="N5018"/>
      <c r="O5018"/>
      <c r="P5018"/>
      <c r="Q5018"/>
      <c r="R5018"/>
      <c r="S5018"/>
      <c r="T5018"/>
      <c r="U5018"/>
      <c r="V5018"/>
      <c r="W5018"/>
    </row>
    <row r="5019" spans="2:23" ht="15" x14ac:dyDescent="0.25">
      <c r="B5019" s="2"/>
      <c r="K5019" s="9"/>
      <c r="L5019" s="9"/>
      <c r="M5019" s="9"/>
      <c r="N5019"/>
      <c r="O5019"/>
      <c r="P5019"/>
      <c r="Q5019"/>
      <c r="R5019"/>
      <c r="S5019"/>
      <c r="T5019"/>
      <c r="U5019"/>
      <c r="V5019"/>
      <c r="W5019"/>
    </row>
    <row r="5020" spans="2:23" ht="15" x14ac:dyDescent="0.25">
      <c r="B5020" s="2"/>
      <c r="H5020" s="2" t="s">
        <v>1618</v>
      </c>
      <c r="K5020" s="9"/>
      <c r="L5020" s="9"/>
      <c r="M5020" s="9"/>
      <c r="N5020"/>
      <c r="O5020"/>
      <c r="P5020"/>
      <c r="Q5020"/>
      <c r="R5020"/>
      <c r="S5020"/>
      <c r="T5020"/>
      <c r="U5020"/>
      <c r="V5020"/>
      <c r="W5020"/>
    </row>
    <row r="5021" spans="2:23" ht="15" x14ac:dyDescent="0.25">
      <c r="B5021" s="2"/>
      <c r="I5021" s="2" t="s">
        <v>808</v>
      </c>
      <c r="J5021" s="2" t="s">
        <v>1177</v>
      </c>
      <c r="K5021" s="9">
        <v>-8</v>
      </c>
      <c r="L5021" s="9">
        <v>-8</v>
      </c>
      <c r="M5021" s="9">
        <v>-8</v>
      </c>
      <c r="N5021"/>
      <c r="O5021"/>
      <c r="P5021"/>
      <c r="Q5021"/>
      <c r="R5021"/>
      <c r="S5021"/>
      <c r="T5021"/>
      <c r="U5021"/>
      <c r="V5021"/>
      <c r="W5021"/>
    </row>
    <row r="5022" spans="2:23" ht="15" x14ac:dyDescent="0.25">
      <c r="B5022" s="2"/>
      <c r="K5022" s="9"/>
      <c r="L5022" s="9"/>
      <c r="M5022" s="9"/>
      <c r="N5022"/>
      <c r="O5022"/>
      <c r="P5022"/>
      <c r="Q5022"/>
      <c r="R5022"/>
      <c r="S5022"/>
      <c r="T5022"/>
      <c r="U5022"/>
      <c r="V5022"/>
      <c r="W5022"/>
    </row>
    <row r="5023" spans="2:23" ht="15" x14ac:dyDescent="0.25">
      <c r="B5023" s="2"/>
      <c r="H5023" s="2" t="s">
        <v>1619</v>
      </c>
      <c r="K5023" s="9"/>
      <c r="L5023" s="9"/>
      <c r="M5023" s="9"/>
      <c r="N5023"/>
      <c r="O5023"/>
      <c r="P5023"/>
      <c r="Q5023"/>
      <c r="R5023"/>
      <c r="S5023"/>
      <c r="T5023"/>
      <c r="U5023"/>
      <c r="V5023"/>
      <c r="W5023"/>
    </row>
    <row r="5024" spans="2:23" ht="15" x14ac:dyDescent="0.25">
      <c r="B5024" s="2"/>
      <c r="I5024" s="2" t="s">
        <v>808</v>
      </c>
      <c r="J5024" s="2" t="s">
        <v>1177</v>
      </c>
      <c r="K5024" s="9">
        <v>-152</v>
      </c>
      <c r="L5024" s="9">
        <v>-47</v>
      </c>
      <c r="M5024" s="9">
        <v>-47</v>
      </c>
      <c r="N5024"/>
      <c r="O5024"/>
      <c r="P5024"/>
      <c r="Q5024"/>
      <c r="R5024"/>
      <c r="S5024"/>
      <c r="T5024"/>
      <c r="U5024"/>
      <c r="V5024"/>
      <c r="W5024"/>
    </row>
    <row r="5025" spans="2:23" ht="15" x14ac:dyDescent="0.25">
      <c r="B5025" s="2"/>
      <c r="K5025" s="9"/>
      <c r="L5025" s="9"/>
      <c r="M5025" s="9"/>
      <c r="N5025"/>
      <c r="O5025"/>
      <c r="P5025"/>
      <c r="Q5025"/>
      <c r="R5025"/>
      <c r="S5025"/>
      <c r="T5025"/>
      <c r="U5025"/>
      <c r="V5025"/>
      <c r="W5025"/>
    </row>
    <row r="5026" spans="2:23" ht="15" x14ac:dyDescent="0.25">
      <c r="B5026" s="2"/>
      <c r="H5026" s="2" t="s">
        <v>1620</v>
      </c>
      <c r="K5026" s="9"/>
      <c r="L5026" s="9"/>
      <c r="M5026" s="9"/>
      <c r="N5026"/>
      <c r="O5026"/>
      <c r="P5026"/>
      <c r="Q5026"/>
      <c r="R5026"/>
      <c r="S5026"/>
      <c r="T5026"/>
      <c r="U5026"/>
      <c r="V5026"/>
      <c r="W5026"/>
    </row>
    <row r="5027" spans="2:23" ht="15" x14ac:dyDescent="0.25">
      <c r="B5027" s="2"/>
      <c r="I5027" s="2" t="s">
        <v>808</v>
      </c>
      <c r="J5027" s="2" t="s">
        <v>1177</v>
      </c>
      <c r="K5027" s="9">
        <v>-1167</v>
      </c>
      <c r="L5027" s="9">
        <v>-1167</v>
      </c>
      <c r="M5027" s="9">
        <v>-1167</v>
      </c>
      <c r="N5027"/>
      <c r="O5027"/>
      <c r="P5027"/>
      <c r="Q5027"/>
      <c r="R5027"/>
      <c r="S5027"/>
      <c r="T5027"/>
      <c r="U5027"/>
      <c r="V5027"/>
      <c r="W5027"/>
    </row>
    <row r="5028" spans="2:23" ht="15" x14ac:dyDescent="0.25">
      <c r="B5028" s="2"/>
      <c r="K5028" s="9"/>
      <c r="L5028" s="9"/>
      <c r="M5028" s="9"/>
      <c r="N5028"/>
      <c r="O5028"/>
      <c r="P5028"/>
      <c r="Q5028"/>
      <c r="R5028"/>
      <c r="S5028"/>
      <c r="T5028"/>
      <c r="U5028"/>
      <c r="V5028"/>
      <c r="W5028"/>
    </row>
    <row r="5029" spans="2:23" ht="15" x14ac:dyDescent="0.25">
      <c r="B5029" s="2"/>
      <c r="H5029" s="2" t="s">
        <v>1621</v>
      </c>
      <c r="K5029" s="9"/>
      <c r="L5029" s="9"/>
      <c r="M5029" s="9"/>
      <c r="N5029"/>
      <c r="O5029"/>
      <c r="P5029"/>
      <c r="Q5029"/>
      <c r="R5029"/>
      <c r="S5029"/>
      <c r="T5029"/>
      <c r="U5029"/>
      <c r="V5029"/>
      <c r="W5029"/>
    </row>
    <row r="5030" spans="2:23" ht="15" x14ac:dyDescent="0.25">
      <c r="B5030" s="2"/>
      <c r="I5030" s="2" t="s">
        <v>808</v>
      </c>
      <c r="J5030" s="2" t="s">
        <v>1177</v>
      </c>
      <c r="K5030" s="9">
        <v>-2</v>
      </c>
      <c r="L5030" s="9">
        <v>-2</v>
      </c>
      <c r="M5030" s="9">
        <v>-2</v>
      </c>
      <c r="N5030"/>
      <c r="O5030"/>
      <c r="P5030"/>
      <c r="Q5030"/>
      <c r="R5030"/>
      <c r="S5030"/>
      <c r="T5030"/>
      <c r="U5030"/>
      <c r="V5030"/>
      <c r="W5030"/>
    </row>
    <row r="5031" spans="2:23" ht="15" x14ac:dyDescent="0.25">
      <c r="B5031" s="2"/>
      <c r="K5031" s="9"/>
      <c r="L5031" s="9"/>
      <c r="M5031" s="9"/>
      <c r="N5031"/>
      <c r="O5031"/>
      <c r="P5031"/>
      <c r="Q5031"/>
      <c r="R5031"/>
      <c r="S5031"/>
      <c r="T5031"/>
      <c r="U5031"/>
      <c r="V5031"/>
      <c r="W5031"/>
    </row>
    <row r="5032" spans="2:23" ht="15" x14ac:dyDescent="0.25">
      <c r="B5032" s="2"/>
      <c r="H5032" s="2" t="s">
        <v>1622</v>
      </c>
      <c r="K5032" s="9"/>
      <c r="L5032" s="9"/>
      <c r="M5032" s="9"/>
      <c r="N5032"/>
      <c r="O5032"/>
      <c r="P5032"/>
      <c r="Q5032"/>
      <c r="R5032"/>
      <c r="S5032"/>
      <c r="T5032"/>
      <c r="U5032"/>
      <c r="V5032"/>
      <c r="W5032"/>
    </row>
    <row r="5033" spans="2:23" ht="15" x14ac:dyDescent="0.25">
      <c r="B5033" s="2"/>
      <c r="I5033" s="2" t="s">
        <v>808</v>
      </c>
      <c r="J5033" s="2" t="s">
        <v>1177</v>
      </c>
      <c r="K5033" s="9">
        <v>-47714</v>
      </c>
      <c r="L5033" s="9">
        <v>-64599</v>
      </c>
      <c r="M5033" s="9">
        <v>-60320</v>
      </c>
      <c r="N5033"/>
      <c r="O5033"/>
      <c r="P5033"/>
      <c r="Q5033"/>
      <c r="R5033"/>
      <c r="S5033"/>
      <c r="T5033"/>
      <c r="U5033"/>
      <c r="V5033"/>
      <c r="W5033"/>
    </row>
    <row r="5034" spans="2:23" ht="15" x14ac:dyDescent="0.25">
      <c r="B5034" s="2"/>
      <c r="K5034" s="9"/>
      <c r="L5034" s="9"/>
      <c r="M5034" s="9"/>
      <c r="N5034"/>
      <c r="O5034"/>
      <c r="P5034"/>
      <c r="Q5034"/>
      <c r="R5034"/>
      <c r="S5034"/>
      <c r="T5034"/>
      <c r="U5034"/>
      <c r="V5034"/>
      <c r="W5034"/>
    </row>
    <row r="5035" spans="2:23" ht="15" x14ac:dyDescent="0.25">
      <c r="B5035" s="2"/>
      <c r="H5035" s="2" t="s">
        <v>1623</v>
      </c>
      <c r="K5035" s="9"/>
      <c r="L5035" s="9"/>
      <c r="M5035" s="9"/>
      <c r="N5035"/>
      <c r="O5035"/>
      <c r="P5035"/>
      <c r="Q5035"/>
      <c r="R5035"/>
      <c r="S5035"/>
      <c r="T5035"/>
      <c r="U5035"/>
      <c r="V5035"/>
      <c r="W5035"/>
    </row>
    <row r="5036" spans="2:23" ht="15" x14ac:dyDescent="0.25">
      <c r="B5036" s="2"/>
      <c r="I5036" s="2" t="s">
        <v>1624</v>
      </c>
      <c r="J5036" s="2" t="s">
        <v>1177</v>
      </c>
      <c r="K5036" s="9">
        <v>-18</v>
      </c>
      <c r="L5036" s="9">
        <v>0</v>
      </c>
      <c r="M5036" s="9">
        <v>0</v>
      </c>
      <c r="N5036"/>
      <c r="O5036"/>
      <c r="P5036"/>
      <c r="Q5036"/>
      <c r="R5036"/>
      <c r="S5036"/>
      <c r="T5036"/>
      <c r="U5036"/>
      <c r="V5036"/>
      <c r="W5036"/>
    </row>
    <row r="5037" spans="2:23" ht="15" x14ac:dyDescent="0.25">
      <c r="B5037" s="2"/>
      <c r="K5037" s="9"/>
      <c r="L5037" s="9"/>
      <c r="M5037" s="9"/>
      <c r="N5037"/>
      <c r="O5037"/>
      <c r="P5037"/>
      <c r="Q5037"/>
      <c r="R5037"/>
      <c r="S5037"/>
      <c r="T5037"/>
      <c r="U5037"/>
      <c r="V5037"/>
      <c r="W5037"/>
    </row>
    <row r="5038" spans="2:23" ht="15" x14ac:dyDescent="0.25">
      <c r="B5038" s="2"/>
      <c r="H5038" s="2" t="s">
        <v>1625</v>
      </c>
      <c r="K5038" s="9"/>
      <c r="L5038" s="9"/>
      <c r="M5038" s="9"/>
      <c r="N5038"/>
      <c r="O5038"/>
      <c r="P5038"/>
      <c r="Q5038"/>
      <c r="R5038"/>
      <c r="S5038"/>
      <c r="T5038"/>
      <c r="U5038"/>
      <c r="V5038"/>
      <c r="W5038"/>
    </row>
    <row r="5039" spans="2:23" ht="15" x14ac:dyDescent="0.25">
      <c r="B5039" s="2"/>
      <c r="I5039" s="2" t="s">
        <v>406</v>
      </c>
      <c r="J5039" s="2" t="s">
        <v>1177</v>
      </c>
      <c r="K5039" s="9">
        <v>-6328</v>
      </c>
      <c r="L5039" s="9">
        <v>-6410</v>
      </c>
      <c r="M5039" s="9">
        <v>-6516</v>
      </c>
      <c r="N5039"/>
      <c r="O5039"/>
      <c r="P5039"/>
      <c r="Q5039"/>
      <c r="R5039"/>
      <c r="S5039"/>
      <c r="T5039"/>
      <c r="U5039"/>
      <c r="V5039"/>
      <c r="W5039"/>
    </row>
    <row r="5040" spans="2:23" ht="15" x14ac:dyDescent="0.25">
      <c r="B5040" s="2"/>
      <c r="K5040" s="9"/>
      <c r="L5040" s="9"/>
      <c r="M5040" s="9"/>
      <c r="N5040"/>
      <c r="O5040"/>
      <c r="P5040"/>
      <c r="Q5040"/>
      <c r="R5040"/>
      <c r="S5040"/>
      <c r="T5040"/>
      <c r="U5040"/>
      <c r="V5040"/>
      <c r="W5040"/>
    </row>
    <row r="5041" spans="2:23" ht="15" x14ac:dyDescent="0.25">
      <c r="B5041" s="2"/>
      <c r="H5041" s="2" t="s">
        <v>1626</v>
      </c>
      <c r="K5041" s="9"/>
      <c r="L5041" s="9"/>
      <c r="M5041" s="9"/>
      <c r="N5041"/>
      <c r="O5041"/>
      <c r="P5041"/>
      <c r="Q5041"/>
      <c r="R5041"/>
      <c r="S5041"/>
      <c r="T5041"/>
      <c r="U5041"/>
      <c r="V5041"/>
      <c r="W5041"/>
    </row>
    <row r="5042" spans="2:23" ht="15" x14ac:dyDescent="0.25">
      <c r="B5042" s="2"/>
      <c r="I5042" s="2" t="s">
        <v>415</v>
      </c>
      <c r="J5042" s="2" t="s">
        <v>1177</v>
      </c>
      <c r="K5042" s="9">
        <v>-5</v>
      </c>
      <c r="L5042" s="9">
        <v>-7</v>
      </c>
      <c r="M5042" s="9">
        <v>0</v>
      </c>
      <c r="N5042"/>
      <c r="O5042"/>
      <c r="P5042"/>
      <c r="Q5042"/>
      <c r="R5042"/>
      <c r="S5042"/>
      <c r="T5042"/>
      <c r="U5042"/>
      <c r="V5042"/>
      <c r="W5042"/>
    </row>
    <row r="5043" spans="2:23" ht="15" x14ac:dyDescent="0.25">
      <c r="B5043" s="2"/>
      <c r="K5043" s="9"/>
      <c r="L5043" s="9"/>
      <c r="M5043" s="9"/>
      <c r="N5043"/>
      <c r="O5043"/>
      <c r="P5043"/>
      <c r="Q5043"/>
      <c r="R5043"/>
      <c r="S5043"/>
      <c r="T5043"/>
      <c r="U5043"/>
      <c r="V5043"/>
      <c r="W5043"/>
    </row>
    <row r="5044" spans="2:23" ht="15" x14ac:dyDescent="0.25">
      <c r="B5044" s="2"/>
      <c r="H5044" s="2" t="s">
        <v>1627</v>
      </c>
      <c r="K5044" s="9"/>
      <c r="L5044" s="9"/>
      <c r="M5044" s="9"/>
      <c r="N5044"/>
      <c r="O5044"/>
      <c r="P5044"/>
      <c r="Q5044"/>
      <c r="R5044"/>
      <c r="S5044"/>
      <c r="T5044"/>
      <c r="U5044"/>
      <c r="V5044"/>
      <c r="W5044"/>
    </row>
    <row r="5045" spans="2:23" ht="15" x14ac:dyDescent="0.25">
      <c r="B5045" s="2"/>
      <c r="I5045" s="2" t="s">
        <v>406</v>
      </c>
      <c r="J5045" s="2" t="s">
        <v>1177</v>
      </c>
      <c r="K5045" s="9">
        <v>-38</v>
      </c>
      <c r="L5045" s="9">
        <v>-4</v>
      </c>
      <c r="M5045" s="9">
        <v>0</v>
      </c>
      <c r="N5045"/>
      <c r="O5045"/>
      <c r="P5045"/>
      <c r="Q5045"/>
      <c r="R5045"/>
      <c r="S5045"/>
      <c r="T5045"/>
      <c r="U5045"/>
      <c r="V5045"/>
      <c r="W5045"/>
    </row>
    <row r="5046" spans="2:23" ht="15" x14ac:dyDescent="0.25">
      <c r="B5046" s="2"/>
      <c r="K5046" s="9"/>
      <c r="L5046" s="9"/>
      <c r="M5046" s="9"/>
      <c r="N5046"/>
      <c r="O5046"/>
      <c r="P5046"/>
      <c r="Q5046"/>
      <c r="R5046"/>
      <c r="S5046"/>
      <c r="T5046"/>
      <c r="U5046"/>
      <c r="V5046"/>
      <c r="W5046"/>
    </row>
    <row r="5047" spans="2:23" ht="15" x14ac:dyDescent="0.25">
      <c r="B5047" s="2"/>
      <c r="H5047" s="2" t="s">
        <v>1628</v>
      </c>
      <c r="K5047" s="9"/>
      <c r="L5047" s="9"/>
      <c r="M5047" s="9"/>
      <c r="N5047"/>
      <c r="O5047"/>
      <c r="P5047"/>
      <c r="Q5047"/>
      <c r="R5047"/>
      <c r="S5047"/>
      <c r="T5047"/>
      <c r="U5047"/>
      <c r="V5047"/>
      <c r="W5047"/>
    </row>
    <row r="5048" spans="2:23" ht="15" x14ac:dyDescent="0.25">
      <c r="B5048" s="2"/>
      <c r="I5048" s="2" t="s">
        <v>406</v>
      </c>
      <c r="J5048" s="2" t="s">
        <v>1177</v>
      </c>
      <c r="K5048" s="9">
        <v>-2</v>
      </c>
      <c r="L5048" s="9">
        <v>-2</v>
      </c>
      <c r="M5048" s="9">
        <v>-2</v>
      </c>
      <c r="N5048"/>
      <c r="O5048"/>
      <c r="P5048"/>
      <c r="Q5048"/>
      <c r="R5048"/>
      <c r="S5048"/>
      <c r="T5048"/>
      <c r="U5048"/>
      <c r="V5048"/>
      <c r="W5048"/>
    </row>
    <row r="5049" spans="2:23" ht="15" x14ac:dyDescent="0.25">
      <c r="B5049" s="2"/>
      <c r="K5049" s="9"/>
      <c r="L5049" s="9"/>
      <c r="M5049" s="9"/>
      <c r="N5049"/>
      <c r="O5049"/>
      <c r="P5049"/>
      <c r="Q5049"/>
      <c r="R5049"/>
      <c r="S5049"/>
      <c r="T5049"/>
      <c r="U5049"/>
      <c r="V5049"/>
      <c r="W5049"/>
    </row>
    <row r="5050" spans="2:23" ht="15" x14ac:dyDescent="0.25">
      <c r="B5050" s="2"/>
      <c r="H5050" s="2" t="s">
        <v>1629</v>
      </c>
      <c r="K5050" s="9"/>
      <c r="L5050" s="9"/>
      <c r="M5050" s="9"/>
      <c r="N5050"/>
      <c r="O5050"/>
      <c r="P5050"/>
      <c r="Q5050"/>
      <c r="R5050"/>
      <c r="S5050"/>
      <c r="T5050"/>
      <c r="U5050"/>
      <c r="V5050"/>
      <c r="W5050"/>
    </row>
    <row r="5051" spans="2:23" ht="15" x14ac:dyDescent="0.25">
      <c r="B5051" s="2"/>
      <c r="I5051" s="2" t="s">
        <v>800</v>
      </c>
      <c r="J5051" s="2" t="s">
        <v>1177</v>
      </c>
      <c r="K5051" s="9">
        <v>-368</v>
      </c>
      <c r="L5051" s="9">
        <v>-438</v>
      </c>
      <c r="M5051" s="9">
        <v>-438</v>
      </c>
      <c r="N5051"/>
      <c r="O5051"/>
      <c r="P5051"/>
      <c r="Q5051"/>
      <c r="R5051"/>
      <c r="S5051"/>
      <c r="T5051"/>
      <c r="U5051"/>
      <c r="V5051"/>
      <c r="W5051"/>
    </row>
    <row r="5052" spans="2:23" ht="15" x14ac:dyDescent="0.25">
      <c r="B5052" s="2"/>
      <c r="K5052" s="9"/>
      <c r="L5052" s="9"/>
      <c r="M5052" s="9"/>
      <c r="N5052"/>
      <c r="O5052"/>
      <c r="P5052"/>
      <c r="Q5052"/>
      <c r="R5052"/>
      <c r="S5052"/>
      <c r="T5052"/>
      <c r="U5052"/>
      <c r="V5052"/>
      <c r="W5052"/>
    </row>
    <row r="5053" spans="2:23" ht="15" x14ac:dyDescent="0.25">
      <c r="B5053" s="2"/>
      <c r="H5053" s="2" t="s">
        <v>1630</v>
      </c>
      <c r="K5053" s="9"/>
      <c r="L5053" s="9"/>
      <c r="M5053" s="9"/>
      <c r="N5053"/>
      <c r="O5053"/>
      <c r="P5053"/>
      <c r="Q5053"/>
      <c r="R5053"/>
      <c r="S5053"/>
      <c r="T5053"/>
      <c r="U5053"/>
      <c r="V5053"/>
      <c r="W5053"/>
    </row>
    <row r="5054" spans="2:23" ht="15" x14ac:dyDescent="0.25">
      <c r="B5054" s="2"/>
      <c r="I5054" s="2" t="s">
        <v>800</v>
      </c>
      <c r="J5054" s="2" t="s">
        <v>1177</v>
      </c>
      <c r="K5054" s="9">
        <v>-9</v>
      </c>
      <c r="L5054" s="9">
        <v>0</v>
      </c>
      <c r="M5054" s="9">
        <v>0</v>
      </c>
      <c r="N5054"/>
      <c r="O5054"/>
      <c r="P5054"/>
      <c r="Q5054"/>
      <c r="R5054"/>
      <c r="S5054"/>
      <c r="T5054"/>
      <c r="U5054"/>
      <c r="V5054"/>
      <c r="W5054"/>
    </row>
    <row r="5055" spans="2:23" ht="15" x14ac:dyDescent="0.25">
      <c r="B5055" s="2"/>
      <c r="K5055" s="9"/>
      <c r="L5055" s="9"/>
      <c r="M5055" s="9"/>
      <c r="N5055"/>
      <c r="O5055"/>
      <c r="P5055"/>
      <c r="Q5055"/>
      <c r="R5055"/>
      <c r="S5055"/>
      <c r="T5055"/>
      <c r="U5055"/>
      <c r="V5055"/>
      <c r="W5055"/>
    </row>
    <row r="5056" spans="2:23" ht="15" x14ac:dyDescent="0.25">
      <c r="B5056" s="2"/>
      <c r="H5056" s="2" t="s">
        <v>1631</v>
      </c>
      <c r="K5056" s="9"/>
      <c r="L5056" s="9"/>
      <c r="M5056" s="9"/>
      <c r="N5056"/>
      <c r="O5056"/>
      <c r="P5056"/>
      <c r="Q5056"/>
      <c r="R5056"/>
      <c r="S5056"/>
      <c r="T5056"/>
      <c r="U5056"/>
      <c r="V5056"/>
      <c r="W5056"/>
    </row>
    <row r="5057" spans="2:23" ht="15" x14ac:dyDescent="0.25">
      <c r="B5057" s="2"/>
      <c r="I5057" s="2" t="s">
        <v>572</v>
      </c>
      <c r="J5057" s="2" t="s">
        <v>1177</v>
      </c>
      <c r="K5057" s="9">
        <v>-3</v>
      </c>
      <c r="L5057" s="9">
        <v>-3</v>
      </c>
      <c r="M5057" s="9">
        <v>-3</v>
      </c>
      <c r="N5057"/>
      <c r="O5057"/>
      <c r="P5057"/>
      <c r="Q5057"/>
      <c r="R5057"/>
      <c r="S5057"/>
      <c r="T5057"/>
      <c r="U5057"/>
      <c r="V5057"/>
      <c r="W5057"/>
    </row>
    <row r="5058" spans="2:23" ht="15" x14ac:dyDescent="0.25">
      <c r="B5058" s="2"/>
      <c r="K5058" s="9"/>
      <c r="L5058" s="9"/>
      <c r="M5058" s="9"/>
      <c r="N5058"/>
      <c r="O5058"/>
      <c r="P5058"/>
      <c r="Q5058"/>
      <c r="R5058"/>
      <c r="S5058"/>
      <c r="T5058"/>
      <c r="U5058"/>
      <c r="V5058"/>
      <c r="W5058"/>
    </row>
    <row r="5059" spans="2:23" ht="15" x14ac:dyDescent="0.25">
      <c r="B5059" s="2"/>
      <c r="H5059" s="2" t="s">
        <v>1632</v>
      </c>
      <c r="K5059" s="9"/>
      <c r="L5059" s="9"/>
      <c r="M5059" s="9"/>
      <c r="N5059"/>
      <c r="O5059"/>
      <c r="P5059"/>
      <c r="Q5059"/>
      <c r="R5059"/>
      <c r="S5059"/>
      <c r="T5059"/>
      <c r="U5059"/>
      <c r="V5059"/>
      <c r="W5059"/>
    </row>
    <row r="5060" spans="2:23" ht="15" x14ac:dyDescent="0.25">
      <c r="B5060" s="2"/>
      <c r="I5060" s="2" t="s">
        <v>572</v>
      </c>
      <c r="J5060" s="2" t="s">
        <v>1177</v>
      </c>
      <c r="K5060" s="9">
        <v>-141</v>
      </c>
      <c r="L5060" s="9">
        <v>-141</v>
      </c>
      <c r="M5060" s="9">
        <v>-141</v>
      </c>
      <c r="N5060"/>
      <c r="O5060"/>
      <c r="P5060"/>
      <c r="Q5060"/>
      <c r="R5060"/>
      <c r="S5060"/>
      <c r="T5060"/>
      <c r="U5060"/>
      <c r="V5060"/>
      <c r="W5060"/>
    </row>
    <row r="5061" spans="2:23" ht="15" x14ac:dyDescent="0.25">
      <c r="B5061" s="2"/>
      <c r="K5061" s="9"/>
      <c r="L5061" s="9"/>
      <c r="M5061" s="9"/>
      <c r="N5061"/>
      <c r="O5061"/>
      <c r="P5061"/>
      <c r="Q5061"/>
      <c r="R5061"/>
      <c r="S5061"/>
      <c r="T5061"/>
      <c r="U5061"/>
      <c r="V5061"/>
      <c r="W5061"/>
    </row>
    <row r="5062" spans="2:23" ht="15" x14ac:dyDescent="0.25">
      <c r="B5062" s="2"/>
      <c r="H5062" s="2" t="s">
        <v>1633</v>
      </c>
      <c r="K5062" s="9"/>
      <c r="L5062" s="9"/>
      <c r="M5062" s="9"/>
      <c r="N5062"/>
      <c r="O5062"/>
      <c r="P5062"/>
      <c r="Q5062"/>
      <c r="R5062"/>
      <c r="S5062"/>
      <c r="T5062"/>
      <c r="U5062"/>
      <c r="V5062"/>
      <c r="W5062"/>
    </row>
    <row r="5063" spans="2:23" ht="15" x14ac:dyDescent="0.25">
      <c r="B5063" s="2"/>
      <c r="I5063" s="2" t="s">
        <v>572</v>
      </c>
      <c r="J5063" s="2" t="s">
        <v>1177</v>
      </c>
      <c r="K5063" s="9">
        <v>-69</v>
      </c>
      <c r="L5063" s="9">
        <v>-69</v>
      </c>
      <c r="M5063" s="9">
        <v>-69</v>
      </c>
      <c r="N5063"/>
      <c r="O5063"/>
      <c r="P5063"/>
      <c r="Q5063"/>
      <c r="R5063"/>
      <c r="S5063"/>
      <c r="T5063"/>
      <c r="U5063"/>
      <c r="V5063"/>
      <c r="W5063"/>
    </row>
    <row r="5064" spans="2:23" ht="15" x14ac:dyDescent="0.25">
      <c r="B5064" s="2"/>
      <c r="K5064" s="9"/>
      <c r="L5064" s="9"/>
      <c r="M5064" s="9"/>
      <c r="N5064"/>
      <c r="O5064"/>
      <c r="P5064"/>
      <c r="Q5064"/>
      <c r="R5064"/>
      <c r="S5064"/>
      <c r="T5064"/>
      <c r="U5064"/>
      <c r="V5064"/>
      <c r="W5064"/>
    </row>
    <row r="5065" spans="2:23" ht="15" x14ac:dyDescent="0.25">
      <c r="B5065" s="2"/>
      <c r="H5065" s="2" t="s">
        <v>1634</v>
      </c>
      <c r="K5065" s="9"/>
      <c r="L5065" s="9"/>
      <c r="M5065" s="9"/>
      <c r="N5065"/>
      <c r="O5065"/>
      <c r="P5065"/>
      <c r="Q5065"/>
      <c r="R5065"/>
      <c r="S5065"/>
      <c r="T5065"/>
      <c r="U5065"/>
      <c r="V5065"/>
      <c r="W5065"/>
    </row>
    <row r="5066" spans="2:23" ht="15" x14ac:dyDescent="0.25">
      <c r="B5066" s="2"/>
      <c r="I5066" s="2" t="s">
        <v>572</v>
      </c>
      <c r="J5066" s="2" t="s">
        <v>1177</v>
      </c>
      <c r="K5066" s="9">
        <v>-133</v>
      </c>
      <c r="L5066" s="9">
        <v>-133</v>
      </c>
      <c r="M5066" s="9">
        <v>-133</v>
      </c>
      <c r="N5066"/>
      <c r="O5066"/>
      <c r="P5066"/>
      <c r="Q5066"/>
      <c r="R5066"/>
      <c r="S5066"/>
      <c r="T5066"/>
      <c r="U5066"/>
      <c r="V5066"/>
      <c r="W5066"/>
    </row>
    <row r="5067" spans="2:23" ht="15" x14ac:dyDescent="0.25">
      <c r="B5067" s="2"/>
      <c r="K5067" s="9"/>
      <c r="L5067" s="9"/>
      <c r="M5067" s="9"/>
      <c r="N5067"/>
      <c r="O5067"/>
      <c r="P5067"/>
      <c r="Q5067"/>
      <c r="R5067"/>
      <c r="S5067"/>
      <c r="T5067"/>
      <c r="U5067"/>
      <c r="V5067"/>
      <c r="W5067"/>
    </row>
    <row r="5068" spans="2:23" ht="15" x14ac:dyDescent="0.25">
      <c r="B5068" s="2"/>
      <c r="H5068" s="2" t="s">
        <v>1635</v>
      </c>
      <c r="K5068" s="9"/>
      <c r="L5068" s="9"/>
      <c r="M5068" s="9"/>
      <c r="N5068"/>
      <c r="O5068"/>
      <c r="P5068"/>
      <c r="Q5068"/>
      <c r="R5068"/>
      <c r="S5068"/>
      <c r="T5068"/>
      <c r="U5068"/>
      <c r="V5068"/>
      <c r="W5068"/>
    </row>
    <row r="5069" spans="2:23" ht="15" x14ac:dyDescent="0.25">
      <c r="B5069" s="2"/>
      <c r="I5069" s="2" t="s">
        <v>572</v>
      </c>
      <c r="J5069" s="2" t="s">
        <v>1177</v>
      </c>
      <c r="K5069" s="9">
        <v>-2</v>
      </c>
      <c r="L5069" s="9">
        <v>-2</v>
      </c>
      <c r="M5069" s="9">
        <v>-2</v>
      </c>
      <c r="N5069"/>
      <c r="O5069"/>
      <c r="P5069"/>
      <c r="Q5069"/>
      <c r="R5069"/>
      <c r="S5069"/>
      <c r="T5069"/>
      <c r="U5069"/>
      <c r="V5069"/>
      <c r="W5069"/>
    </row>
    <row r="5070" spans="2:23" ht="15" x14ac:dyDescent="0.25">
      <c r="B5070" s="2"/>
      <c r="K5070" s="9"/>
      <c r="L5070" s="9"/>
      <c r="M5070" s="9"/>
      <c r="N5070"/>
      <c r="O5070"/>
      <c r="P5070"/>
      <c r="Q5070"/>
      <c r="R5070"/>
      <c r="S5070"/>
      <c r="T5070"/>
      <c r="U5070"/>
      <c r="V5070"/>
      <c r="W5070"/>
    </row>
    <row r="5071" spans="2:23" ht="15" x14ac:dyDescent="0.25">
      <c r="B5071" s="2"/>
      <c r="H5071" s="2" t="s">
        <v>1636</v>
      </c>
      <c r="K5071" s="9"/>
      <c r="L5071" s="9"/>
      <c r="M5071" s="9"/>
      <c r="N5071"/>
      <c r="O5071"/>
      <c r="P5071"/>
      <c r="Q5071"/>
      <c r="R5071"/>
      <c r="S5071"/>
      <c r="T5071"/>
      <c r="U5071"/>
      <c r="V5071"/>
      <c r="W5071"/>
    </row>
    <row r="5072" spans="2:23" ht="15" x14ac:dyDescent="0.25">
      <c r="B5072" s="2"/>
      <c r="I5072" s="2" t="s">
        <v>808</v>
      </c>
      <c r="J5072" s="2" t="s">
        <v>1177</v>
      </c>
      <c r="K5072" s="9">
        <v>-6</v>
      </c>
      <c r="L5072" s="9">
        <v>-5</v>
      </c>
      <c r="M5072" s="9">
        <v>-5</v>
      </c>
      <c r="N5072"/>
      <c r="O5072"/>
      <c r="P5072"/>
      <c r="Q5072"/>
      <c r="R5072"/>
      <c r="S5072"/>
      <c r="T5072"/>
      <c r="U5072"/>
      <c r="V5072"/>
      <c r="W5072"/>
    </row>
    <row r="5073" spans="2:23" ht="15" x14ac:dyDescent="0.25">
      <c r="B5073" s="2"/>
      <c r="K5073" s="9"/>
      <c r="L5073" s="9"/>
      <c r="M5073" s="9"/>
      <c r="N5073"/>
      <c r="O5073"/>
      <c r="P5073"/>
      <c r="Q5073"/>
      <c r="R5073"/>
      <c r="S5073"/>
      <c r="T5073"/>
      <c r="U5073"/>
      <c r="V5073"/>
      <c r="W5073"/>
    </row>
    <row r="5074" spans="2:23" ht="15" x14ac:dyDescent="0.25">
      <c r="B5074" s="2"/>
      <c r="H5074" s="2" t="s">
        <v>1637</v>
      </c>
      <c r="K5074" s="9"/>
      <c r="L5074" s="9"/>
      <c r="M5074" s="9"/>
      <c r="N5074"/>
      <c r="O5074"/>
      <c r="P5074"/>
      <c r="Q5074"/>
      <c r="R5074"/>
      <c r="S5074"/>
      <c r="T5074"/>
      <c r="U5074"/>
      <c r="V5074"/>
      <c r="W5074"/>
    </row>
    <row r="5075" spans="2:23" ht="15" x14ac:dyDescent="0.25">
      <c r="B5075" s="2"/>
      <c r="I5075" s="2" t="s">
        <v>415</v>
      </c>
      <c r="J5075" s="2" t="s">
        <v>1177</v>
      </c>
      <c r="K5075" s="9">
        <v>-105</v>
      </c>
      <c r="L5075" s="9">
        <v>-117</v>
      </c>
      <c r="M5075" s="9">
        <v>-159</v>
      </c>
      <c r="N5075"/>
      <c r="O5075"/>
      <c r="P5075"/>
      <c r="Q5075"/>
      <c r="R5075"/>
      <c r="S5075"/>
      <c r="T5075"/>
      <c r="U5075"/>
      <c r="V5075"/>
      <c r="W5075"/>
    </row>
    <row r="5076" spans="2:23" ht="15" x14ac:dyDescent="0.25">
      <c r="B5076" s="2"/>
      <c r="K5076" s="9"/>
      <c r="L5076" s="9"/>
      <c r="M5076" s="9"/>
      <c r="N5076"/>
      <c r="O5076"/>
      <c r="P5076"/>
      <c r="Q5076"/>
      <c r="R5076"/>
      <c r="S5076"/>
      <c r="T5076"/>
      <c r="U5076"/>
      <c r="V5076"/>
      <c r="W5076"/>
    </row>
    <row r="5077" spans="2:23" ht="15" x14ac:dyDescent="0.25">
      <c r="B5077" s="2"/>
      <c r="H5077" s="2" t="s">
        <v>1638</v>
      </c>
      <c r="K5077" s="9"/>
      <c r="L5077" s="9"/>
      <c r="M5077" s="9"/>
      <c r="N5077"/>
      <c r="O5077"/>
      <c r="P5077"/>
      <c r="Q5077"/>
      <c r="R5077"/>
      <c r="S5077"/>
      <c r="T5077"/>
      <c r="U5077"/>
      <c r="V5077"/>
      <c r="W5077"/>
    </row>
    <row r="5078" spans="2:23" ht="15" x14ac:dyDescent="0.25">
      <c r="B5078" s="2"/>
      <c r="I5078" s="2" t="s">
        <v>155</v>
      </c>
      <c r="J5078" s="2" t="s">
        <v>1177</v>
      </c>
      <c r="K5078" s="9">
        <v>-46</v>
      </c>
      <c r="L5078" s="9">
        <v>0</v>
      </c>
      <c r="M5078" s="9">
        <v>0</v>
      </c>
      <c r="N5078"/>
      <c r="O5078"/>
      <c r="P5078"/>
      <c r="Q5078"/>
      <c r="R5078"/>
      <c r="S5078"/>
      <c r="T5078"/>
      <c r="U5078"/>
      <c r="V5078"/>
      <c r="W5078"/>
    </row>
    <row r="5079" spans="2:23" ht="15" x14ac:dyDescent="0.25">
      <c r="B5079" s="2"/>
      <c r="K5079" s="9"/>
      <c r="L5079" s="9"/>
      <c r="M5079" s="9"/>
      <c r="N5079"/>
      <c r="O5079"/>
      <c r="P5079"/>
      <c r="Q5079"/>
      <c r="R5079"/>
      <c r="S5079"/>
      <c r="T5079"/>
      <c r="U5079"/>
      <c r="V5079"/>
      <c r="W5079"/>
    </row>
    <row r="5080" spans="2:23" ht="15" x14ac:dyDescent="0.25">
      <c r="B5080" s="2"/>
      <c r="H5080" s="2" t="s">
        <v>1639</v>
      </c>
      <c r="K5080" s="9"/>
      <c r="L5080" s="9"/>
      <c r="M5080" s="9"/>
      <c r="N5080"/>
      <c r="O5080"/>
      <c r="P5080"/>
      <c r="Q5080"/>
      <c r="R5080"/>
      <c r="S5080"/>
      <c r="T5080"/>
      <c r="U5080"/>
      <c r="V5080"/>
      <c r="W5080"/>
    </row>
    <row r="5081" spans="2:23" ht="15" x14ac:dyDescent="0.25">
      <c r="B5081" s="2"/>
      <c r="I5081" s="2" t="s">
        <v>155</v>
      </c>
      <c r="J5081" s="2" t="s">
        <v>1177</v>
      </c>
      <c r="K5081" s="9">
        <v>0</v>
      </c>
      <c r="L5081" s="9">
        <v>-5</v>
      </c>
      <c r="M5081" s="9">
        <v>0</v>
      </c>
      <c r="N5081"/>
      <c r="O5081"/>
      <c r="P5081"/>
      <c r="Q5081"/>
      <c r="R5081"/>
      <c r="S5081"/>
      <c r="T5081"/>
      <c r="U5081"/>
      <c r="V5081"/>
      <c r="W5081"/>
    </row>
    <row r="5082" spans="2:23" ht="15" x14ac:dyDescent="0.25">
      <c r="B5082" s="2"/>
      <c r="K5082" s="9"/>
      <c r="L5082" s="9"/>
      <c r="M5082" s="9"/>
      <c r="N5082"/>
      <c r="O5082"/>
      <c r="P5082"/>
      <c r="Q5082"/>
      <c r="R5082"/>
      <c r="S5082"/>
      <c r="T5082"/>
      <c r="U5082"/>
      <c r="V5082"/>
      <c r="W5082"/>
    </row>
    <row r="5083" spans="2:23" ht="15" x14ac:dyDescent="0.25">
      <c r="B5083" s="2"/>
      <c r="H5083" s="2" t="s">
        <v>1640</v>
      </c>
      <c r="K5083" s="9"/>
      <c r="L5083" s="9"/>
      <c r="M5083" s="9"/>
      <c r="N5083"/>
      <c r="O5083"/>
      <c r="P5083"/>
      <c r="Q5083"/>
      <c r="R5083"/>
      <c r="S5083"/>
      <c r="T5083"/>
      <c r="U5083"/>
      <c r="V5083"/>
      <c r="W5083"/>
    </row>
    <row r="5084" spans="2:23" ht="15" x14ac:dyDescent="0.25">
      <c r="B5084" s="2"/>
      <c r="I5084" s="2" t="s">
        <v>375</v>
      </c>
      <c r="J5084" s="2" t="s">
        <v>1177</v>
      </c>
      <c r="K5084" s="9">
        <v>-628</v>
      </c>
      <c r="L5084" s="9">
        <v>-4472</v>
      </c>
      <c r="M5084" s="9">
        <v>-4905</v>
      </c>
      <c r="N5084"/>
      <c r="O5084"/>
      <c r="P5084"/>
      <c r="Q5084"/>
      <c r="R5084"/>
      <c r="S5084"/>
      <c r="T5084"/>
      <c r="U5084"/>
      <c r="V5084"/>
      <c r="W5084"/>
    </row>
    <row r="5085" spans="2:23" ht="15" x14ac:dyDescent="0.25">
      <c r="B5085" s="2"/>
      <c r="K5085" s="9"/>
      <c r="L5085" s="9"/>
      <c r="M5085" s="9"/>
      <c r="N5085"/>
      <c r="O5085"/>
      <c r="P5085"/>
      <c r="Q5085"/>
      <c r="R5085"/>
      <c r="S5085"/>
      <c r="T5085"/>
      <c r="U5085"/>
      <c r="V5085"/>
      <c r="W5085"/>
    </row>
    <row r="5086" spans="2:23" ht="15" x14ac:dyDescent="0.25">
      <c r="B5086" s="2"/>
      <c r="H5086" s="2" t="s">
        <v>1641</v>
      </c>
      <c r="K5086" s="9"/>
      <c r="L5086" s="9"/>
      <c r="M5086" s="9"/>
      <c r="N5086"/>
      <c r="O5086"/>
      <c r="P5086"/>
      <c r="Q5086"/>
      <c r="R5086"/>
      <c r="S5086"/>
      <c r="T5086"/>
      <c r="U5086"/>
      <c r="V5086"/>
      <c r="W5086"/>
    </row>
    <row r="5087" spans="2:23" ht="15" x14ac:dyDescent="0.25">
      <c r="B5087" s="2"/>
      <c r="I5087" s="2" t="s">
        <v>572</v>
      </c>
      <c r="J5087" s="2" t="s">
        <v>1177</v>
      </c>
      <c r="K5087" s="9">
        <v>-188</v>
      </c>
      <c r="L5087" s="9">
        <v>-162</v>
      </c>
      <c r="M5087" s="9">
        <v>-164</v>
      </c>
      <c r="N5087"/>
      <c r="O5087"/>
      <c r="P5087"/>
      <c r="Q5087"/>
      <c r="R5087"/>
      <c r="S5087"/>
      <c r="T5087"/>
      <c r="U5087"/>
      <c r="V5087"/>
      <c r="W5087"/>
    </row>
    <row r="5088" spans="2:23" ht="15" x14ac:dyDescent="0.25">
      <c r="B5088" s="2"/>
      <c r="K5088" s="9"/>
      <c r="L5088" s="9"/>
      <c r="M5088" s="9"/>
      <c r="N5088"/>
      <c r="O5088"/>
      <c r="P5088"/>
      <c r="Q5088"/>
      <c r="R5088"/>
      <c r="S5088"/>
      <c r="T5088"/>
      <c r="U5088"/>
      <c r="V5088"/>
      <c r="W5088"/>
    </row>
    <row r="5089" spans="2:23" ht="15" x14ac:dyDescent="0.25">
      <c r="B5089" s="2"/>
      <c r="H5089" s="2" t="s">
        <v>1642</v>
      </c>
      <c r="K5089" s="9"/>
      <c r="L5089" s="9"/>
      <c r="M5089" s="9"/>
      <c r="N5089"/>
      <c r="O5089"/>
      <c r="P5089"/>
      <c r="Q5089"/>
      <c r="R5089"/>
      <c r="S5089"/>
      <c r="T5089"/>
      <c r="U5089"/>
      <c r="V5089"/>
      <c r="W5089"/>
    </row>
    <row r="5090" spans="2:23" ht="15" x14ac:dyDescent="0.25">
      <c r="B5090" s="2"/>
      <c r="I5090" s="2" t="s">
        <v>572</v>
      </c>
      <c r="J5090" s="2" t="s">
        <v>1177</v>
      </c>
      <c r="K5090" s="9">
        <v>-1</v>
      </c>
      <c r="L5090" s="9">
        <v>0</v>
      </c>
      <c r="M5090" s="9">
        <v>0</v>
      </c>
      <c r="N5090"/>
      <c r="O5090"/>
      <c r="P5090"/>
      <c r="Q5090"/>
      <c r="R5090"/>
      <c r="S5090"/>
      <c r="T5090"/>
      <c r="U5090"/>
      <c r="V5090"/>
      <c r="W5090"/>
    </row>
    <row r="5091" spans="2:23" ht="15" x14ac:dyDescent="0.25">
      <c r="B5091" s="2"/>
      <c r="K5091" s="9"/>
      <c r="L5091" s="9"/>
      <c r="M5091" s="9"/>
      <c r="N5091"/>
      <c r="O5091"/>
      <c r="P5091"/>
      <c r="Q5091"/>
      <c r="R5091"/>
      <c r="S5091"/>
      <c r="T5091"/>
      <c r="U5091"/>
      <c r="V5091"/>
      <c r="W5091"/>
    </row>
    <row r="5092" spans="2:23" ht="15" x14ac:dyDescent="0.25">
      <c r="B5092" s="2"/>
      <c r="D5092" s="2" t="s">
        <v>31</v>
      </c>
      <c r="E5092" s="2" t="s">
        <v>32</v>
      </c>
      <c r="K5092" s="9"/>
      <c r="L5092" s="9"/>
      <c r="M5092" s="9"/>
      <c r="N5092"/>
      <c r="O5092"/>
      <c r="P5092"/>
      <c r="Q5092"/>
      <c r="R5092"/>
      <c r="S5092"/>
      <c r="T5092"/>
      <c r="U5092"/>
      <c r="V5092"/>
      <c r="W5092"/>
    </row>
    <row r="5093" spans="2:23" ht="15" x14ac:dyDescent="0.25">
      <c r="B5093" s="2"/>
      <c r="F5093" s="2" t="s">
        <v>27</v>
      </c>
      <c r="G5093" s="2" t="s">
        <v>32</v>
      </c>
      <c r="K5093" s="9"/>
      <c r="L5093" s="9"/>
      <c r="M5093" s="9"/>
      <c r="N5093"/>
      <c r="O5093"/>
      <c r="P5093"/>
      <c r="Q5093"/>
      <c r="R5093"/>
      <c r="S5093"/>
      <c r="T5093"/>
      <c r="U5093"/>
      <c r="V5093"/>
      <c r="W5093"/>
    </row>
    <row r="5094" spans="2:23" ht="15" x14ac:dyDescent="0.25">
      <c r="B5094" s="2"/>
      <c r="H5094" s="2" t="s">
        <v>1643</v>
      </c>
      <c r="K5094" s="9"/>
      <c r="L5094" s="9"/>
      <c r="M5094" s="9"/>
      <c r="N5094"/>
      <c r="O5094"/>
      <c r="P5094"/>
      <c r="Q5094"/>
      <c r="R5094"/>
      <c r="S5094"/>
      <c r="T5094"/>
      <c r="U5094"/>
      <c r="V5094"/>
      <c r="W5094"/>
    </row>
    <row r="5095" spans="2:23" ht="15" x14ac:dyDescent="0.25">
      <c r="B5095" s="2"/>
      <c r="I5095" s="2" t="s">
        <v>808</v>
      </c>
      <c r="J5095" s="2" t="s">
        <v>1177</v>
      </c>
      <c r="K5095" s="9">
        <v>-4</v>
      </c>
      <c r="L5095" s="9">
        <v>-9</v>
      </c>
      <c r="M5095" s="9">
        <v>-10</v>
      </c>
      <c r="N5095"/>
      <c r="O5095"/>
      <c r="P5095"/>
      <c r="Q5095"/>
      <c r="R5095"/>
      <c r="S5095"/>
      <c r="T5095"/>
      <c r="U5095"/>
      <c r="V5095"/>
      <c r="W5095"/>
    </row>
    <row r="5096" spans="2:23" ht="15" x14ac:dyDescent="0.25">
      <c r="B5096" s="2"/>
      <c r="K5096" s="9"/>
      <c r="L5096" s="9"/>
      <c r="M5096" s="9"/>
      <c r="N5096"/>
      <c r="O5096"/>
      <c r="P5096"/>
      <c r="Q5096"/>
      <c r="R5096"/>
      <c r="S5096"/>
      <c r="T5096"/>
      <c r="U5096"/>
      <c r="V5096"/>
      <c r="W5096"/>
    </row>
    <row r="5097" spans="2:23" ht="15" x14ac:dyDescent="0.25">
      <c r="B5097" s="2"/>
      <c r="H5097" s="2" t="s">
        <v>1644</v>
      </c>
      <c r="K5097" s="9"/>
      <c r="L5097" s="9"/>
      <c r="M5097" s="9"/>
      <c r="N5097"/>
      <c r="O5097"/>
      <c r="P5097"/>
      <c r="Q5097"/>
      <c r="R5097"/>
      <c r="S5097"/>
      <c r="T5097"/>
      <c r="U5097"/>
      <c r="V5097"/>
      <c r="W5097"/>
    </row>
    <row r="5098" spans="2:23" ht="15" x14ac:dyDescent="0.25">
      <c r="B5098" s="2"/>
      <c r="I5098" s="2" t="s">
        <v>504</v>
      </c>
      <c r="J5098" s="2" t="s">
        <v>1177</v>
      </c>
      <c r="K5098" s="9">
        <v>-40</v>
      </c>
      <c r="L5098" s="9">
        <v>-1</v>
      </c>
      <c r="M5098" s="9">
        <v>-1</v>
      </c>
      <c r="N5098"/>
      <c r="O5098"/>
      <c r="P5098"/>
      <c r="Q5098"/>
      <c r="R5098"/>
      <c r="S5098"/>
      <c r="T5098"/>
      <c r="U5098"/>
      <c r="V5098"/>
      <c r="W5098"/>
    </row>
    <row r="5099" spans="2:23" ht="15" x14ac:dyDescent="0.25">
      <c r="B5099" s="2"/>
      <c r="K5099" s="9"/>
      <c r="L5099" s="9"/>
      <c r="M5099" s="9"/>
      <c r="N5099"/>
      <c r="O5099"/>
      <c r="P5099"/>
      <c r="Q5099"/>
      <c r="R5099"/>
      <c r="S5099"/>
      <c r="T5099"/>
      <c r="U5099"/>
      <c r="V5099"/>
      <c r="W5099"/>
    </row>
    <row r="5100" spans="2:23" ht="15" x14ac:dyDescent="0.25">
      <c r="B5100" s="2"/>
      <c r="H5100" s="2" t="s">
        <v>1645</v>
      </c>
      <c r="K5100" s="9"/>
      <c r="L5100" s="9"/>
      <c r="M5100" s="9"/>
      <c r="N5100"/>
      <c r="O5100"/>
      <c r="P5100"/>
      <c r="Q5100"/>
      <c r="R5100"/>
      <c r="S5100"/>
      <c r="T5100"/>
      <c r="U5100"/>
      <c r="V5100"/>
      <c r="W5100"/>
    </row>
    <row r="5101" spans="2:23" ht="15" x14ac:dyDescent="0.25">
      <c r="B5101" s="2"/>
      <c r="I5101" s="2" t="s">
        <v>1215</v>
      </c>
      <c r="J5101" s="2" t="s">
        <v>1177</v>
      </c>
      <c r="K5101" s="9">
        <v>-149</v>
      </c>
      <c r="L5101" s="9">
        <v>-4729</v>
      </c>
      <c r="M5101" s="9">
        <v>0</v>
      </c>
      <c r="N5101"/>
      <c r="O5101"/>
      <c r="P5101"/>
      <c r="Q5101"/>
      <c r="R5101"/>
      <c r="S5101"/>
      <c r="T5101"/>
      <c r="U5101"/>
      <c r="V5101"/>
      <c r="W5101"/>
    </row>
    <row r="5102" spans="2:23" ht="15" x14ac:dyDescent="0.25">
      <c r="B5102" s="2"/>
      <c r="K5102" s="9"/>
      <c r="L5102" s="9"/>
      <c r="M5102" s="9"/>
      <c r="N5102"/>
      <c r="O5102"/>
      <c r="P5102"/>
      <c r="Q5102"/>
      <c r="R5102"/>
      <c r="S5102"/>
      <c r="T5102"/>
      <c r="U5102"/>
      <c r="V5102"/>
      <c r="W5102"/>
    </row>
    <row r="5103" spans="2:23" ht="15" x14ac:dyDescent="0.25">
      <c r="B5103" s="2"/>
      <c r="H5103" s="2" t="s">
        <v>1646</v>
      </c>
      <c r="K5103" s="9"/>
      <c r="L5103" s="9"/>
      <c r="M5103" s="9"/>
      <c r="N5103"/>
      <c r="O5103"/>
      <c r="P5103"/>
      <c r="Q5103"/>
      <c r="R5103"/>
      <c r="S5103"/>
      <c r="T5103"/>
      <c r="U5103"/>
      <c r="V5103"/>
      <c r="W5103"/>
    </row>
    <row r="5104" spans="2:23" ht="15" x14ac:dyDescent="0.25">
      <c r="B5104" s="2"/>
      <c r="I5104" s="2" t="s">
        <v>1215</v>
      </c>
      <c r="J5104" s="2" t="s">
        <v>1177</v>
      </c>
      <c r="K5104" s="9">
        <v>-5077</v>
      </c>
      <c r="L5104" s="9">
        <v>-439</v>
      </c>
      <c r="M5104" s="9">
        <v>-162</v>
      </c>
      <c r="N5104"/>
      <c r="O5104"/>
      <c r="P5104"/>
      <c r="Q5104"/>
      <c r="R5104"/>
      <c r="S5104"/>
      <c r="T5104"/>
      <c r="U5104"/>
      <c r="V5104"/>
      <c r="W5104"/>
    </row>
    <row r="5105" spans="2:23" ht="15" x14ac:dyDescent="0.25">
      <c r="B5105" s="2"/>
      <c r="K5105" s="9"/>
      <c r="L5105" s="9"/>
      <c r="M5105" s="9"/>
      <c r="N5105"/>
      <c r="O5105"/>
      <c r="P5105"/>
      <c r="Q5105"/>
      <c r="R5105"/>
      <c r="S5105"/>
      <c r="T5105"/>
      <c r="U5105"/>
      <c r="V5105"/>
      <c r="W5105"/>
    </row>
    <row r="5106" spans="2:23" ht="15" x14ac:dyDescent="0.25">
      <c r="B5106" s="2"/>
      <c r="H5106" s="2" t="s">
        <v>1647</v>
      </c>
      <c r="K5106" s="9"/>
      <c r="L5106" s="9"/>
      <c r="M5106" s="9"/>
      <c r="N5106"/>
      <c r="O5106"/>
      <c r="P5106"/>
      <c r="Q5106"/>
      <c r="R5106"/>
      <c r="S5106"/>
      <c r="T5106"/>
      <c r="U5106"/>
      <c r="V5106"/>
      <c r="W5106"/>
    </row>
    <row r="5107" spans="2:23" ht="15" x14ac:dyDescent="0.25">
      <c r="B5107" s="2"/>
      <c r="I5107" s="2" t="s">
        <v>800</v>
      </c>
      <c r="J5107" s="2" t="s">
        <v>1177</v>
      </c>
      <c r="K5107" s="9">
        <v>-98</v>
      </c>
      <c r="L5107" s="9">
        <v>-56</v>
      </c>
      <c r="M5107" s="9">
        <v>-57</v>
      </c>
      <c r="N5107"/>
      <c r="O5107"/>
      <c r="P5107"/>
      <c r="Q5107"/>
      <c r="R5107"/>
      <c r="S5107"/>
      <c r="T5107"/>
      <c r="U5107"/>
      <c r="V5107"/>
      <c r="W5107"/>
    </row>
    <row r="5108" spans="2:23" ht="15" x14ac:dyDescent="0.25">
      <c r="B5108" s="2"/>
      <c r="K5108" s="9"/>
      <c r="L5108" s="9"/>
      <c r="M5108" s="9"/>
      <c r="N5108"/>
      <c r="O5108"/>
      <c r="P5108"/>
      <c r="Q5108"/>
      <c r="R5108"/>
      <c r="S5108"/>
      <c r="T5108"/>
      <c r="U5108"/>
      <c r="V5108"/>
      <c r="W5108"/>
    </row>
    <row r="5109" spans="2:23" ht="15" x14ac:dyDescent="0.25">
      <c r="B5109" s="2"/>
      <c r="H5109" s="2" t="s">
        <v>1648</v>
      </c>
      <c r="K5109" s="9"/>
      <c r="L5109" s="9"/>
      <c r="M5109" s="9"/>
      <c r="N5109"/>
      <c r="O5109"/>
      <c r="P5109"/>
      <c r="Q5109"/>
      <c r="R5109"/>
      <c r="S5109"/>
      <c r="T5109"/>
      <c r="U5109"/>
      <c r="V5109"/>
      <c r="W5109"/>
    </row>
    <row r="5110" spans="2:23" ht="15" x14ac:dyDescent="0.25">
      <c r="B5110" s="2"/>
      <c r="I5110" s="2" t="s">
        <v>599</v>
      </c>
      <c r="J5110" s="2" t="s">
        <v>1177</v>
      </c>
      <c r="K5110" s="9">
        <v>0</v>
      </c>
      <c r="L5110" s="9">
        <v>-1</v>
      </c>
      <c r="M5110" s="9">
        <v>-1</v>
      </c>
      <c r="N5110"/>
      <c r="O5110"/>
      <c r="P5110"/>
      <c r="Q5110"/>
      <c r="R5110"/>
      <c r="S5110"/>
      <c r="T5110"/>
      <c r="U5110"/>
      <c r="V5110"/>
      <c r="W5110"/>
    </row>
    <row r="5111" spans="2:23" ht="15" x14ac:dyDescent="0.25">
      <c r="B5111" s="2"/>
      <c r="K5111" s="9"/>
      <c r="L5111" s="9"/>
      <c r="M5111" s="9"/>
      <c r="N5111"/>
      <c r="O5111"/>
      <c r="P5111"/>
      <c r="Q5111"/>
      <c r="R5111"/>
      <c r="S5111"/>
      <c r="T5111"/>
      <c r="U5111"/>
      <c r="V5111"/>
      <c r="W5111"/>
    </row>
    <row r="5112" spans="2:23" ht="15" x14ac:dyDescent="0.25">
      <c r="B5112" s="2"/>
      <c r="H5112" s="2" t="s">
        <v>1649</v>
      </c>
      <c r="K5112" s="9"/>
      <c r="L5112" s="9"/>
      <c r="M5112" s="9"/>
      <c r="N5112"/>
      <c r="O5112"/>
      <c r="P5112"/>
      <c r="Q5112"/>
      <c r="R5112"/>
      <c r="S5112"/>
      <c r="T5112"/>
      <c r="U5112"/>
      <c r="V5112"/>
      <c r="W5112"/>
    </row>
    <row r="5113" spans="2:23" ht="15" x14ac:dyDescent="0.25">
      <c r="B5113" s="2"/>
      <c r="I5113" s="2" t="s">
        <v>40</v>
      </c>
      <c r="J5113" s="2" t="s">
        <v>1177</v>
      </c>
      <c r="K5113" s="9">
        <v>-9</v>
      </c>
      <c r="L5113" s="9">
        <v>-7</v>
      </c>
      <c r="M5113" s="9">
        <v>-5</v>
      </c>
      <c r="N5113"/>
      <c r="O5113"/>
      <c r="P5113"/>
      <c r="Q5113"/>
      <c r="R5113"/>
      <c r="S5113"/>
      <c r="T5113"/>
      <c r="U5113"/>
      <c r="V5113"/>
      <c r="W5113"/>
    </row>
    <row r="5114" spans="2:23" ht="15" x14ac:dyDescent="0.25">
      <c r="B5114" s="2"/>
      <c r="K5114" s="9"/>
      <c r="L5114" s="9"/>
      <c r="M5114" s="9"/>
      <c r="N5114"/>
      <c r="O5114"/>
      <c r="P5114"/>
      <c r="Q5114"/>
      <c r="R5114"/>
      <c r="S5114"/>
      <c r="T5114"/>
      <c r="U5114"/>
      <c r="V5114"/>
      <c r="W5114"/>
    </row>
    <row r="5115" spans="2:23" ht="15" x14ac:dyDescent="0.25">
      <c r="B5115" s="2"/>
      <c r="H5115" s="2" t="s">
        <v>1650</v>
      </c>
      <c r="K5115" s="9"/>
      <c r="L5115" s="9"/>
      <c r="M5115" s="9"/>
      <c r="N5115"/>
      <c r="O5115"/>
      <c r="P5115"/>
      <c r="Q5115"/>
      <c r="R5115"/>
      <c r="S5115"/>
      <c r="T5115"/>
      <c r="U5115"/>
      <c r="V5115"/>
      <c r="W5115"/>
    </row>
    <row r="5116" spans="2:23" ht="15" x14ac:dyDescent="0.25">
      <c r="B5116" s="2"/>
      <c r="I5116" s="2" t="s">
        <v>599</v>
      </c>
      <c r="J5116" s="2" t="s">
        <v>1177</v>
      </c>
      <c r="K5116" s="9">
        <v>-17</v>
      </c>
      <c r="L5116" s="9">
        <v>-17</v>
      </c>
      <c r="M5116" s="9">
        <v>-18</v>
      </c>
      <c r="N5116"/>
      <c r="O5116"/>
      <c r="P5116"/>
      <c r="Q5116"/>
      <c r="R5116"/>
      <c r="S5116"/>
      <c r="T5116"/>
      <c r="U5116"/>
      <c r="V5116"/>
      <c r="W5116"/>
    </row>
    <row r="5117" spans="2:23" ht="15" x14ac:dyDescent="0.25">
      <c r="B5117" s="2"/>
      <c r="K5117" s="9"/>
      <c r="L5117" s="9"/>
      <c r="M5117" s="9"/>
      <c r="N5117"/>
      <c r="O5117"/>
      <c r="P5117"/>
      <c r="Q5117"/>
      <c r="R5117"/>
      <c r="S5117"/>
      <c r="T5117"/>
      <c r="U5117"/>
      <c r="V5117"/>
      <c r="W5117"/>
    </row>
    <row r="5118" spans="2:23" ht="15" x14ac:dyDescent="0.25">
      <c r="B5118" s="2"/>
      <c r="H5118" s="2" t="s">
        <v>1651</v>
      </c>
      <c r="K5118" s="9"/>
      <c r="L5118" s="9"/>
      <c r="M5118" s="9"/>
      <c r="N5118"/>
      <c r="O5118"/>
      <c r="P5118"/>
      <c r="Q5118"/>
      <c r="R5118"/>
      <c r="S5118"/>
      <c r="T5118"/>
      <c r="U5118"/>
      <c r="V5118"/>
      <c r="W5118"/>
    </row>
    <row r="5119" spans="2:23" ht="15" x14ac:dyDescent="0.25">
      <c r="B5119" s="2"/>
      <c r="I5119" s="2" t="s">
        <v>1215</v>
      </c>
      <c r="J5119" s="2" t="s">
        <v>1177</v>
      </c>
      <c r="K5119" s="9">
        <v>-6</v>
      </c>
      <c r="L5119" s="9">
        <v>-1</v>
      </c>
      <c r="M5119" s="9">
        <v>0</v>
      </c>
      <c r="N5119"/>
      <c r="O5119"/>
      <c r="P5119"/>
      <c r="Q5119"/>
      <c r="R5119"/>
      <c r="S5119"/>
      <c r="T5119"/>
      <c r="U5119"/>
      <c r="V5119"/>
      <c r="W5119"/>
    </row>
    <row r="5120" spans="2:23" ht="15" x14ac:dyDescent="0.25">
      <c r="B5120" s="2"/>
      <c r="K5120" s="9"/>
      <c r="L5120" s="9"/>
      <c r="M5120" s="9"/>
      <c r="N5120"/>
      <c r="O5120"/>
      <c r="P5120"/>
      <c r="Q5120"/>
      <c r="R5120"/>
      <c r="S5120"/>
      <c r="T5120"/>
      <c r="U5120"/>
      <c r="V5120"/>
      <c r="W5120"/>
    </row>
    <row r="5121" spans="2:23" ht="15" x14ac:dyDescent="0.25">
      <c r="B5121" s="2"/>
      <c r="H5121" s="2" t="s">
        <v>1652</v>
      </c>
      <c r="K5121" s="9"/>
      <c r="L5121" s="9"/>
      <c r="M5121" s="9"/>
      <c r="N5121"/>
      <c r="O5121"/>
      <c r="P5121"/>
      <c r="Q5121"/>
      <c r="R5121"/>
      <c r="S5121"/>
      <c r="T5121"/>
      <c r="U5121"/>
      <c r="V5121"/>
      <c r="W5121"/>
    </row>
    <row r="5122" spans="2:23" ht="15" x14ac:dyDescent="0.25">
      <c r="B5122" s="2"/>
      <c r="I5122" s="2" t="s">
        <v>599</v>
      </c>
      <c r="J5122" s="2" t="s">
        <v>1177</v>
      </c>
      <c r="K5122" s="9">
        <v>0</v>
      </c>
      <c r="L5122" s="9">
        <v>-1</v>
      </c>
      <c r="M5122" s="9">
        <v>-1</v>
      </c>
      <c r="N5122"/>
      <c r="O5122"/>
      <c r="P5122"/>
      <c r="Q5122"/>
      <c r="R5122"/>
      <c r="S5122"/>
      <c r="T5122"/>
      <c r="U5122"/>
      <c r="V5122"/>
      <c r="W5122"/>
    </row>
    <row r="5123" spans="2:23" ht="15" x14ac:dyDescent="0.25">
      <c r="B5123" s="2"/>
      <c r="K5123" s="9"/>
      <c r="L5123" s="9"/>
      <c r="M5123" s="9"/>
      <c r="N5123"/>
      <c r="O5123"/>
      <c r="P5123"/>
      <c r="Q5123"/>
      <c r="R5123"/>
      <c r="S5123"/>
      <c r="T5123"/>
      <c r="U5123"/>
      <c r="V5123"/>
      <c r="W5123"/>
    </row>
    <row r="5124" spans="2:23" ht="15" x14ac:dyDescent="0.25">
      <c r="B5124" s="2"/>
      <c r="D5124" s="2" t="s">
        <v>606</v>
      </c>
      <c r="E5124" s="2" t="s">
        <v>607</v>
      </c>
      <c r="K5124" s="9"/>
      <c r="L5124" s="9"/>
      <c r="M5124" s="9"/>
      <c r="N5124"/>
      <c r="O5124"/>
      <c r="P5124"/>
      <c r="Q5124"/>
      <c r="R5124"/>
      <c r="S5124"/>
      <c r="T5124"/>
      <c r="U5124"/>
      <c r="V5124"/>
      <c r="W5124"/>
    </row>
    <row r="5125" spans="2:23" ht="15" x14ac:dyDescent="0.25">
      <c r="B5125" s="2"/>
      <c r="F5125" s="2" t="s">
        <v>44</v>
      </c>
      <c r="G5125" s="2" t="s">
        <v>607</v>
      </c>
      <c r="K5125" s="9"/>
      <c r="L5125" s="9"/>
      <c r="M5125" s="9"/>
      <c r="N5125"/>
      <c r="O5125"/>
      <c r="P5125"/>
      <c r="Q5125"/>
      <c r="R5125"/>
      <c r="S5125"/>
      <c r="T5125"/>
      <c r="U5125"/>
      <c r="V5125"/>
      <c r="W5125"/>
    </row>
    <row r="5126" spans="2:23" ht="15" x14ac:dyDescent="0.25">
      <c r="B5126" s="2"/>
      <c r="H5126" s="2" t="s">
        <v>1653</v>
      </c>
      <c r="K5126" s="9"/>
      <c r="L5126" s="9"/>
      <c r="M5126" s="9"/>
      <c r="N5126"/>
      <c r="O5126"/>
      <c r="P5126"/>
      <c r="Q5126"/>
      <c r="R5126"/>
      <c r="S5126"/>
      <c r="T5126"/>
      <c r="U5126"/>
      <c r="V5126"/>
      <c r="W5126"/>
    </row>
    <row r="5127" spans="2:23" ht="15" x14ac:dyDescent="0.25">
      <c r="B5127" s="2"/>
      <c r="I5127" s="2" t="s">
        <v>808</v>
      </c>
      <c r="J5127" s="2" t="s">
        <v>1177</v>
      </c>
      <c r="K5127" s="9">
        <v>-20</v>
      </c>
      <c r="L5127" s="9">
        <v>-20</v>
      </c>
      <c r="M5127" s="9">
        <v>-20</v>
      </c>
      <c r="N5127"/>
      <c r="O5127"/>
      <c r="P5127"/>
      <c r="Q5127"/>
      <c r="R5127"/>
      <c r="S5127"/>
      <c r="T5127"/>
      <c r="U5127"/>
      <c r="V5127"/>
      <c r="W5127"/>
    </row>
    <row r="5128" spans="2:23" ht="15" x14ac:dyDescent="0.25">
      <c r="B5128" s="2"/>
      <c r="K5128" s="9"/>
      <c r="L5128" s="9"/>
      <c r="M5128" s="9"/>
      <c r="N5128"/>
      <c r="O5128"/>
      <c r="P5128"/>
      <c r="Q5128"/>
      <c r="R5128"/>
      <c r="S5128"/>
      <c r="T5128"/>
      <c r="U5128"/>
      <c r="V5128"/>
      <c r="W5128"/>
    </row>
    <row r="5129" spans="2:23" ht="15" x14ac:dyDescent="0.25">
      <c r="B5129" s="2"/>
      <c r="H5129" s="2" t="s">
        <v>1654</v>
      </c>
      <c r="K5129" s="9"/>
      <c r="L5129" s="9"/>
      <c r="M5129" s="9"/>
      <c r="N5129"/>
      <c r="O5129"/>
      <c r="P5129"/>
      <c r="Q5129"/>
      <c r="R5129"/>
      <c r="S5129"/>
      <c r="T5129"/>
      <c r="U5129"/>
      <c r="V5129"/>
      <c r="W5129"/>
    </row>
    <row r="5130" spans="2:23" ht="15" x14ac:dyDescent="0.25">
      <c r="B5130" s="2"/>
      <c r="I5130" s="2" t="s">
        <v>800</v>
      </c>
      <c r="J5130" s="2" t="s">
        <v>1177</v>
      </c>
      <c r="K5130" s="9">
        <v>-78</v>
      </c>
      <c r="L5130" s="9">
        <v>-250</v>
      </c>
      <c r="M5130" s="9">
        <v>-250</v>
      </c>
      <c r="N5130"/>
      <c r="O5130"/>
      <c r="P5130"/>
      <c r="Q5130"/>
      <c r="R5130"/>
      <c r="S5130"/>
      <c r="T5130"/>
      <c r="U5130"/>
      <c r="V5130"/>
      <c r="W5130"/>
    </row>
    <row r="5131" spans="2:23" ht="15" x14ac:dyDescent="0.25">
      <c r="B5131" s="2"/>
      <c r="K5131" s="9"/>
      <c r="L5131" s="9"/>
      <c r="M5131" s="9"/>
      <c r="N5131"/>
      <c r="O5131"/>
      <c r="P5131"/>
      <c r="Q5131"/>
      <c r="R5131"/>
      <c r="S5131"/>
      <c r="T5131"/>
      <c r="U5131"/>
      <c r="V5131"/>
      <c r="W5131"/>
    </row>
    <row r="5132" spans="2:23" ht="15" x14ac:dyDescent="0.25">
      <c r="B5132" s="2"/>
      <c r="H5132" s="2" t="s">
        <v>1655</v>
      </c>
      <c r="K5132" s="9"/>
      <c r="L5132" s="9"/>
      <c r="M5132" s="9"/>
      <c r="N5132"/>
      <c r="O5132"/>
      <c r="P5132"/>
      <c r="Q5132"/>
      <c r="R5132"/>
      <c r="S5132"/>
      <c r="T5132"/>
      <c r="U5132"/>
      <c r="V5132"/>
      <c r="W5132"/>
    </row>
    <row r="5133" spans="2:23" ht="15" x14ac:dyDescent="0.25">
      <c r="B5133" s="2"/>
      <c r="I5133" s="2" t="s">
        <v>437</v>
      </c>
      <c r="J5133" s="2" t="s">
        <v>1177</v>
      </c>
      <c r="K5133" s="9">
        <v>-66</v>
      </c>
      <c r="L5133" s="9">
        <v>-62</v>
      </c>
      <c r="M5133" s="9">
        <v>-62</v>
      </c>
      <c r="N5133"/>
      <c r="O5133"/>
      <c r="P5133"/>
      <c r="Q5133"/>
      <c r="R5133"/>
      <c r="S5133"/>
      <c r="T5133"/>
      <c r="U5133"/>
      <c r="V5133"/>
      <c r="W5133"/>
    </row>
    <row r="5134" spans="2:23" ht="15" x14ac:dyDescent="0.25">
      <c r="B5134" s="2"/>
      <c r="K5134" s="9"/>
      <c r="L5134" s="9"/>
      <c r="M5134" s="9"/>
      <c r="N5134"/>
      <c r="O5134"/>
      <c r="P5134"/>
      <c r="Q5134"/>
      <c r="R5134"/>
      <c r="S5134"/>
      <c r="T5134"/>
      <c r="U5134"/>
      <c r="V5134"/>
      <c r="W5134"/>
    </row>
    <row r="5135" spans="2:23" ht="15" x14ac:dyDescent="0.25">
      <c r="B5135" s="2"/>
      <c r="H5135" s="2" t="s">
        <v>1656</v>
      </c>
      <c r="K5135" s="9"/>
      <c r="L5135" s="9"/>
      <c r="M5135" s="9"/>
      <c r="N5135"/>
      <c r="O5135"/>
      <c r="P5135"/>
      <c r="Q5135"/>
      <c r="R5135"/>
      <c r="S5135"/>
      <c r="T5135"/>
      <c r="U5135"/>
      <c r="V5135"/>
      <c r="W5135"/>
    </row>
    <row r="5136" spans="2:23" ht="15" x14ac:dyDescent="0.25">
      <c r="B5136" s="2"/>
      <c r="I5136" s="2" t="s">
        <v>124</v>
      </c>
      <c r="J5136" s="2" t="s">
        <v>1177</v>
      </c>
      <c r="K5136" s="9">
        <v>-21</v>
      </c>
      <c r="L5136" s="9">
        <v>-17</v>
      </c>
      <c r="M5136" s="9">
        <v>-17</v>
      </c>
      <c r="N5136"/>
      <c r="O5136"/>
      <c r="P5136"/>
      <c r="Q5136"/>
      <c r="R5136"/>
      <c r="S5136"/>
      <c r="T5136"/>
      <c r="U5136"/>
      <c r="V5136"/>
      <c r="W5136"/>
    </row>
    <row r="5137" spans="2:23" ht="15" x14ac:dyDescent="0.25">
      <c r="B5137" s="2"/>
      <c r="K5137" s="9"/>
      <c r="L5137" s="9"/>
      <c r="M5137" s="9"/>
      <c r="N5137"/>
      <c r="O5137"/>
      <c r="P5137"/>
      <c r="Q5137"/>
      <c r="R5137"/>
      <c r="S5137"/>
      <c r="T5137"/>
      <c r="U5137"/>
      <c r="V5137"/>
      <c r="W5137"/>
    </row>
    <row r="5138" spans="2:23" ht="15" x14ac:dyDescent="0.25">
      <c r="B5138" s="2"/>
      <c r="H5138" s="2" t="s">
        <v>1657</v>
      </c>
      <c r="K5138" s="9"/>
      <c r="L5138" s="9"/>
      <c r="M5138" s="9"/>
      <c r="N5138"/>
      <c r="O5138"/>
      <c r="P5138"/>
      <c r="Q5138"/>
      <c r="R5138"/>
      <c r="S5138"/>
      <c r="T5138"/>
      <c r="U5138"/>
      <c r="V5138"/>
      <c r="W5138"/>
    </row>
    <row r="5139" spans="2:23" ht="15" x14ac:dyDescent="0.25">
      <c r="B5139" s="2"/>
      <c r="I5139" s="2" t="s">
        <v>124</v>
      </c>
      <c r="J5139" s="2" t="s">
        <v>1177</v>
      </c>
      <c r="K5139" s="9">
        <v>-2</v>
      </c>
      <c r="L5139" s="9">
        <v>-1</v>
      </c>
      <c r="M5139" s="9">
        <v>-1</v>
      </c>
      <c r="N5139"/>
      <c r="O5139"/>
      <c r="P5139"/>
      <c r="Q5139"/>
      <c r="R5139"/>
      <c r="S5139"/>
      <c r="T5139"/>
      <c r="U5139"/>
      <c r="V5139"/>
      <c r="W5139"/>
    </row>
    <row r="5140" spans="2:23" ht="15" x14ac:dyDescent="0.25">
      <c r="B5140" s="2"/>
      <c r="K5140" s="9"/>
      <c r="L5140" s="9"/>
      <c r="M5140" s="9"/>
      <c r="N5140"/>
      <c r="O5140"/>
      <c r="P5140"/>
      <c r="Q5140"/>
      <c r="R5140"/>
      <c r="S5140"/>
      <c r="T5140"/>
      <c r="U5140"/>
      <c r="V5140"/>
      <c r="W5140"/>
    </row>
    <row r="5141" spans="2:23" ht="15" x14ac:dyDescent="0.25">
      <c r="B5141" s="2"/>
      <c r="H5141" s="2" t="s">
        <v>1658</v>
      </c>
      <c r="K5141" s="9"/>
      <c r="L5141" s="9"/>
      <c r="M5141" s="9"/>
      <c r="N5141"/>
      <c r="O5141"/>
      <c r="P5141"/>
      <c r="Q5141"/>
      <c r="R5141"/>
      <c r="S5141"/>
      <c r="T5141"/>
      <c r="U5141"/>
      <c r="V5141"/>
      <c r="W5141"/>
    </row>
    <row r="5142" spans="2:23" ht="15" x14ac:dyDescent="0.25">
      <c r="B5142" s="2"/>
      <c r="I5142" s="2" t="s">
        <v>437</v>
      </c>
      <c r="J5142" s="2" t="s">
        <v>1177</v>
      </c>
      <c r="K5142" s="9">
        <v>-2</v>
      </c>
      <c r="L5142" s="9">
        <v>-2</v>
      </c>
      <c r="M5142" s="9">
        <v>-2</v>
      </c>
      <c r="N5142"/>
      <c r="O5142"/>
      <c r="P5142"/>
      <c r="Q5142"/>
      <c r="R5142"/>
      <c r="S5142"/>
      <c r="T5142"/>
      <c r="U5142"/>
      <c r="V5142"/>
      <c r="W5142"/>
    </row>
    <row r="5143" spans="2:23" ht="15" x14ac:dyDescent="0.25">
      <c r="B5143" s="2"/>
      <c r="K5143" s="9"/>
      <c r="L5143" s="9"/>
      <c r="M5143" s="9"/>
      <c r="N5143"/>
      <c r="O5143"/>
      <c r="P5143"/>
      <c r="Q5143"/>
      <c r="R5143"/>
      <c r="S5143"/>
      <c r="T5143"/>
      <c r="U5143"/>
      <c r="V5143"/>
      <c r="W5143"/>
    </row>
    <row r="5144" spans="2:23" ht="15" x14ac:dyDescent="0.25">
      <c r="B5144" s="2"/>
      <c r="H5144" s="2" t="s">
        <v>1659</v>
      </c>
      <c r="K5144" s="9"/>
      <c r="L5144" s="9"/>
      <c r="M5144" s="9"/>
      <c r="N5144"/>
      <c r="O5144"/>
      <c r="P5144"/>
      <c r="Q5144"/>
      <c r="R5144"/>
      <c r="S5144"/>
      <c r="T5144"/>
      <c r="U5144"/>
      <c r="V5144"/>
      <c r="W5144"/>
    </row>
    <row r="5145" spans="2:23" ht="15" x14ac:dyDescent="0.25">
      <c r="B5145" s="2"/>
      <c r="I5145" s="2" t="s">
        <v>437</v>
      </c>
      <c r="J5145" s="2" t="s">
        <v>1177</v>
      </c>
      <c r="K5145" s="9">
        <v>-1</v>
      </c>
      <c r="L5145" s="9">
        <v>-1</v>
      </c>
      <c r="M5145" s="9">
        <v>-1</v>
      </c>
      <c r="N5145"/>
      <c r="O5145"/>
      <c r="P5145"/>
      <c r="Q5145"/>
      <c r="R5145"/>
      <c r="S5145"/>
      <c r="T5145"/>
      <c r="U5145"/>
      <c r="V5145"/>
      <c r="W5145"/>
    </row>
    <row r="5146" spans="2:23" ht="15" x14ac:dyDescent="0.25">
      <c r="B5146" s="2"/>
      <c r="K5146" s="9"/>
      <c r="L5146" s="9"/>
      <c r="M5146" s="9"/>
      <c r="N5146"/>
      <c r="O5146"/>
      <c r="P5146"/>
      <c r="Q5146"/>
      <c r="R5146"/>
      <c r="S5146"/>
      <c r="T5146"/>
      <c r="U5146"/>
      <c r="V5146"/>
      <c r="W5146"/>
    </row>
    <row r="5147" spans="2:23" ht="15" x14ac:dyDescent="0.25">
      <c r="B5147" s="2"/>
      <c r="H5147" s="2" t="s">
        <v>1660</v>
      </c>
      <c r="K5147" s="9"/>
      <c r="L5147" s="9"/>
      <c r="M5147" s="9"/>
      <c r="N5147"/>
      <c r="O5147"/>
      <c r="P5147"/>
      <c r="Q5147"/>
      <c r="R5147"/>
      <c r="S5147"/>
      <c r="T5147"/>
      <c r="U5147"/>
      <c r="V5147"/>
      <c r="W5147"/>
    </row>
    <row r="5148" spans="2:23" ht="15" x14ac:dyDescent="0.25">
      <c r="B5148" s="2"/>
      <c r="I5148" s="2" t="s">
        <v>124</v>
      </c>
      <c r="J5148" s="2" t="s">
        <v>1177</v>
      </c>
      <c r="K5148" s="9">
        <v>-739</v>
      </c>
      <c r="L5148" s="9">
        <v>-719</v>
      </c>
      <c r="M5148" s="9">
        <v>-720</v>
      </c>
      <c r="N5148"/>
      <c r="O5148"/>
      <c r="P5148"/>
      <c r="Q5148"/>
      <c r="R5148"/>
      <c r="S5148"/>
      <c r="T5148"/>
      <c r="U5148"/>
      <c r="V5148"/>
      <c r="W5148"/>
    </row>
    <row r="5149" spans="2:23" ht="15" x14ac:dyDescent="0.25">
      <c r="B5149" s="2"/>
      <c r="K5149" s="9"/>
      <c r="L5149" s="9"/>
      <c r="M5149" s="9"/>
      <c r="N5149"/>
      <c r="O5149"/>
      <c r="P5149"/>
      <c r="Q5149"/>
      <c r="R5149"/>
      <c r="S5149"/>
      <c r="T5149"/>
      <c r="U5149"/>
      <c r="V5149"/>
      <c r="W5149"/>
    </row>
    <row r="5150" spans="2:23" ht="15" x14ac:dyDescent="0.25">
      <c r="B5150" s="2"/>
      <c r="D5150" s="2" t="s">
        <v>35</v>
      </c>
      <c r="E5150" s="2" t="s">
        <v>36</v>
      </c>
      <c r="K5150" s="9"/>
      <c r="L5150" s="9"/>
      <c r="M5150" s="9"/>
      <c r="N5150"/>
      <c r="O5150"/>
      <c r="P5150"/>
      <c r="Q5150"/>
      <c r="R5150"/>
      <c r="S5150"/>
      <c r="T5150"/>
      <c r="U5150"/>
      <c r="V5150"/>
      <c r="W5150"/>
    </row>
    <row r="5151" spans="2:23" ht="15" x14ac:dyDescent="0.25">
      <c r="B5151" s="2"/>
      <c r="F5151" s="2" t="s">
        <v>223</v>
      </c>
      <c r="G5151" s="2" t="s">
        <v>1661</v>
      </c>
      <c r="K5151" s="9"/>
      <c r="L5151" s="9"/>
      <c r="M5151" s="9"/>
      <c r="N5151"/>
      <c r="O5151"/>
      <c r="P5151"/>
      <c r="Q5151"/>
      <c r="R5151"/>
      <c r="S5151"/>
      <c r="T5151"/>
      <c r="U5151"/>
      <c r="V5151"/>
      <c r="W5151"/>
    </row>
    <row r="5152" spans="2:23" ht="15" x14ac:dyDescent="0.25">
      <c r="B5152" s="2"/>
      <c r="H5152" s="2" t="s">
        <v>1662</v>
      </c>
      <c r="K5152" s="9"/>
      <c r="L5152" s="9"/>
      <c r="M5152" s="9"/>
      <c r="N5152"/>
      <c r="O5152"/>
      <c r="P5152"/>
      <c r="Q5152"/>
      <c r="R5152"/>
      <c r="S5152"/>
      <c r="T5152"/>
      <c r="U5152"/>
      <c r="V5152"/>
      <c r="W5152"/>
    </row>
    <row r="5153" spans="2:23" ht="15" x14ac:dyDescent="0.25">
      <c r="B5153" s="2"/>
      <c r="I5153" s="2" t="s">
        <v>599</v>
      </c>
      <c r="J5153" s="2" t="s">
        <v>1177</v>
      </c>
      <c r="K5153" s="9">
        <v>0</v>
      </c>
      <c r="L5153" s="9">
        <v>-1</v>
      </c>
      <c r="M5153" s="9">
        <v>-1</v>
      </c>
      <c r="N5153"/>
      <c r="O5153"/>
      <c r="P5153"/>
      <c r="Q5153"/>
      <c r="R5153"/>
      <c r="S5153"/>
      <c r="T5153"/>
      <c r="U5153"/>
      <c r="V5153"/>
      <c r="W5153"/>
    </row>
    <row r="5154" spans="2:23" ht="15" x14ac:dyDescent="0.25">
      <c r="B5154" s="2"/>
      <c r="K5154" s="9"/>
      <c r="L5154" s="9"/>
      <c r="M5154" s="9"/>
      <c r="N5154"/>
      <c r="O5154"/>
      <c r="P5154"/>
      <c r="Q5154"/>
      <c r="R5154"/>
      <c r="S5154"/>
      <c r="T5154"/>
      <c r="U5154"/>
      <c r="V5154"/>
      <c r="W5154"/>
    </row>
    <row r="5155" spans="2:23" ht="15" x14ac:dyDescent="0.25">
      <c r="B5155" s="2"/>
      <c r="F5155" s="2" t="s">
        <v>37</v>
      </c>
      <c r="G5155" s="2" t="s">
        <v>38</v>
      </c>
      <c r="K5155" s="9"/>
      <c r="L5155" s="9"/>
      <c r="M5155" s="9"/>
      <c r="N5155"/>
      <c r="O5155"/>
      <c r="P5155"/>
      <c r="Q5155"/>
      <c r="R5155"/>
      <c r="S5155"/>
      <c r="T5155"/>
      <c r="U5155"/>
      <c r="V5155"/>
      <c r="W5155"/>
    </row>
    <row r="5156" spans="2:23" ht="15" x14ac:dyDescent="0.25">
      <c r="B5156" s="2"/>
      <c r="H5156" s="2" t="s">
        <v>1663</v>
      </c>
      <c r="K5156" s="9"/>
      <c r="L5156" s="9"/>
      <c r="M5156" s="9"/>
      <c r="N5156"/>
      <c r="O5156"/>
      <c r="P5156"/>
      <c r="Q5156"/>
      <c r="R5156"/>
      <c r="S5156"/>
      <c r="T5156"/>
      <c r="U5156"/>
      <c r="V5156"/>
      <c r="W5156"/>
    </row>
    <row r="5157" spans="2:23" ht="15" x14ac:dyDescent="0.25">
      <c r="B5157" s="2"/>
      <c r="I5157" s="2" t="s">
        <v>40</v>
      </c>
      <c r="J5157" s="2" t="s">
        <v>1177</v>
      </c>
      <c r="K5157" s="9">
        <v>-17</v>
      </c>
      <c r="L5157" s="9">
        <v>-18</v>
      </c>
      <c r="M5157" s="9">
        <v>-19</v>
      </c>
      <c r="N5157"/>
      <c r="O5157"/>
      <c r="P5157"/>
      <c r="Q5157"/>
      <c r="R5157"/>
      <c r="S5157"/>
      <c r="T5157"/>
      <c r="U5157"/>
      <c r="V5157"/>
      <c r="W5157"/>
    </row>
    <row r="5158" spans="2:23" ht="15" x14ac:dyDescent="0.25">
      <c r="B5158" s="2"/>
      <c r="K5158" s="9"/>
      <c r="L5158" s="9"/>
      <c r="M5158" s="9"/>
      <c r="N5158"/>
      <c r="O5158"/>
      <c r="P5158"/>
      <c r="Q5158"/>
      <c r="R5158"/>
      <c r="S5158"/>
      <c r="T5158"/>
      <c r="U5158"/>
      <c r="V5158"/>
      <c r="W5158"/>
    </row>
    <row r="5159" spans="2:23" ht="15" x14ac:dyDescent="0.25">
      <c r="B5159" s="2"/>
      <c r="H5159" s="2" t="s">
        <v>1664</v>
      </c>
      <c r="K5159" s="9"/>
      <c r="L5159" s="9"/>
      <c r="M5159" s="9"/>
      <c r="N5159"/>
      <c r="O5159"/>
      <c r="P5159"/>
      <c r="Q5159"/>
      <c r="R5159"/>
      <c r="S5159"/>
      <c r="T5159"/>
      <c r="U5159"/>
      <c r="V5159"/>
      <c r="W5159"/>
    </row>
    <row r="5160" spans="2:23" ht="15" x14ac:dyDescent="0.25">
      <c r="B5160" s="2"/>
      <c r="I5160" s="2" t="s">
        <v>40</v>
      </c>
      <c r="J5160" s="2" t="s">
        <v>1177</v>
      </c>
      <c r="K5160" s="9">
        <v>-3</v>
      </c>
      <c r="L5160" s="9">
        <v>-3</v>
      </c>
      <c r="M5160" s="9">
        <v>-3</v>
      </c>
      <c r="N5160"/>
      <c r="O5160"/>
      <c r="P5160"/>
      <c r="Q5160"/>
      <c r="R5160"/>
      <c r="S5160"/>
      <c r="T5160"/>
      <c r="U5160"/>
      <c r="V5160"/>
      <c r="W5160"/>
    </row>
    <row r="5161" spans="2:23" ht="15" x14ac:dyDescent="0.25">
      <c r="B5161" s="2"/>
      <c r="K5161" s="9"/>
      <c r="L5161" s="9"/>
      <c r="M5161" s="9"/>
      <c r="N5161"/>
      <c r="O5161"/>
      <c r="P5161"/>
      <c r="Q5161"/>
      <c r="R5161"/>
      <c r="S5161"/>
      <c r="T5161"/>
      <c r="U5161"/>
      <c r="V5161"/>
      <c r="W5161"/>
    </row>
    <row r="5162" spans="2:23" ht="15" x14ac:dyDescent="0.25">
      <c r="B5162" s="2"/>
      <c r="F5162" s="2" t="s">
        <v>59</v>
      </c>
      <c r="G5162" s="2" t="s">
        <v>1311</v>
      </c>
      <c r="K5162" s="9"/>
      <c r="L5162" s="9"/>
      <c r="M5162" s="9"/>
      <c r="N5162"/>
      <c r="O5162"/>
      <c r="P5162"/>
      <c r="Q5162"/>
      <c r="R5162"/>
      <c r="S5162"/>
      <c r="T5162"/>
      <c r="U5162"/>
      <c r="V5162"/>
      <c r="W5162"/>
    </row>
    <row r="5163" spans="2:23" ht="15" x14ac:dyDescent="0.25">
      <c r="B5163" s="2"/>
      <c r="H5163" s="2" t="s">
        <v>1665</v>
      </c>
      <c r="K5163" s="9"/>
      <c r="L5163" s="9"/>
      <c r="M5163" s="9"/>
      <c r="N5163"/>
      <c r="O5163"/>
      <c r="P5163"/>
      <c r="Q5163"/>
      <c r="R5163"/>
      <c r="S5163"/>
      <c r="T5163"/>
      <c r="U5163"/>
      <c r="V5163"/>
      <c r="W5163"/>
    </row>
    <row r="5164" spans="2:23" ht="15" x14ac:dyDescent="0.25">
      <c r="B5164" s="2"/>
      <c r="I5164" s="2" t="s">
        <v>599</v>
      </c>
      <c r="J5164" s="2" t="s">
        <v>1177</v>
      </c>
      <c r="K5164" s="9">
        <v>-1</v>
      </c>
      <c r="L5164" s="9">
        <v>-1</v>
      </c>
      <c r="M5164" s="9">
        <v>-1</v>
      </c>
      <c r="N5164"/>
      <c r="O5164"/>
      <c r="P5164"/>
      <c r="Q5164"/>
      <c r="R5164"/>
      <c r="S5164"/>
      <c r="T5164"/>
      <c r="U5164"/>
      <c r="V5164"/>
      <c r="W5164"/>
    </row>
    <row r="5165" spans="2:23" ht="15" x14ac:dyDescent="0.25">
      <c r="B5165" s="2"/>
      <c r="K5165" s="9"/>
      <c r="L5165" s="9"/>
      <c r="M5165" s="9"/>
      <c r="N5165"/>
      <c r="O5165"/>
      <c r="P5165"/>
      <c r="Q5165"/>
      <c r="R5165"/>
      <c r="S5165"/>
      <c r="T5165"/>
      <c r="U5165"/>
      <c r="V5165"/>
      <c r="W5165"/>
    </row>
    <row r="5166" spans="2:23" ht="15" x14ac:dyDescent="0.25">
      <c r="B5166" s="2"/>
      <c r="F5166" s="2" t="s">
        <v>69</v>
      </c>
      <c r="G5166" s="2" t="s">
        <v>1666</v>
      </c>
      <c r="K5166" s="9"/>
      <c r="L5166" s="9"/>
      <c r="M5166" s="9"/>
      <c r="N5166"/>
      <c r="O5166"/>
      <c r="P5166"/>
      <c r="Q5166"/>
      <c r="R5166"/>
      <c r="S5166"/>
      <c r="T5166"/>
      <c r="U5166"/>
      <c r="V5166"/>
      <c r="W5166"/>
    </row>
    <row r="5167" spans="2:23" ht="15" x14ac:dyDescent="0.25">
      <c r="B5167" s="2"/>
      <c r="H5167" s="2" t="s">
        <v>1667</v>
      </c>
      <c r="K5167" s="9"/>
      <c r="L5167" s="9"/>
      <c r="M5167" s="9"/>
      <c r="N5167"/>
      <c r="O5167"/>
      <c r="P5167"/>
      <c r="Q5167"/>
      <c r="R5167"/>
      <c r="S5167"/>
      <c r="T5167"/>
      <c r="U5167"/>
      <c r="V5167"/>
      <c r="W5167"/>
    </row>
    <row r="5168" spans="2:23" ht="15" x14ac:dyDescent="0.25">
      <c r="B5168" s="2"/>
      <c r="I5168" s="2" t="s">
        <v>437</v>
      </c>
      <c r="J5168" s="2" t="s">
        <v>1177</v>
      </c>
      <c r="K5168" s="9">
        <v>-16</v>
      </c>
      <c r="L5168" s="9">
        <v>-12</v>
      </c>
      <c r="M5168" s="9">
        <v>-12</v>
      </c>
      <c r="N5168"/>
      <c r="O5168"/>
      <c r="P5168"/>
      <c r="Q5168"/>
      <c r="R5168"/>
      <c r="S5168"/>
      <c r="T5168"/>
      <c r="U5168"/>
      <c r="V5168"/>
      <c r="W5168"/>
    </row>
    <row r="5169" spans="2:23" ht="15" x14ac:dyDescent="0.25">
      <c r="B5169" s="2"/>
      <c r="K5169" s="9"/>
      <c r="L5169" s="9"/>
      <c r="M5169" s="9"/>
      <c r="N5169"/>
      <c r="O5169"/>
      <c r="P5169"/>
      <c r="Q5169"/>
      <c r="R5169"/>
      <c r="S5169"/>
      <c r="T5169"/>
      <c r="U5169"/>
      <c r="V5169"/>
      <c r="W5169"/>
    </row>
    <row r="5170" spans="2:23" ht="15" x14ac:dyDescent="0.25">
      <c r="B5170" s="2"/>
      <c r="D5170" s="2" t="s">
        <v>42</v>
      </c>
      <c r="E5170" s="2" t="s">
        <v>43</v>
      </c>
      <c r="K5170" s="9"/>
      <c r="L5170" s="9"/>
      <c r="M5170" s="9"/>
      <c r="N5170"/>
      <c r="O5170"/>
      <c r="P5170"/>
      <c r="Q5170"/>
      <c r="R5170"/>
      <c r="S5170"/>
      <c r="T5170"/>
      <c r="U5170"/>
      <c r="V5170"/>
      <c r="W5170"/>
    </row>
    <row r="5171" spans="2:23" ht="15" x14ac:dyDescent="0.25">
      <c r="B5171" s="2"/>
      <c r="F5171" s="2" t="s">
        <v>44</v>
      </c>
      <c r="G5171" s="2" t="s">
        <v>43</v>
      </c>
      <c r="K5171" s="9"/>
      <c r="L5171" s="9"/>
      <c r="M5171" s="9"/>
      <c r="N5171"/>
      <c r="O5171"/>
      <c r="P5171"/>
      <c r="Q5171"/>
      <c r="R5171"/>
      <c r="S5171"/>
      <c r="T5171"/>
      <c r="U5171"/>
      <c r="V5171"/>
      <c r="W5171"/>
    </row>
    <row r="5172" spans="2:23" ht="15" x14ac:dyDescent="0.25">
      <c r="B5172" s="2"/>
      <c r="H5172" s="2" t="s">
        <v>1668</v>
      </c>
      <c r="K5172" s="9"/>
      <c r="L5172" s="9"/>
      <c r="M5172" s="9"/>
      <c r="N5172"/>
      <c r="O5172"/>
      <c r="P5172"/>
      <c r="Q5172"/>
      <c r="R5172"/>
      <c r="S5172"/>
      <c r="T5172"/>
      <c r="U5172"/>
      <c r="V5172"/>
      <c r="W5172"/>
    </row>
    <row r="5173" spans="2:23" ht="15" x14ac:dyDescent="0.25">
      <c r="B5173" s="2"/>
      <c r="I5173" s="2" t="s">
        <v>808</v>
      </c>
      <c r="J5173" s="2" t="s">
        <v>1177</v>
      </c>
      <c r="K5173" s="9">
        <v>-28</v>
      </c>
      <c r="L5173" s="9">
        <v>-28</v>
      </c>
      <c r="M5173" s="9">
        <v>-28</v>
      </c>
      <c r="N5173"/>
      <c r="O5173"/>
      <c r="P5173"/>
      <c r="Q5173"/>
      <c r="R5173"/>
      <c r="S5173"/>
      <c r="T5173"/>
      <c r="U5173"/>
      <c r="V5173"/>
      <c r="W5173"/>
    </row>
    <row r="5174" spans="2:23" ht="15" x14ac:dyDescent="0.25">
      <c r="B5174" s="2"/>
      <c r="K5174" s="9"/>
      <c r="L5174" s="9"/>
      <c r="M5174" s="9"/>
      <c r="N5174"/>
      <c r="O5174"/>
      <c r="P5174"/>
      <c r="Q5174"/>
      <c r="R5174"/>
      <c r="S5174"/>
      <c r="T5174"/>
      <c r="U5174"/>
      <c r="V5174"/>
      <c r="W5174"/>
    </row>
    <row r="5175" spans="2:23" ht="15" x14ac:dyDescent="0.25">
      <c r="B5175" s="2"/>
      <c r="H5175" s="2" t="s">
        <v>1669</v>
      </c>
      <c r="K5175" s="9"/>
      <c r="L5175" s="9"/>
      <c r="M5175" s="9"/>
      <c r="N5175"/>
      <c r="O5175"/>
      <c r="P5175"/>
      <c r="Q5175"/>
      <c r="R5175"/>
      <c r="S5175"/>
      <c r="T5175"/>
      <c r="U5175"/>
      <c r="V5175"/>
      <c r="W5175"/>
    </row>
    <row r="5176" spans="2:23" ht="15" x14ac:dyDescent="0.25">
      <c r="B5176" s="2"/>
      <c r="I5176" s="2" t="s">
        <v>800</v>
      </c>
      <c r="J5176" s="2" t="s">
        <v>1177</v>
      </c>
      <c r="K5176" s="9">
        <v>-24</v>
      </c>
      <c r="L5176" s="9">
        <v>-1</v>
      </c>
      <c r="M5176" s="9">
        <v>-1</v>
      </c>
      <c r="N5176"/>
      <c r="O5176"/>
      <c r="P5176"/>
      <c r="Q5176"/>
      <c r="R5176"/>
      <c r="S5176"/>
      <c r="T5176"/>
      <c r="U5176"/>
      <c r="V5176"/>
      <c r="W5176"/>
    </row>
    <row r="5177" spans="2:23" ht="15" x14ac:dyDescent="0.25">
      <c r="B5177" s="2"/>
      <c r="K5177" s="9"/>
      <c r="L5177" s="9"/>
      <c r="M5177" s="9"/>
      <c r="N5177"/>
      <c r="O5177"/>
      <c r="P5177"/>
      <c r="Q5177"/>
      <c r="R5177"/>
      <c r="S5177"/>
      <c r="T5177"/>
      <c r="U5177"/>
      <c r="V5177"/>
      <c r="W5177"/>
    </row>
    <row r="5178" spans="2:23" ht="15" x14ac:dyDescent="0.25">
      <c r="B5178" s="2"/>
      <c r="H5178" s="2" t="s">
        <v>1670</v>
      </c>
      <c r="K5178" s="9"/>
      <c r="L5178" s="9"/>
      <c r="M5178" s="9"/>
      <c r="N5178"/>
      <c r="O5178"/>
      <c r="P5178"/>
      <c r="Q5178"/>
      <c r="R5178"/>
      <c r="S5178"/>
      <c r="T5178"/>
      <c r="U5178"/>
      <c r="V5178"/>
      <c r="W5178"/>
    </row>
    <row r="5179" spans="2:23" ht="15" x14ac:dyDescent="0.25">
      <c r="B5179" s="2"/>
      <c r="I5179" s="2" t="s">
        <v>46</v>
      </c>
      <c r="J5179" s="2" t="s">
        <v>1177</v>
      </c>
      <c r="K5179" s="9">
        <v>-40</v>
      </c>
      <c r="L5179" s="9">
        <v>-40</v>
      </c>
      <c r="M5179" s="9">
        <v>-40</v>
      </c>
      <c r="N5179"/>
      <c r="O5179"/>
      <c r="P5179"/>
      <c r="Q5179"/>
      <c r="R5179"/>
      <c r="S5179"/>
      <c r="T5179"/>
      <c r="U5179"/>
      <c r="V5179"/>
      <c r="W5179"/>
    </row>
    <row r="5180" spans="2:23" ht="15" x14ac:dyDescent="0.25">
      <c r="B5180" s="2"/>
      <c r="K5180" s="9"/>
      <c r="L5180" s="9"/>
      <c r="M5180" s="9"/>
      <c r="N5180"/>
      <c r="O5180"/>
      <c r="P5180"/>
      <c r="Q5180"/>
      <c r="R5180"/>
      <c r="S5180"/>
      <c r="T5180"/>
      <c r="U5180"/>
      <c r="V5180"/>
      <c r="W5180"/>
    </row>
    <row r="5181" spans="2:23" ht="15" x14ac:dyDescent="0.25">
      <c r="B5181" s="2"/>
      <c r="H5181" s="2" t="s">
        <v>1671</v>
      </c>
      <c r="K5181" s="9"/>
      <c r="L5181" s="9"/>
      <c r="M5181" s="9"/>
      <c r="N5181"/>
      <c r="O5181"/>
      <c r="P5181"/>
      <c r="Q5181"/>
      <c r="R5181"/>
      <c r="S5181"/>
      <c r="T5181"/>
      <c r="U5181"/>
      <c r="V5181"/>
      <c r="W5181"/>
    </row>
    <row r="5182" spans="2:23" ht="15" x14ac:dyDescent="0.25">
      <c r="B5182" s="2"/>
      <c r="I5182" s="2" t="s">
        <v>46</v>
      </c>
      <c r="J5182" s="2" t="s">
        <v>1185</v>
      </c>
      <c r="K5182" s="9">
        <v>-33</v>
      </c>
      <c r="L5182" s="9">
        <v>-32</v>
      </c>
      <c r="M5182" s="9">
        <v>-32</v>
      </c>
      <c r="N5182"/>
      <c r="O5182"/>
      <c r="P5182"/>
      <c r="Q5182"/>
      <c r="R5182"/>
      <c r="S5182"/>
      <c r="T5182"/>
      <c r="U5182"/>
      <c r="V5182"/>
      <c r="W5182"/>
    </row>
    <row r="5183" spans="2:23" ht="15" x14ac:dyDescent="0.25">
      <c r="B5183" s="2"/>
      <c r="K5183" s="9"/>
      <c r="L5183" s="9"/>
      <c r="M5183" s="9"/>
      <c r="N5183"/>
      <c r="O5183"/>
      <c r="P5183"/>
      <c r="Q5183"/>
      <c r="R5183"/>
      <c r="S5183"/>
      <c r="T5183"/>
      <c r="U5183"/>
      <c r="V5183"/>
      <c r="W5183"/>
    </row>
    <row r="5184" spans="2:23" ht="15" x14ac:dyDescent="0.25">
      <c r="B5184" s="2"/>
      <c r="H5184" s="2" t="s">
        <v>1672</v>
      </c>
      <c r="K5184" s="9"/>
      <c r="L5184" s="9"/>
      <c r="M5184" s="9"/>
      <c r="N5184"/>
      <c r="O5184"/>
      <c r="P5184"/>
      <c r="Q5184"/>
      <c r="R5184"/>
      <c r="S5184"/>
      <c r="T5184"/>
      <c r="U5184"/>
      <c r="V5184"/>
      <c r="W5184"/>
    </row>
    <row r="5185" spans="2:23" ht="15" x14ac:dyDescent="0.25">
      <c r="B5185" s="2"/>
      <c r="I5185" s="2" t="s">
        <v>46</v>
      </c>
      <c r="J5185" s="2" t="s">
        <v>1177</v>
      </c>
      <c r="K5185" s="9">
        <v>-49</v>
      </c>
      <c r="L5185" s="9">
        <v>-49</v>
      </c>
      <c r="M5185" s="9">
        <v>-49</v>
      </c>
      <c r="N5185"/>
      <c r="O5185"/>
      <c r="P5185"/>
      <c r="Q5185"/>
      <c r="R5185"/>
      <c r="S5185"/>
      <c r="T5185"/>
      <c r="U5185"/>
      <c r="V5185"/>
      <c r="W5185"/>
    </row>
    <row r="5186" spans="2:23" ht="15" x14ac:dyDescent="0.25">
      <c r="B5186" s="2"/>
      <c r="K5186" s="9"/>
      <c r="L5186" s="9"/>
      <c r="M5186" s="9"/>
      <c r="N5186"/>
      <c r="O5186"/>
      <c r="P5186"/>
      <c r="Q5186"/>
      <c r="R5186"/>
      <c r="S5186"/>
      <c r="T5186"/>
      <c r="U5186"/>
      <c r="V5186"/>
      <c r="W5186"/>
    </row>
    <row r="5187" spans="2:23" ht="15" x14ac:dyDescent="0.25">
      <c r="B5187" s="2"/>
      <c r="H5187" s="2" t="s">
        <v>1673</v>
      </c>
      <c r="K5187" s="9"/>
      <c r="L5187" s="9"/>
      <c r="M5187" s="9"/>
      <c r="N5187"/>
      <c r="O5187"/>
      <c r="P5187"/>
      <c r="Q5187"/>
      <c r="R5187"/>
      <c r="S5187"/>
      <c r="T5187"/>
      <c r="U5187"/>
      <c r="V5187"/>
      <c r="W5187"/>
    </row>
    <row r="5188" spans="2:23" ht="15" x14ac:dyDescent="0.25">
      <c r="B5188" s="2"/>
      <c r="I5188" s="2" t="s">
        <v>46</v>
      </c>
      <c r="J5188" s="2" t="s">
        <v>1177</v>
      </c>
      <c r="K5188" s="9">
        <v>-218</v>
      </c>
      <c r="L5188" s="9">
        <v>-350</v>
      </c>
      <c r="M5188" s="9">
        <v>-350</v>
      </c>
      <c r="N5188"/>
      <c r="O5188"/>
      <c r="P5188"/>
      <c r="Q5188"/>
      <c r="R5188"/>
      <c r="S5188"/>
      <c r="T5188"/>
      <c r="U5188"/>
      <c r="V5188"/>
      <c r="W5188"/>
    </row>
    <row r="5189" spans="2:23" ht="15" x14ac:dyDescent="0.25">
      <c r="B5189" s="2"/>
      <c r="K5189" s="9"/>
      <c r="L5189" s="9"/>
      <c r="M5189" s="9"/>
      <c r="N5189"/>
      <c r="O5189"/>
      <c r="P5189"/>
      <c r="Q5189"/>
      <c r="R5189"/>
      <c r="S5189"/>
      <c r="T5189"/>
      <c r="U5189"/>
      <c r="V5189"/>
      <c r="W5189"/>
    </row>
    <row r="5190" spans="2:23" ht="15" x14ac:dyDescent="0.25">
      <c r="B5190" s="2"/>
      <c r="H5190" s="2" t="s">
        <v>1674</v>
      </c>
      <c r="K5190" s="9"/>
      <c r="L5190" s="9"/>
      <c r="M5190" s="9"/>
      <c r="N5190"/>
      <c r="O5190"/>
      <c r="P5190"/>
      <c r="Q5190"/>
      <c r="R5190"/>
      <c r="S5190"/>
      <c r="T5190"/>
      <c r="U5190"/>
      <c r="V5190"/>
      <c r="W5190"/>
    </row>
    <row r="5191" spans="2:23" ht="15" x14ac:dyDescent="0.25">
      <c r="B5191" s="2"/>
      <c r="I5191" s="2" t="s">
        <v>124</v>
      </c>
      <c r="J5191" s="2" t="s">
        <v>1177</v>
      </c>
      <c r="K5191" s="9">
        <v>-25</v>
      </c>
      <c r="L5191" s="9">
        <v>-247</v>
      </c>
      <c r="M5191" s="9">
        <v>0</v>
      </c>
      <c r="N5191"/>
      <c r="O5191"/>
      <c r="P5191"/>
      <c r="Q5191"/>
      <c r="R5191"/>
      <c r="S5191"/>
      <c r="T5191"/>
      <c r="U5191"/>
      <c r="V5191"/>
      <c r="W5191"/>
    </row>
    <row r="5192" spans="2:23" ht="15" x14ac:dyDescent="0.25">
      <c r="B5192" s="2"/>
      <c r="K5192" s="9"/>
      <c r="L5192" s="9"/>
      <c r="M5192" s="9"/>
      <c r="N5192"/>
      <c r="O5192"/>
      <c r="P5192"/>
      <c r="Q5192"/>
      <c r="R5192"/>
      <c r="S5192"/>
      <c r="T5192"/>
      <c r="U5192"/>
      <c r="V5192"/>
      <c r="W5192"/>
    </row>
    <row r="5193" spans="2:23" ht="15" x14ac:dyDescent="0.25">
      <c r="B5193" s="2"/>
      <c r="D5193" s="2" t="s">
        <v>624</v>
      </c>
      <c r="E5193" s="2" t="s">
        <v>625</v>
      </c>
      <c r="K5193" s="9"/>
      <c r="L5193" s="9"/>
      <c r="M5193" s="9"/>
      <c r="N5193"/>
      <c r="O5193"/>
      <c r="P5193"/>
      <c r="Q5193"/>
      <c r="R5193"/>
      <c r="S5193"/>
      <c r="T5193"/>
      <c r="U5193"/>
      <c r="V5193"/>
      <c r="W5193"/>
    </row>
    <row r="5194" spans="2:23" ht="15" x14ac:dyDescent="0.25">
      <c r="B5194" s="2"/>
      <c r="F5194" s="2" t="s">
        <v>296</v>
      </c>
      <c r="G5194" s="2" t="s">
        <v>625</v>
      </c>
      <c r="K5194" s="9"/>
      <c r="L5194" s="9"/>
      <c r="M5194" s="9"/>
      <c r="N5194"/>
      <c r="O5194"/>
      <c r="P5194"/>
      <c r="Q5194"/>
      <c r="R5194"/>
      <c r="S5194"/>
      <c r="T5194"/>
      <c r="U5194"/>
      <c r="V5194"/>
      <c r="W5194"/>
    </row>
    <row r="5195" spans="2:23" ht="15" x14ac:dyDescent="0.25">
      <c r="B5195" s="2"/>
      <c r="H5195" s="2" t="s">
        <v>1675</v>
      </c>
      <c r="K5195" s="9"/>
      <c r="L5195" s="9"/>
      <c r="M5195" s="9"/>
      <c r="N5195"/>
      <c r="O5195"/>
      <c r="P5195"/>
      <c r="Q5195"/>
      <c r="R5195"/>
      <c r="S5195"/>
      <c r="T5195"/>
      <c r="U5195"/>
      <c r="V5195"/>
      <c r="W5195"/>
    </row>
    <row r="5196" spans="2:23" ht="15" x14ac:dyDescent="0.25">
      <c r="B5196" s="2"/>
      <c r="I5196" s="2" t="s">
        <v>565</v>
      </c>
      <c r="J5196" s="2" t="s">
        <v>1177</v>
      </c>
      <c r="K5196" s="9">
        <v>0</v>
      </c>
      <c r="L5196" s="9">
        <v>-1000</v>
      </c>
      <c r="M5196" s="9">
        <v>-1000</v>
      </c>
      <c r="N5196"/>
      <c r="O5196"/>
      <c r="P5196"/>
      <c r="Q5196"/>
      <c r="R5196"/>
      <c r="S5196"/>
      <c r="T5196"/>
      <c r="U5196"/>
      <c r="V5196"/>
      <c r="W5196"/>
    </row>
    <row r="5197" spans="2:23" ht="15" x14ac:dyDescent="0.25">
      <c r="B5197" s="2"/>
      <c r="K5197" s="9"/>
      <c r="L5197" s="9"/>
      <c r="M5197" s="9"/>
      <c r="N5197"/>
      <c r="O5197"/>
      <c r="P5197"/>
      <c r="Q5197"/>
      <c r="R5197"/>
      <c r="S5197"/>
      <c r="T5197"/>
      <c r="U5197"/>
      <c r="V5197"/>
      <c r="W5197"/>
    </row>
    <row r="5198" spans="2:23" ht="15" x14ac:dyDescent="0.25">
      <c r="B5198" s="2"/>
      <c r="D5198" s="2" t="s">
        <v>648</v>
      </c>
      <c r="E5198" s="2" t="s">
        <v>649</v>
      </c>
      <c r="K5198" s="9"/>
      <c r="L5198" s="9"/>
      <c r="M5198" s="9"/>
      <c r="N5198"/>
      <c r="O5198"/>
      <c r="P5198"/>
      <c r="Q5198"/>
      <c r="R5198"/>
      <c r="S5198"/>
      <c r="T5198"/>
      <c r="U5198"/>
      <c r="V5198"/>
      <c r="W5198"/>
    </row>
    <row r="5199" spans="2:23" ht="15" x14ac:dyDescent="0.25">
      <c r="B5199" s="2"/>
      <c r="F5199" s="2" t="s">
        <v>296</v>
      </c>
      <c r="G5199" s="2" t="s">
        <v>649</v>
      </c>
      <c r="K5199" s="9"/>
      <c r="L5199" s="9"/>
      <c r="M5199" s="9"/>
      <c r="N5199"/>
      <c r="O5199"/>
      <c r="P5199"/>
      <c r="Q5199"/>
      <c r="R5199"/>
      <c r="S5199"/>
      <c r="T5199"/>
      <c r="U5199"/>
      <c r="V5199"/>
      <c r="W5199"/>
    </row>
    <row r="5200" spans="2:23" ht="15" x14ac:dyDescent="0.25">
      <c r="B5200" s="2"/>
      <c r="H5200" s="2" t="s">
        <v>1676</v>
      </c>
      <c r="K5200" s="9"/>
      <c r="L5200" s="9"/>
      <c r="M5200" s="9"/>
      <c r="N5200"/>
      <c r="O5200"/>
      <c r="P5200"/>
      <c r="Q5200"/>
      <c r="R5200"/>
      <c r="S5200"/>
      <c r="T5200"/>
      <c r="U5200"/>
      <c r="V5200"/>
      <c r="W5200"/>
    </row>
    <row r="5201" spans="2:23" ht="15" x14ac:dyDescent="0.25">
      <c r="B5201" s="2"/>
      <c r="I5201" s="2" t="s">
        <v>800</v>
      </c>
      <c r="J5201" s="2" t="s">
        <v>1177</v>
      </c>
      <c r="K5201" s="9">
        <v>-8</v>
      </c>
      <c r="L5201" s="9">
        <v>-8</v>
      </c>
      <c r="M5201" s="9">
        <v>-8</v>
      </c>
      <c r="N5201"/>
      <c r="O5201"/>
      <c r="P5201"/>
      <c r="Q5201"/>
      <c r="R5201"/>
      <c r="S5201"/>
      <c r="T5201"/>
      <c r="U5201"/>
      <c r="V5201"/>
      <c r="W5201"/>
    </row>
    <row r="5202" spans="2:23" ht="15" x14ac:dyDescent="0.25">
      <c r="B5202" s="2"/>
      <c r="K5202" s="9"/>
      <c r="L5202" s="9"/>
      <c r="M5202" s="9"/>
      <c r="N5202"/>
      <c r="O5202"/>
      <c r="P5202"/>
      <c r="Q5202"/>
      <c r="R5202"/>
      <c r="S5202"/>
      <c r="T5202"/>
      <c r="U5202"/>
      <c r="V5202"/>
      <c r="W5202"/>
    </row>
    <row r="5203" spans="2:23" ht="15" x14ac:dyDescent="0.25">
      <c r="B5203" s="2"/>
      <c r="H5203" s="2" t="s">
        <v>1677</v>
      </c>
      <c r="K5203" s="9"/>
      <c r="L5203" s="9"/>
      <c r="M5203" s="9"/>
      <c r="N5203"/>
      <c r="O5203"/>
      <c r="P5203"/>
      <c r="Q5203"/>
      <c r="R5203"/>
      <c r="S5203"/>
      <c r="T5203"/>
      <c r="U5203"/>
      <c r="V5203"/>
      <c r="W5203"/>
    </row>
    <row r="5204" spans="2:23" ht="15" x14ac:dyDescent="0.25">
      <c r="B5204" s="2"/>
      <c r="I5204" s="2" t="s">
        <v>363</v>
      </c>
      <c r="J5204" s="2" t="s">
        <v>1177</v>
      </c>
      <c r="K5204" s="9">
        <v>-16</v>
      </c>
      <c r="L5204" s="9">
        <v>-6</v>
      </c>
      <c r="M5204" s="9">
        <v>-6</v>
      </c>
      <c r="N5204"/>
      <c r="O5204"/>
      <c r="P5204"/>
      <c r="Q5204"/>
      <c r="R5204"/>
      <c r="S5204"/>
      <c r="T5204"/>
      <c r="U5204"/>
      <c r="V5204"/>
      <c r="W5204"/>
    </row>
    <row r="5205" spans="2:23" ht="15" x14ac:dyDescent="0.25">
      <c r="B5205" s="2"/>
      <c r="K5205" s="9"/>
      <c r="L5205" s="9"/>
      <c r="M5205" s="9"/>
      <c r="N5205"/>
      <c r="O5205"/>
      <c r="P5205"/>
      <c r="Q5205"/>
      <c r="R5205"/>
      <c r="S5205"/>
      <c r="T5205"/>
      <c r="U5205"/>
      <c r="V5205"/>
      <c r="W5205"/>
    </row>
    <row r="5206" spans="2:23" ht="15" x14ac:dyDescent="0.25">
      <c r="B5206" s="2"/>
      <c r="H5206" s="2" t="s">
        <v>1678</v>
      </c>
      <c r="K5206" s="9"/>
      <c r="L5206" s="9"/>
      <c r="M5206" s="9"/>
      <c r="N5206"/>
      <c r="O5206"/>
      <c r="P5206"/>
      <c r="Q5206"/>
      <c r="R5206"/>
      <c r="S5206"/>
      <c r="T5206"/>
      <c r="U5206"/>
      <c r="V5206"/>
      <c r="W5206"/>
    </row>
    <row r="5207" spans="2:23" ht="15" x14ac:dyDescent="0.25">
      <c r="B5207" s="2"/>
      <c r="I5207" s="2" t="s">
        <v>363</v>
      </c>
      <c r="J5207" s="2" t="s">
        <v>1177</v>
      </c>
      <c r="K5207" s="9">
        <v>-10</v>
      </c>
      <c r="L5207" s="9">
        <v>-6</v>
      </c>
      <c r="M5207" s="9">
        <v>-5</v>
      </c>
      <c r="N5207"/>
      <c r="O5207"/>
      <c r="P5207"/>
      <c r="Q5207"/>
      <c r="R5207"/>
      <c r="S5207"/>
      <c r="T5207"/>
      <c r="U5207"/>
      <c r="V5207"/>
      <c r="W5207"/>
    </row>
    <row r="5208" spans="2:23" ht="15" x14ac:dyDescent="0.25">
      <c r="B5208" s="2"/>
      <c r="K5208" s="9"/>
      <c r="L5208" s="9"/>
      <c r="M5208" s="9"/>
      <c r="N5208"/>
      <c r="O5208"/>
      <c r="P5208"/>
      <c r="Q5208"/>
      <c r="R5208"/>
      <c r="S5208"/>
      <c r="T5208"/>
      <c r="U5208"/>
      <c r="V5208"/>
      <c r="W5208"/>
    </row>
    <row r="5209" spans="2:23" ht="15" x14ac:dyDescent="0.25">
      <c r="B5209" s="2"/>
      <c r="H5209" s="2" t="s">
        <v>1679</v>
      </c>
      <c r="K5209" s="9"/>
      <c r="L5209" s="9"/>
      <c r="M5209" s="9"/>
      <c r="N5209"/>
      <c r="O5209"/>
      <c r="P5209"/>
      <c r="Q5209"/>
      <c r="R5209"/>
      <c r="S5209"/>
      <c r="T5209"/>
      <c r="U5209"/>
      <c r="V5209"/>
      <c r="W5209"/>
    </row>
    <row r="5210" spans="2:23" ht="15" x14ac:dyDescent="0.25">
      <c r="B5210" s="2"/>
      <c r="I5210" s="2" t="s">
        <v>363</v>
      </c>
      <c r="J5210" s="2" t="s">
        <v>1177</v>
      </c>
      <c r="K5210" s="9">
        <v>0</v>
      </c>
      <c r="L5210" s="9">
        <v>-3</v>
      </c>
      <c r="M5210" s="9">
        <v>-3</v>
      </c>
      <c r="N5210"/>
      <c r="O5210"/>
      <c r="P5210"/>
      <c r="Q5210"/>
      <c r="R5210"/>
      <c r="S5210"/>
      <c r="T5210"/>
      <c r="U5210"/>
      <c r="V5210"/>
      <c r="W5210"/>
    </row>
    <row r="5211" spans="2:23" ht="15" x14ac:dyDescent="0.25">
      <c r="B5211" s="2"/>
      <c r="K5211" s="9"/>
      <c r="L5211" s="9"/>
      <c r="M5211" s="9"/>
      <c r="N5211"/>
      <c r="O5211"/>
      <c r="P5211"/>
      <c r="Q5211"/>
      <c r="R5211"/>
      <c r="S5211"/>
      <c r="T5211"/>
      <c r="U5211"/>
      <c r="V5211"/>
      <c r="W5211"/>
    </row>
    <row r="5212" spans="2:23" ht="15" x14ac:dyDescent="0.25">
      <c r="B5212" s="2"/>
      <c r="H5212" s="2" t="s">
        <v>1680</v>
      </c>
      <c r="K5212" s="9"/>
      <c r="L5212" s="9"/>
      <c r="M5212" s="9"/>
      <c r="N5212"/>
      <c r="O5212"/>
      <c r="P5212"/>
      <c r="Q5212"/>
      <c r="R5212"/>
      <c r="S5212"/>
      <c r="T5212"/>
      <c r="U5212"/>
      <c r="V5212"/>
      <c r="W5212"/>
    </row>
    <row r="5213" spans="2:23" ht="15" x14ac:dyDescent="0.25">
      <c r="B5213" s="2"/>
      <c r="I5213" s="2" t="s">
        <v>363</v>
      </c>
      <c r="J5213" s="2" t="s">
        <v>1177</v>
      </c>
      <c r="K5213" s="9">
        <v>-7</v>
      </c>
      <c r="L5213" s="9">
        <v>-8</v>
      </c>
      <c r="M5213" s="9">
        <v>-8</v>
      </c>
      <c r="N5213"/>
      <c r="O5213"/>
      <c r="P5213"/>
      <c r="Q5213"/>
      <c r="R5213"/>
      <c r="S5213"/>
      <c r="T5213"/>
      <c r="U5213"/>
      <c r="V5213"/>
      <c r="W5213"/>
    </row>
    <row r="5214" spans="2:23" ht="15" x14ac:dyDescent="0.25">
      <c r="B5214" s="2"/>
      <c r="K5214" s="9"/>
      <c r="L5214" s="9"/>
      <c r="M5214" s="9"/>
      <c r="N5214"/>
      <c r="O5214"/>
      <c r="P5214"/>
      <c r="Q5214"/>
      <c r="R5214"/>
      <c r="S5214"/>
      <c r="T5214"/>
      <c r="U5214"/>
      <c r="V5214"/>
      <c r="W5214"/>
    </row>
    <row r="5215" spans="2:23" ht="15" x14ac:dyDescent="0.25">
      <c r="B5215" s="2"/>
      <c r="H5215" s="2" t="s">
        <v>1681</v>
      </c>
      <c r="K5215" s="9"/>
      <c r="L5215" s="9"/>
      <c r="M5215" s="9"/>
      <c r="N5215"/>
      <c r="O5215"/>
      <c r="P5215"/>
      <c r="Q5215"/>
      <c r="R5215"/>
      <c r="S5215"/>
      <c r="T5215"/>
      <c r="U5215"/>
      <c r="V5215"/>
      <c r="W5215"/>
    </row>
    <row r="5216" spans="2:23" ht="15" x14ac:dyDescent="0.25">
      <c r="B5216" s="2"/>
      <c r="I5216" s="2" t="s">
        <v>363</v>
      </c>
      <c r="J5216" s="2" t="s">
        <v>1177</v>
      </c>
      <c r="K5216" s="9">
        <v>16</v>
      </c>
      <c r="L5216" s="9">
        <v>-6</v>
      </c>
      <c r="M5216" s="9">
        <v>-6</v>
      </c>
      <c r="N5216"/>
      <c r="O5216"/>
      <c r="P5216"/>
      <c r="Q5216"/>
      <c r="R5216"/>
      <c r="S5216"/>
      <c r="T5216"/>
      <c r="U5216"/>
      <c r="V5216"/>
      <c r="W5216"/>
    </row>
    <row r="5217" spans="2:23" ht="15" x14ac:dyDescent="0.25">
      <c r="B5217" s="2"/>
      <c r="K5217" s="9"/>
      <c r="L5217" s="9"/>
      <c r="M5217" s="9"/>
      <c r="N5217"/>
      <c r="O5217"/>
      <c r="P5217"/>
      <c r="Q5217"/>
      <c r="R5217"/>
      <c r="S5217"/>
      <c r="T5217"/>
      <c r="U5217"/>
      <c r="V5217"/>
      <c r="W5217"/>
    </row>
    <row r="5218" spans="2:23" ht="15" x14ac:dyDescent="0.25">
      <c r="B5218" s="2"/>
      <c r="H5218" s="2" t="s">
        <v>1682</v>
      </c>
      <c r="K5218" s="9"/>
      <c r="L5218" s="9"/>
      <c r="M5218" s="9"/>
      <c r="N5218"/>
      <c r="O5218"/>
      <c r="P5218"/>
      <c r="Q5218"/>
      <c r="R5218"/>
      <c r="S5218"/>
      <c r="T5218"/>
      <c r="U5218"/>
      <c r="V5218"/>
      <c r="W5218"/>
    </row>
    <row r="5219" spans="2:23" ht="15" x14ac:dyDescent="0.25">
      <c r="B5219" s="2"/>
      <c r="I5219" s="2" t="s">
        <v>363</v>
      </c>
      <c r="J5219" s="2" t="s">
        <v>1193</v>
      </c>
      <c r="K5219" s="9">
        <v>0</v>
      </c>
      <c r="L5219" s="9">
        <v>0</v>
      </c>
      <c r="M5219" s="9">
        <v>0</v>
      </c>
      <c r="N5219"/>
      <c r="O5219"/>
      <c r="P5219"/>
      <c r="Q5219"/>
      <c r="R5219"/>
      <c r="S5219"/>
      <c r="T5219"/>
      <c r="U5219"/>
      <c r="V5219"/>
      <c r="W5219"/>
    </row>
    <row r="5220" spans="2:23" ht="15" x14ac:dyDescent="0.25">
      <c r="B5220" s="2"/>
      <c r="K5220" s="9"/>
      <c r="L5220" s="9"/>
      <c r="M5220" s="9"/>
      <c r="N5220"/>
      <c r="O5220"/>
      <c r="P5220"/>
      <c r="Q5220"/>
      <c r="R5220"/>
      <c r="S5220"/>
      <c r="T5220"/>
      <c r="U5220"/>
      <c r="V5220"/>
      <c r="W5220"/>
    </row>
    <row r="5221" spans="2:23" ht="15" x14ac:dyDescent="0.25">
      <c r="B5221" s="2"/>
      <c r="H5221" s="2" t="s">
        <v>1683</v>
      </c>
      <c r="K5221" s="9"/>
      <c r="L5221" s="9"/>
      <c r="M5221" s="9"/>
      <c r="N5221"/>
      <c r="O5221"/>
      <c r="P5221"/>
      <c r="Q5221"/>
      <c r="R5221"/>
      <c r="S5221"/>
      <c r="T5221"/>
      <c r="U5221"/>
      <c r="V5221"/>
      <c r="W5221"/>
    </row>
    <row r="5222" spans="2:23" ht="15" x14ac:dyDescent="0.25">
      <c r="B5222" s="2"/>
      <c r="I5222" s="2" t="s">
        <v>363</v>
      </c>
      <c r="J5222" s="2" t="s">
        <v>1193</v>
      </c>
      <c r="K5222" s="9">
        <v>0</v>
      </c>
      <c r="L5222" s="9">
        <v>-137</v>
      </c>
      <c r="M5222" s="9">
        <v>0</v>
      </c>
      <c r="N5222"/>
      <c r="O5222"/>
      <c r="P5222"/>
      <c r="Q5222"/>
      <c r="R5222"/>
      <c r="S5222"/>
      <c r="T5222"/>
      <c r="U5222"/>
      <c r="V5222"/>
      <c r="W5222"/>
    </row>
    <row r="5223" spans="2:23" ht="15" x14ac:dyDescent="0.25">
      <c r="B5223" s="2"/>
      <c r="K5223" s="9"/>
      <c r="L5223" s="9"/>
      <c r="M5223" s="9"/>
      <c r="N5223"/>
      <c r="O5223"/>
      <c r="P5223"/>
      <c r="Q5223"/>
      <c r="R5223"/>
      <c r="S5223"/>
      <c r="T5223"/>
      <c r="U5223"/>
      <c r="V5223"/>
      <c r="W5223"/>
    </row>
    <row r="5224" spans="2:23" ht="15" x14ac:dyDescent="0.25">
      <c r="B5224" s="2"/>
      <c r="D5224" s="2" t="s">
        <v>660</v>
      </c>
      <c r="E5224" s="2" t="s">
        <v>661</v>
      </c>
      <c r="K5224" s="9"/>
      <c r="L5224" s="9"/>
      <c r="M5224" s="9"/>
      <c r="N5224"/>
      <c r="O5224"/>
      <c r="P5224"/>
      <c r="Q5224"/>
      <c r="R5224"/>
      <c r="S5224"/>
      <c r="T5224"/>
      <c r="U5224"/>
      <c r="V5224"/>
      <c r="W5224"/>
    </row>
    <row r="5225" spans="2:23" ht="15" x14ac:dyDescent="0.25">
      <c r="B5225" s="2"/>
      <c r="F5225" s="2" t="s">
        <v>74</v>
      </c>
      <c r="G5225" s="2" t="s">
        <v>664</v>
      </c>
      <c r="K5225" s="9"/>
      <c r="L5225" s="9"/>
      <c r="M5225" s="9"/>
      <c r="N5225"/>
      <c r="O5225"/>
      <c r="P5225"/>
      <c r="Q5225"/>
      <c r="R5225"/>
      <c r="S5225"/>
      <c r="T5225"/>
      <c r="U5225"/>
      <c r="V5225"/>
      <c r="W5225"/>
    </row>
    <row r="5226" spans="2:23" ht="15" x14ac:dyDescent="0.25">
      <c r="B5226" s="2"/>
      <c r="H5226" s="2" t="s">
        <v>1684</v>
      </c>
      <c r="K5226" s="9"/>
      <c r="L5226" s="9"/>
      <c r="M5226" s="9"/>
      <c r="N5226"/>
      <c r="O5226"/>
      <c r="P5226"/>
      <c r="Q5226"/>
      <c r="R5226"/>
      <c r="S5226"/>
      <c r="T5226"/>
      <c r="U5226"/>
      <c r="V5226"/>
      <c r="W5226"/>
    </row>
    <row r="5227" spans="2:23" ht="15" x14ac:dyDescent="0.25">
      <c r="B5227" s="2"/>
      <c r="I5227" s="2" t="s">
        <v>666</v>
      </c>
      <c r="J5227" s="2" t="s">
        <v>1177</v>
      </c>
      <c r="K5227" s="9">
        <v>-85</v>
      </c>
      <c r="L5227" s="9">
        <v>-39</v>
      </c>
      <c r="M5227" s="9">
        <v>0</v>
      </c>
      <c r="N5227"/>
      <c r="O5227"/>
      <c r="P5227"/>
      <c r="Q5227"/>
      <c r="R5227"/>
      <c r="S5227"/>
      <c r="T5227"/>
      <c r="U5227"/>
      <c r="V5227"/>
      <c r="W5227"/>
    </row>
    <row r="5228" spans="2:23" ht="15" x14ac:dyDescent="0.25">
      <c r="B5228" s="2"/>
      <c r="K5228" s="9"/>
      <c r="L5228" s="9"/>
      <c r="M5228" s="9"/>
      <c r="N5228"/>
      <c r="O5228"/>
      <c r="P5228"/>
      <c r="Q5228"/>
      <c r="R5228"/>
      <c r="S5228"/>
      <c r="T5228"/>
      <c r="U5228"/>
      <c r="V5228"/>
      <c r="W5228"/>
    </row>
    <row r="5229" spans="2:23" ht="15" x14ac:dyDescent="0.25">
      <c r="B5229" s="2"/>
      <c r="F5229" s="2" t="s">
        <v>78</v>
      </c>
      <c r="G5229" s="2" t="s">
        <v>669</v>
      </c>
      <c r="K5229" s="9"/>
      <c r="L5229" s="9"/>
      <c r="M5229" s="9"/>
      <c r="N5229"/>
      <c r="O5229"/>
      <c r="P5229"/>
      <c r="Q5229"/>
      <c r="R5229"/>
      <c r="S5229"/>
      <c r="T5229"/>
      <c r="U5229"/>
      <c r="V5229"/>
      <c r="W5229"/>
    </row>
    <row r="5230" spans="2:23" ht="15" x14ac:dyDescent="0.25">
      <c r="B5230" s="2"/>
      <c r="H5230" s="2" t="s">
        <v>1685</v>
      </c>
      <c r="K5230" s="9"/>
      <c r="L5230" s="9"/>
      <c r="M5230" s="9"/>
      <c r="N5230"/>
      <c r="O5230"/>
      <c r="P5230"/>
      <c r="Q5230"/>
      <c r="R5230"/>
      <c r="S5230"/>
      <c r="T5230"/>
      <c r="U5230"/>
      <c r="V5230"/>
      <c r="W5230"/>
    </row>
    <row r="5231" spans="2:23" ht="15" x14ac:dyDescent="0.25">
      <c r="B5231" s="2"/>
      <c r="I5231" s="2" t="s">
        <v>135</v>
      </c>
      <c r="J5231" s="2" t="s">
        <v>1177</v>
      </c>
      <c r="K5231" s="9">
        <v>-1</v>
      </c>
      <c r="L5231" s="9">
        <v>-7</v>
      </c>
      <c r="M5231" s="9">
        <v>0</v>
      </c>
      <c r="N5231"/>
      <c r="O5231"/>
      <c r="P5231"/>
      <c r="Q5231"/>
      <c r="R5231"/>
      <c r="S5231"/>
      <c r="T5231"/>
      <c r="U5231"/>
      <c r="V5231"/>
      <c r="W5231"/>
    </row>
    <row r="5232" spans="2:23" ht="15" x14ac:dyDescent="0.25">
      <c r="B5232" s="2"/>
      <c r="K5232" s="9"/>
      <c r="L5232" s="9"/>
      <c r="M5232" s="9"/>
      <c r="N5232"/>
      <c r="O5232"/>
      <c r="P5232"/>
      <c r="Q5232"/>
      <c r="R5232"/>
      <c r="S5232"/>
      <c r="T5232"/>
      <c r="U5232"/>
      <c r="V5232"/>
      <c r="W5232"/>
    </row>
    <row r="5233" spans="2:23" ht="15" x14ac:dyDescent="0.25">
      <c r="B5233" s="2"/>
      <c r="F5233" s="2" t="s">
        <v>174</v>
      </c>
      <c r="G5233" s="2" t="s">
        <v>674</v>
      </c>
      <c r="K5233" s="9"/>
      <c r="L5233" s="9"/>
      <c r="M5233" s="9"/>
      <c r="N5233"/>
      <c r="O5233"/>
      <c r="P5233"/>
      <c r="Q5233"/>
      <c r="R5233"/>
      <c r="S5233"/>
      <c r="T5233"/>
      <c r="U5233"/>
      <c r="V5233"/>
      <c r="W5233"/>
    </row>
    <row r="5234" spans="2:23" ht="15" x14ac:dyDescent="0.25">
      <c r="B5234" s="2"/>
      <c r="H5234" s="2" t="s">
        <v>1686</v>
      </c>
      <c r="K5234" s="9"/>
      <c r="L5234" s="9"/>
      <c r="M5234" s="9"/>
      <c r="N5234"/>
      <c r="O5234"/>
      <c r="P5234"/>
      <c r="Q5234"/>
      <c r="R5234"/>
      <c r="S5234"/>
      <c r="T5234"/>
      <c r="U5234"/>
      <c r="V5234"/>
      <c r="W5234"/>
    </row>
    <row r="5235" spans="2:23" ht="15" x14ac:dyDescent="0.25">
      <c r="B5235" s="2"/>
      <c r="I5235" s="2" t="s">
        <v>808</v>
      </c>
      <c r="J5235" s="2" t="s">
        <v>1177</v>
      </c>
      <c r="K5235" s="9">
        <v>-2</v>
      </c>
      <c r="L5235" s="9">
        <v>-1</v>
      </c>
      <c r="M5235" s="9">
        <v>-1</v>
      </c>
      <c r="N5235"/>
      <c r="O5235"/>
      <c r="P5235"/>
      <c r="Q5235"/>
      <c r="R5235"/>
      <c r="S5235"/>
      <c r="T5235"/>
      <c r="U5235"/>
      <c r="V5235"/>
      <c r="W5235"/>
    </row>
    <row r="5236" spans="2:23" ht="15" x14ac:dyDescent="0.25">
      <c r="B5236" s="2"/>
      <c r="K5236" s="9"/>
      <c r="L5236" s="9"/>
      <c r="M5236" s="9"/>
      <c r="N5236"/>
      <c r="O5236"/>
      <c r="P5236"/>
      <c r="Q5236"/>
      <c r="R5236"/>
      <c r="S5236"/>
      <c r="T5236"/>
      <c r="U5236"/>
      <c r="V5236"/>
      <c r="W5236"/>
    </row>
    <row r="5237" spans="2:23" ht="15" x14ac:dyDescent="0.25">
      <c r="B5237" s="2"/>
      <c r="H5237" s="2" t="s">
        <v>1687</v>
      </c>
      <c r="K5237" s="9"/>
      <c r="L5237" s="9"/>
      <c r="M5237" s="9"/>
      <c r="N5237"/>
      <c r="O5237"/>
      <c r="P5237"/>
      <c r="Q5237"/>
      <c r="R5237"/>
      <c r="S5237"/>
      <c r="T5237"/>
      <c r="U5237"/>
      <c r="V5237"/>
      <c r="W5237"/>
    </row>
    <row r="5238" spans="2:23" ht="15" x14ac:dyDescent="0.25">
      <c r="B5238" s="2"/>
      <c r="I5238" s="2" t="s">
        <v>135</v>
      </c>
      <c r="J5238" s="2" t="s">
        <v>1177</v>
      </c>
      <c r="K5238" s="9">
        <v>0</v>
      </c>
      <c r="L5238" s="9">
        <v>-24</v>
      </c>
      <c r="M5238" s="9">
        <v>0</v>
      </c>
      <c r="N5238"/>
      <c r="O5238"/>
      <c r="P5238"/>
      <c r="Q5238"/>
      <c r="R5238"/>
      <c r="S5238"/>
      <c r="T5238"/>
      <c r="U5238"/>
      <c r="V5238"/>
      <c r="W5238"/>
    </row>
    <row r="5239" spans="2:23" ht="15" x14ac:dyDescent="0.25">
      <c r="B5239" s="2"/>
      <c r="K5239" s="9"/>
      <c r="L5239" s="9"/>
      <c r="M5239" s="9"/>
      <c r="N5239"/>
      <c r="O5239"/>
      <c r="P5239"/>
      <c r="Q5239"/>
      <c r="R5239"/>
      <c r="S5239"/>
      <c r="T5239"/>
      <c r="U5239"/>
      <c r="V5239"/>
      <c r="W5239"/>
    </row>
    <row r="5240" spans="2:23" ht="15" x14ac:dyDescent="0.25">
      <c r="B5240" s="2"/>
      <c r="H5240" s="2" t="s">
        <v>1688</v>
      </c>
      <c r="K5240" s="9"/>
      <c r="L5240" s="9"/>
      <c r="M5240" s="9"/>
      <c r="N5240"/>
      <c r="O5240"/>
      <c r="P5240"/>
      <c r="Q5240"/>
      <c r="R5240"/>
      <c r="S5240"/>
      <c r="T5240"/>
      <c r="U5240"/>
      <c r="V5240"/>
      <c r="W5240"/>
    </row>
    <row r="5241" spans="2:23" ht="15" x14ac:dyDescent="0.25">
      <c r="B5241" s="2"/>
      <c r="I5241" s="2" t="s">
        <v>135</v>
      </c>
      <c r="J5241" s="2" t="s">
        <v>1177</v>
      </c>
      <c r="K5241" s="9">
        <v>-296</v>
      </c>
      <c r="L5241" s="9">
        <v>-301</v>
      </c>
      <c r="M5241" s="9">
        <v>0</v>
      </c>
      <c r="N5241"/>
      <c r="O5241"/>
      <c r="P5241"/>
      <c r="Q5241"/>
      <c r="R5241"/>
      <c r="S5241"/>
      <c r="T5241"/>
      <c r="U5241"/>
      <c r="V5241"/>
      <c r="W5241"/>
    </row>
    <row r="5242" spans="2:23" ht="15" x14ac:dyDescent="0.25">
      <c r="B5242" s="2"/>
      <c r="K5242" s="9"/>
      <c r="L5242" s="9"/>
      <c r="M5242" s="9"/>
      <c r="N5242"/>
      <c r="O5242"/>
      <c r="P5242"/>
      <c r="Q5242"/>
      <c r="R5242"/>
      <c r="S5242"/>
      <c r="T5242"/>
      <c r="U5242"/>
      <c r="V5242"/>
      <c r="W5242"/>
    </row>
    <row r="5243" spans="2:23" ht="15" x14ac:dyDescent="0.25">
      <c r="B5243" s="2"/>
      <c r="H5243" s="2" t="s">
        <v>1689</v>
      </c>
      <c r="K5243" s="9"/>
      <c r="L5243" s="9"/>
      <c r="M5243" s="9"/>
      <c r="N5243"/>
      <c r="O5243"/>
      <c r="P5243"/>
      <c r="Q5243"/>
      <c r="R5243"/>
      <c r="S5243"/>
      <c r="T5243"/>
      <c r="U5243"/>
      <c r="V5243"/>
      <c r="W5243"/>
    </row>
    <row r="5244" spans="2:23" ht="15" x14ac:dyDescent="0.25">
      <c r="B5244" s="2"/>
      <c r="I5244" s="2" t="s">
        <v>800</v>
      </c>
      <c r="J5244" s="2" t="s">
        <v>1177</v>
      </c>
      <c r="K5244" s="9">
        <v>-7</v>
      </c>
      <c r="L5244" s="9">
        <v>0</v>
      </c>
      <c r="M5244" s="9">
        <v>0</v>
      </c>
      <c r="N5244"/>
      <c r="O5244"/>
      <c r="P5244"/>
      <c r="Q5244"/>
      <c r="R5244"/>
      <c r="S5244"/>
      <c r="T5244"/>
      <c r="U5244"/>
      <c r="V5244"/>
      <c r="W5244"/>
    </row>
    <row r="5245" spans="2:23" ht="15" x14ac:dyDescent="0.25">
      <c r="B5245" s="2"/>
      <c r="K5245" s="9"/>
      <c r="L5245" s="9"/>
      <c r="M5245" s="9"/>
      <c r="N5245"/>
      <c r="O5245"/>
      <c r="P5245"/>
      <c r="Q5245"/>
      <c r="R5245"/>
      <c r="S5245"/>
      <c r="T5245"/>
      <c r="U5245"/>
      <c r="V5245"/>
      <c r="W5245"/>
    </row>
    <row r="5246" spans="2:23" ht="15" x14ac:dyDescent="0.25">
      <c r="B5246" s="2"/>
      <c r="H5246" s="2" t="s">
        <v>1690</v>
      </c>
      <c r="K5246" s="9"/>
      <c r="L5246" s="9"/>
      <c r="M5246" s="9"/>
      <c r="N5246"/>
      <c r="O5246"/>
      <c r="P5246"/>
      <c r="Q5246"/>
      <c r="R5246"/>
      <c r="S5246"/>
      <c r="T5246"/>
      <c r="U5246"/>
      <c r="V5246"/>
      <c r="W5246"/>
    </row>
    <row r="5247" spans="2:23" ht="15" x14ac:dyDescent="0.25">
      <c r="B5247" s="2"/>
      <c r="I5247" s="2" t="s">
        <v>135</v>
      </c>
      <c r="J5247" s="2" t="s">
        <v>1177</v>
      </c>
      <c r="K5247" s="9">
        <v>-56</v>
      </c>
      <c r="L5247" s="9">
        <v>-56</v>
      </c>
      <c r="M5247" s="9">
        <v>-56</v>
      </c>
      <c r="N5247"/>
      <c r="O5247"/>
      <c r="P5247"/>
      <c r="Q5247"/>
      <c r="R5247"/>
      <c r="S5247"/>
      <c r="T5247"/>
      <c r="U5247"/>
      <c r="V5247"/>
      <c r="W5247"/>
    </row>
    <row r="5248" spans="2:23" ht="15" x14ac:dyDescent="0.25">
      <c r="B5248" s="2"/>
      <c r="K5248" s="9"/>
      <c r="L5248" s="9"/>
      <c r="M5248" s="9"/>
      <c r="N5248"/>
      <c r="O5248"/>
      <c r="P5248"/>
      <c r="Q5248"/>
      <c r="R5248"/>
      <c r="S5248"/>
      <c r="T5248"/>
      <c r="U5248"/>
      <c r="V5248"/>
      <c r="W5248"/>
    </row>
    <row r="5249" spans="2:23" ht="15" x14ac:dyDescent="0.25">
      <c r="B5249" s="2"/>
      <c r="H5249" s="2" t="s">
        <v>1691</v>
      </c>
      <c r="K5249" s="9"/>
      <c r="L5249" s="9"/>
      <c r="M5249" s="9"/>
      <c r="N5249"/>
      <c r="O5249"/>
      <c r="P5249"/>
      <c r="Q5249"/>
      <c r="R5249"/>
      <c r="S5249"/>
      <c r="T5249"/>
      <c r="U5249"/>
      <c r="V5249"/>
      <c r="W5249"/>
    </row>
    <row r="5250" spans="2:23" ht="15" x14ac:dyDescent="0.25">
      <c r="B5250" s="2"/>
      <c r="I5250" s="2" t="s">
        <v>135</v>
      </c>
      <c r="J5250" s="2" t="s">
        <v>1177</v>
      </c>
      <c r="K5250" s="9">
        <v>-39</v>
      </c>
      <c r="L5250" s="9">
        <v>-39</v>
      </c>
      <c r="M5250" s="9">
        <v>-39</v>
      </c>
      <c r="N5250"/>
      <c r="O5250"/>
      <c r="P5250"/>
      <c r="Q5250"/>
      <c r="R5250"/>
      <c r="S5250"/>
      <c r="T5250"/>
      <c r="U5250"/>
      <c r="V5250"/>
      <c r="W5250"/>
    </row>
    <row r="5251" spans="2:23" ht="15" x14ac:dyDescent="0.25">
      <c r="B5251" s="2"/>
      <c r="K5251" s="9"/>
      <c r="L5251" s="9"/>
      <c r="M5251" s="9"/>
      <c r="N5251"/>
      <c r="O5251"/>
      <c r="P5251"/>
      <c r="Q5251"/>
      <c r="R5251"/>
      <c r="S5251"/>
      <c r="T5251"/>
      <c r="U5251"/>
      <c r="V5251"/>
      <c r="W5251"/>
    </row>
    <row r="5252" spans="2:23" ht="15" x14ac:dyDescent="0.25">
      <c r="B5252" s="2"/>
      <c r="F5252" s="2" t="s">
        <v>181</v>
      </c>
      <c r="G5252" s="2" t="s">
        <v>681</v>
      </c>
      <c r="K5252" s="9"/>
      <c r="L5252" s="9"/>
      <c r="M5252" s="9"/>
      <c r="N5252"/>
      <c r="O5252"/>
      <c r="P5252"/>
      <c r="Q5252"/>
      <c r="R5252"/>
      <c r="S5252"/>
      <c r="T5252"/>
      <c r="U5252"/>
      <c r="V5252"/>
      <c r="W5252"/>
    </row>
    <row r="5253" spans="2:23" ht="15" x14ac:dyDescent="0.25">
      <c r="B5253" s="2"/>
      <c r="H5253" s="2" t="s">
        <v>1692</v>
      </c>
      <c r="K5253" s="9"/>
      <c r="L5253" s="9"/>
      <c r="M5253" s="9"/>
      <c r="N5253"/>
      <c r="O5253"/>
      <c r="P5253"/>
      <c r="Q5253"/>
      <c r="R5253"/>
      <c r="S5253"/>
      <c r="T5253"/>
      <c r="U5253"/>
      <c r="V5253"/>
      <c r="W5253"/>
    </row>
    <row r="5254" spans="2:23" ht="15" x14ac:dyDescent="0.25">
      <c r="B5254" s="2"/>
      <c r="I5254" s="2" t="s">
        <v>135</v>
      </c>
      <c r="J5254" s="2" t="s">
        <v>1177</v>
      </c>
      <c r="K5254" s="9">
        <v>-555</v>
      </c>
      <c r="L5254" s="9">
        <v>-856</v>
      </c>
      <c r="M5254" s="9">
        <v>0</v>
      </c>
      <c r="N5254"/>
      <c r="O5254"/>
      <c r="P5254"/>
      <c r="Q5254"/>
      <c r="R5254"/>
      <c r="S5254"/>
      <c r="T5254"/>
      <c r="U5254"/>
      <c r="V5254"/>
      <c r="W5254"/>
    </row>
    <row r="5255" spans="2:23" ht="15" x14ac:dyDescent="0.25">
      <c r="B5255" s="2"/>
      <c r="K5255" s="9"/>
      <c r="L5255" s="9"/>
      <c r="M5255" s="9"/>
      <c r="N5255"/>
      <c r="O5255"/>
      <c r="P5255"/>
      <c r="Q5255"/>
      <c r="R5255"/>
      <c r="S5255"/>
      <c r="T5255"/>
      <c r="U5255"/>
      <c r="V5255"/>
      <c r="W5255"/>
    </row>
    <row r="5256" spans="2:23" ht="15" x14ac:dyDescent="0.25">
      <c r="B5256" s="2"/>
      <c r="H5256" s="2" t="s">
        <v>1693</v>
      </c>
      <c r="K5256" s="9"/>
      <c r="L5256" s="9"/>
      <c r="M5256" s="9"/>
      <c r="N5256"/>
      <c r="O5256"/>
      <c r="P5256"/>
      <c r="Q5256"/>
      <c r="R5256"/>
      <c r="S5256"/>
      <c r="T5256"/>
      <c r="U5256"/>
      <c r="V5256"/>
      <c r="W5256"/>
    </row>
    <row r="5257" spans="2:23" ht="15" x14ac:dyDescent="0.25">
      <c r="B5257" s="2"/>
      <c r="I5257" s="2" t="s">
        <v>135</v>
      </c>
      <c r="J5257" s="2" t="s">
        <v>1177</v>
      </c>
      <c r="K5257" s="9">
        <v>-9</v>
      </c>
      <c r="L5257" s="9">
        <v>-3</v>
      </c>
      <c r="M5257" s="9">
        <v>0</v>
      </c>
      <c r="N5257"/>
      <c r="O5257"/>
      <c r="P5257"/>
      <c r="Q5257"/>
      <c r="R5257"/>
      <c r="S5257"/>
      <c r="T5257"/>
      <c r="U5257"/>
      <c r="V5257"/>
      <c r="W5257"/>
    </row>
    <row r="5258" spans="2:23" ht="15" x14ac:dyDescent="0.25">
      <c r="B5258" s="2"/>
      <c r="K5258" s="9"/>
      <c r="L5258" s="9"/>
      <c r="M5258" s="9"/>
      <c r="N5258"/>
      <c r="O5258"/>
      <c r="P5258"/>
      <c r="Q5258"/>
      <c r="R5258"/>
      <c r="S5258"/>
      <c r="T5258"/>
      <c r="U5258"/>
      <c r="V5258"/>
      <c r="W5258"/>
    </row>
    <row r="5259" spans="2:23" ht="15" x14ac:dyDescent="0.25">
      <c r="B5259" s="2"/>
      <c r="H5259" s="2" t="s">
        <v>1694</v>
      </c>
      <c r="K5259" s="9"/>
      <c r="L5259" s="9"/>
      <c r="M5259" s="9"/>
      <c r="N5259"/>
      <c r="O5259"/>
      <c r="P5259"/>
      <c r="Q5259"/>
      <c r="R5259"/>
      <c r="S5259"/>
      <c r="T5259"/>
      <c r="U5259"/>
      <c r="V5259"/>
      <c r="W5259"/>
    </row>
    <row r="5260" spans="2:23" ht="15" x14ac:dyDescent="0.25">
      <c r="B5260" s="2"/>
      <c r="I5260" s="2" t="s">
        <v>135</v>
      </c>
      <c r="J5260" s="2" t="s">
        <v>1177</v>
      </c>
      <c r="K5260" s="9">
        <v>0</v>
      </c>
      <c r="L5260" s="9">
        <v>-1</v>
      </c>
      <c r="M5260" s="9">
        <v>0</v>
      </c>
      <c r="N5260"/>
      <c r="O5260"/>
      <c r="P5260"/>
      <c r="Q5260"/>
      <c r="R5260"/>
      <c r="S5260"/>
      <c r="T5260"/>
      <c r="U5260"/>
      <c r="V5260"/>
      <c r="W5260"/>
    </row>
    <row r="5261" spans="2:23" ht="15" x14ac:dyDescent="0.25">
      <c r="B5261" s="2"/>
      <c r="K5261" s="9"/>
      <c r="L5261" s="9"/>
      <c r="M5261" s="9"/>
      <c r="N5261"/>
      <c r="O5261"/>
      <c r="P5261"/>
      <c r="Q5261"/>
      <c r="R5261"/>
      <c r="S5261"/>
      <c r="T5261"/>
      <c r="U5261"/>
      <c r="V5261"/>
      <c r="W5261"/>
    </row>
    <row r="5262" spans="2:23" ht="15" x14ac:dyDescent="0.25">
      <c r="B5262" s="2"/>
      <c r="F5262" s="2" t="s">
        <v>266</v>
      </c>
      <c r="G5262" s="2" t="s">
        <v>684</v>
      </c>
      <c r="K5262" s="9"/>
      <c r="L5262" s="9"/>
      <c r="M5262" s="9"/>
      <c r="N5262"/>
      <c r="O5262"/>
      <c r="P5262"/>
      <c r="Q5262"/>
      <c r="R5262"/>
      <c r="S5262"/>
      <c r="T5262"/>
      <c r="U5262"/>
      <c r="V5262"/>
      <c r="W5262"/>
    </row>
    <row r="5263" spans="2:23" ht="15" x14ac:dyDescent="0.25">
      <c r="B5263" s="2"/>
      <c r="H5263" s="2" t="s">
        <v>1695</v>
      </c>
      <c r="K5263" s="9"/>
      <c r="L5263" s="9"/>
      <c r="M5263" s="9"/>
      <c r="N5263"/>
      <c r="O5263"/>
      <c r="P5263"/>
      <c r="Q5263"/>
      <c r="R5263"/>
      <c r="S5263"/>
      <c r="T5263"/>
      <c r="U5263"/>
      <c r="V5263"/>
      <c r="W5263"/>
    </row>
    <row r="5264" spans="2:23" ht="15" x14ac:dyDescent="0.25">
      <c r="B5264" s="2"/>
      <c r="I5264" s="2" t="s">
        <v>800</v>
      </c>
      <c r="J5264" s="2" t="s">
        <v>1177</v>
      </c>
      <c r="K5264" s="9">
        <v>0</v>
      </c>
      <c r="L5264" s="9">
        <v>0</v>
      </c>
      <c r="M5264" s="9">
        <v>0</v>
      </c>
      <c r="N5264"/>
      <c r="O5264"/>
      <c r="P5264"/>
      <c r="Q5264"/>
      <c r="R5264"/>
      <c r="S5264"/>
      <c r="T5264"/>
      <c r="U5264"/>
      <c r="V5264"/>
      <c r="W5264"/>
    </row>
    <row r="5265" spans="2:23" ht="15" x14ac:dyDescent="0.25">
      <c r="B5265" s="2"/>
      <c r="K5265" s="9"/>
      <c r="L5265" s="9"/>
      <c r="M5265" s="9"/>
      <c r="N5265"/>
      <c r="O5265"/>
      <c r="P5265"/>
      <c r="Q5265"/>
      <c r="R5265"/>
      <c r="S5265"/>
      <c r="T5265"/>
      <c r="U5265"/>
      <c r="V5265"/>
      <c r="W5265"/>
    </row>
    <row r="5266" spans="2:23" ht="15" x14ac:dyDescent="0.25">
      <c r="B5266" s="2"/>
      <c r="H5266" s="2" t="s">
        <v>1696</v>
      </c>
      <c r="K5266" s="9"/>
      <c r="L5266" s="9"/>
      <c r="M5266" s="9"/>
      <c r="N5266"/>
      <c r="O5266"/>
      <c r="P5266"/>
      <c r="Q5266"/>
      <c r="R5266"/>
      <c r="S5266"/>
      <c r="T5266"/>
      <c r="U5266"/>
      <c r="V5266"/>
      <c r="W5266"/>
    </row>
    <row r="5267" spans="2:23" ht="15" x14ac:dyDescent="0.25">
      <c r="B5267" s="2"/>
      <c r="I5267" s="2" t="s">
        <v>135</v>
      </c>
      <c r="J5267" s="2" t="s">
        <v>1177</v>
      </c>
      <c r="K5267" s="9">
        <v>-1</v>
      </c>
      <c r="L5267" s="9">
        <v>-3</v>
      </c>
      <c r="M5267" s="9">
        <v>-3</v>
      </c>
      <c r="N5267"/>
      <c r="O5267"/>
      <c r="P5267"/>
      <c r="Q5267"/>
      <c r="R5267"/>
      <c r="S5267"/>
      <c r="T5267"/>
      <c r="U5267"/>
      <c r="V5267"/>
      <c r="W5267"/>
    </row>
    <row r="5268" spans="2:23" ht="15" x14ac:dyDescent="0.25">
      <c r="B5268" s="2"/>
      <c r="K5268" s="9"/>
      <c r="L5268" s="9"/>
      <c r="M5268" s="9"/>
      <c r="N5268"/>
      <c r="O5268"/>
      <c r="P5268"/>
      <c r="Q5268"/>
      <c r="R5268"/>
      <c r="S5268"/>
      <c r="T5268"/>
      <c r="U5268"/>
      <c r="V5268"/>
      <c r="W5268"/>
    </row>
    <row r="5269" spans="2:23" ht="15" x14ac:dyDescent="0.25">
      <c r="B5269" s="2"/>
      <c r="F5269" s="2" t="s">
        <v>336</v>
      </c>
      <c r="G5269" s="2" t="s">
        <v>1697</v>
      </c>
      <c r="K5269" s="9"/>
      <c r="L5269" s="9"/>
      <c r="M5269" s="9"/>
      <c r="N5269"/>
      <c r="O5269"/>
      <c r="P5269"/>
      <c r="Q5269"/>
      <c r="R5269"/>
      <c r="S5269"/>
      <c r="T5269"/>
      <c r="U5269"/>
      <c r="V5269"/>
      <c r="W5269"/>
    </row>
    <row r="5270" spans="2:23" ht="15" x14ac:dyDescent="0.25">
      <c r="B5270" s="2"/>
      <c r="H5270" s="2" t="s">
        <v>1698</v>
      </c>
      <c r="K5270" s="9"/>
      <c r="L5270" s="9"/>
      <c r="M5270" s="9"/>
      <c r="N5270"/>
      <c r="O5270"/>
      <c r="P5270"/>
      <c r="Q5270"/>
      <c r="R5270"/>
      <c r="S5270"/>
      <c r="T5270"/>
      <c r="U5270"/>
      <c r="V5270"/>
      <c r="W5270"/>
    </row>
    <row r="5271" spans="2:23" ht="15" x14ac:dyDescent="0.25">
      <c r="B5271" s="2"/>
      <c r="I5271" s="2" t="s">
        <v>135</v>
      </c>
      <c r="J5271" s="2" t="s">
        <v>1177</v>
      </c>
      <c r="K5271" s="9">
        <v>-1</v>
      </c>
      <c r="L5271" s="9">
        <v>-1</v>
      </c>
      <c r="M5271" s="9">
        <v>-1</v>
      </c>
      <c r="N5271"/>
      <c r="O5271"/>
      <c r="P5271"/>
      <c r="Q5271"/>
      <c r="R5271"/>
      <c r="S5271"/>
      <c r="T5271"/>
      <c r="U5271"/>
      <c r="V5271"/>
      <c r="W5271"/>
    </row>
    <row r="5272" spans="2:23" ht="15" x14ac:dyDescent="0.25">
      <c r="B5272" s="2"/>
      <c r="K5272" s="9"/>
      <c r="L5272" s="9"/>
      <c r="M5272" s="9"/>
      <c r="N5272"/>
      <c r="O5272"/>
      <c r="P5272"/>
      <c r="Q5272"/>
      <c r="R5272"/>
      <c r="S5272"/>
      <c r="T5272"/>
      <c r="U5272"/>
      <c r="V5272"/>
      <c r="W5272"/>
    </row>
    <row r="5273" spans="2:23" ht="15" x14ac:dyDescent="0.25">
      <c r="B5273" s="2"/>
      <c r="F5273" s="2" t="s">
        <v>85</v>
      </c>
      <c r="G5273" s="2" t="s">
        <v>686</v>
      </c>
      <c r="K5273" s="9"/>
      <c r="L5273" s="9"/>
      <c r="M5273" s="9"/>
      <c r="N5273"/>
      <c r="O5273"/>
      <c r="P5273"/>
      <c r="Q5273"/>
      <c r="R5273"/>
      <c r="S5273"/>
      <c r="T5273"/>
      <c r="U5273"/>
      <c r="V5273"/>
      <c r="W5273"/>
    </row>
    <row r="5274" spans="2:23" ht="15" x14ac:dyDescent="0.25">
      <c r="B5274" s="2"/>
      <c r="H5274" s="2" t="s">
        <v>1699</v>
      </c>
      <c r="K5274" s="9"/>
      <c r="L5274" s="9"/>
      <c r="M5274" s="9"/>
      <c r="N5274"/>
      <c r="O5274"/>
      <c r="P5274"/>
      <c r="Q5274"/>
      <c r="R5274"/>
      <c r="S5274"/>
      <c r="T5274"/>
      <c r="U5274"/>
      <c r="V5274"/>
      <c r="W5274"/>
    </row>
    <row r="5275" spans="2:23" ht="15" x14ac:dyDescent="0.25">
      <c r="B5275" s="2"/>
      <c r="I5275" s="2" t="s">
        <v>135</v>
      </c>
      <c r="J5275" s="2" t="s">
        <v>1177</v>
      </c>
      <c r="K5275" s="9">
        <v>-2</v>
      </c>
      <c r="L5275" s="9">
        <v>-4</v>
      </c>
      <c r="M5275" s="9">
        <v>0</v>
      </c>
      <c r="N5275"/>
      <c r="O5275"/>
      <c r="P5275"/>
      <c r="Q5275"/>
      <c r="R5275"/>
      <c r="S5275"/>
      <c r="T5275"/>
      <c r="U5275"/>
      <c r="V5275"/>
      <c r="W5275"/>
    </row>
    <row r="5276" spans="2:23" ht="15" x14ac:dyDescent="0.25">
      <c r="B5276" s="2"/>
      <c r="K5276" s="9"/>
      <c r="L5276" s="9"/>
      <c r="M5276" s="9"/>
      <c r="N5276"/>
      <c r="O5276"/>
      <c r="P5276"/>
      <c r="Q5276"/>
      <c r="R5276"/>
      <c r="S5276"/>
      <c r="T5276"/>
      <c r="U5276"/>
      <c r="V5276"/>
      <c r="W5276"/>
    </row>
    <row r="5277" spans="2:23" ht="15" x14ac:dyDescent="0.25">
      <c r="B5277" s="2"/>
      <c r="F5277" s="2" t="s">
        <v>88</v>
      </c>
      <c r="G5277" s="2" t="s">
        <v>691</v>
      </c>
      <c r="K5277" s="9"/>
      <c r="L5277" s="9"/>
      <c r="M5277" s="9"/>
      <c r="N5277"/>
      <c r="O5277"/>
      <c r="P5277"/>
      <c r="Q5277"/>
      <c r="R5277"/>
      <c r="S5277"/>
      <c r="T5277"/>
      <c r="U5277"/>
      <c r="V5277"/>
      <c r="W5277"/>
    </row>
    <row r="5278" spans="2:23" ht="15" x14ac:dyDescent="0.25">
      <c r="B5278" s="2"/>
      <c r="H5278" s="2" t="s">
        <v>1700</v>
      </c>
      <c r="K5278" s="9"/>
      <c r="L5278" s="9"/>
      <c r="M5278" s="9"/>
      <c r="N5278"/>
      <c r="O5278"/>
      <c r="P5278"/>
      <c r="Q5278"/>
      <c r="R5278"/>
      <c r="S5278"/>
      <c r="T5278"/>
      <c r="U5278"/>
      <c r="V5278"/>
      <c r="W5278"/>
    </row>
    <row r="5279" spans="2:23" ht="15" x14ac:dyDescent="0.25">
      <c r="B5279" s="2"/>
      <c r="I5279" s="2" t="s">
        <v>690</v>
      </c>
      <c r="J5279" s="2" t="s">
        <v>1177</v>
      </c>
      <c r="K5279" s="9">
        <v>-52079</v>
      </c>
      <c r="L5279" s="9">
        <v>-68248</v>
      </c>
      <c r="M5279" s="9">
        <v>-79623</v>
      </c>
      <c r="N5279"/>
      <c r="O5279"/>
      <c r="P5279"/>
      <c r="Q5279"/>
      <c r="R5279"/>
      <c r="S5279"/>
      <c r="T5279"/>
      <c r="U5279"/>
      <c r="V5279"/>
      <c r="W5279"/>
    </row>
    <row r="5280" spans="2:23" ht="15" x14ac:dyDescent="0.25">
      <c r="B5280" s="2"/>
      <c r="K5280" s="9"/>
      <c r="L5280" s="9"/>
      <c r="M5280" s="9"/>
      <c r="N5280"/>
      <c r="O5280"/>
      <c r="P5280"/>
      <c r="Q5280"/>
      <c r="R5280"/>
      <c r="S5280"/>
      <c r="T5280"/>
      <c r="U5280"/>
      <c r="V5280"/>
      <c r="W5280"/>
    </row>
    <row r="5281" spans="2:23" ht="15" x14ac:dyDescent="0.25">
      <c r="B5281" s="2"/>
      <c r="D5281" s="2" t="s">
        <v>693</v>
      </c>
      <c r="E5281" s="2" t="s">
        <v>694</v>
      </c>
      <c r="K5281" s="9"/>
      <c r="L5281" s="9"/>
      <c r="M5281" s="9"/>
      <c r="N5281"/>
      <c r="O5281"/>
      <c r="P5281"/>
      <c r="Q5281"/>
      <c r="R5281"/>
      <c r="S5281"/>
      <c r="T5281"/>
      <c r="U5281"/>
      <c r="V5281"/>
      <c r="W5281"/>
    </row>
    <row r="5282" spans="2:23" ht="15" x14ac:dyDescent="0.25">
      <c r="B5282" s="2"/>
      <c r="F5282" s="2" t="s">
        <v>44</v>
      </c>
      <c r="G5282" s="2" t="s">
        <v>694</v>
      </c>
      <c r="K5282" s="9"/>
      <c r="L5282" s="9"/>
      <c r="M5282" s="9"/>
      <c r="N5282"/>
      <c r="O5282"/>
      <c r="P5282"/>
      <c r="Q5282"/>
      <c r="R5282"/>
      <c r="S5282"/>
      <c r="T5282"/>
      <c r="U5282"/>
      <c r="V5282"/>
      <c r="W5282"/>
    </row>
    <row r="5283" spans="2:23" ht="15" x14ac:dyDescent="0.25">
      <c r="B5283" s="2"/>
      <c r="H5283" s="2" t="s">
        <v>1701</v>
      </c>
      <c r="K5283" s="9"/>
      <c r="L5283" s="9"/>
      <c r="M5283" s="9"/>
      <c r="N5283"/>
      <c r="O5283"/>
      <c r="P5283"/>
      <c r="Q5283"/>
      <c r="R5283"/>
      <c r="S5283"/>
      <c r="T5283"/>
      <c r="U5283"/>
      <c r="V5283"/>
      <c r="W5283"/>
    </row>
    <row r="5284" spans="2:23" ht="15" x14ac:dyDescent="0.25">
      <c r="B5284" s="2"/>
      <c r="I5284" s="2" t="s">
        <v>800</v>
      </c>
      <c r="J5284" s="2" t="s">
        <v>1177</v>
      </c>
      <c r="K5284" s="9">
        <v>-3</v>
      </c>
      <c r="L5284" s="9">
        <v>-4</v>
      </c>
      <c r="M5284" s="9">
        <v>-4</v>
      </c>
      <c r="N5284"/>
      <c r="O5284"/>
      <c r="P5284"/>
      <c r="Q5284"/>
      <c r="R5284"/>
      <c r="S5284"/>
      <c r="T5284"/>
      <c r="U5284"/>
      <c r="V5284"/>
      <c r="W5284"/>
    </row>
    <row r="5285" spans="2:23" ht="15" x14ac:dyDescent="0.25">
      <c r="B5285" s="2"/>
      <c r="K5285" s="9"/>
      <c r="L5285" s="9"/>
      <c r="M5285" s="9"/>
      <c r="N5285"/>
      <c r="O5285"/>
      <c r="P5285"/>
      <c r="Q5285"/>
      <c r="R5285"/>
      <c r="S5285"/>
      <c r="T5285"/>
      <c r="U5285"/>
      <c r="V5285"/>
      <c r="W5285"/>
    </row>
    <row r="5286" spans="2:23" ht="15" x14ac:dyDescent="0.25">
      <c r="B5286" s="2"/>
      <c r="D5286" s="2" t="s">
        <v>701</v>
      </c>
      <c r="E5286" s="2" t="s">
        <v>702</v>
      </c>
      <c r="K5286" s="9"/>
      <c r="L5286" s="9"/>
      <c r="M5286" s="9"/>
      <c r="N5286"/>
      <c r="O5286"/>
      <c r="P5286"/>
      <c r="Q5286"/>
      <c r="R5286"/>
      <c r="S5286"/>
      <c r="T5286"/>
      <c r="U5286"/>
      <c r="V5286"/>
      <c r="W5286"/>
    </row>
    <row r="5287" spans="2:23" ht="15" x14ac:dyDescent="0.25">
      <c r="B5287" s="2"/>
      <c r="F5287" s="2" t="s">
        <v>44</v>
      </c>
      <c r="G5287" s="2" t="s">
        <v>702</v>
      </c>
      <c r="K5287" s="9"/>
      <c r="L5287" s="9"/>
      <c r="M5287" s="9"/>
      <c r="N5287"/>
      <c r="O5287"/>
      <c r="P5287"/>
      <c r="Q5287"/>
      <c r="R5287"/>
      <c r="S5287"/>
      <c r="T5287"/>
      <c r="U5287"/>
      <c r="V5287"/>
      <c r="W5287"/>
    </row>
    <row r="5288" spans="2:23" ht="15" x14ac:dyDescent="0.25">
      <c r="B5288" s="2"/>
      <c r="H5288" s="2" t="s">
        <v>1702</v>
      </c>
      <c r="K5288" s="9"/>
      <c r="L5288" s="9"/>
      <c r="M5288" s="9"/>
      <c r="N5288"/>
      <c r="O5288"/>
      <c r="P5288"/>
      <c r="Q5288"/>
      <c r="R5288"/>
      <c r="S5288"/>
      <c r="T5288"/>
      <c r="U5288"/>
      <c r="V5288"/>
      <c r="W5288"/>
    </row>
    <row r="5289" spans="2:23" ht="15" x14ac:dyDescent="0.25">
      <c r="B5289" s="2"/>
      <c r="I5289" s="2" t="s">
        <v>800</v>
      </c>
      <c r="J5289" s="2" t="s">
        <v>1177</v>
      </c>
      <c r="K5289" s="9">
        <v>-1</v>
      </c>
      <c r="L5289" s="9">
        <v>-1</v>
      </c>
      <c r="M5289" s="9">
        <v>-1</v>
      </c>
      <c r="N5289"/>
      <c r="O5289"/>
      <c r="P5289"/>
      <c r="Q5289"/>
      <c r="R5289"/>
      <c r="S5289"/>
      <c r="T5289"/>
      <c r="U5289"/>
      <c r="V5289"/>
      <c r="W5289"/>
    </row>
    <row r="5290" spans="2:23" ht="15" x14ac:dyDescent="0.25">
      <c r="B5290" s="2"/>
      <c r="K5290" s="9"/>
      <c r="L5290" s="9"/>
      <c r="M5290" s="9"/>
      <c r="N5290"/>
      <c r="O5290"/>
      <c r="P5290"/>
      <c r="Q5290"/>
      <c r="R5290"/>
      <c r="S5290"/>
      <c r="T5290"/>
      <c r="U5290"/>
      <c r="V5290"/>
      <c r="W5290"/>
    </row>
    <row r="5291" spans="2:23" ht="15" x14ac:dyDescent="0.25">
      <c r="B5291" s="2"/>
      <c r="H5291" s="2" t="s">
        <v>1703</v>
      </c>
      <c r="K5291" s="9"/>
      <c r="L5291" s="9"/>
      <c r="M5291" s="9"/>
      <c r="N5291"/>
      <c r="O5291"/>
      <c r="P5291"/>
      <c r="Q5291"/>
      <c r="R5291"/>
      <c r="S5291"/>
      <c r="T5291"/>
      <c r="U5291"/>
      <c r="V5291"/>
      <c r="W5291"/>
    </row>
    <row r="5292" spans="2:23" ht="15" x14ac:dyDescent="0.25">
      <c r="B5292" s="2"/>
      <c r="I5292" s="2" t="s">
        <v>800</v>
      </c>
      <c r="J5292" s="2" t="s">
        <v>1177</v>
      </c>
      <c r="K5292" s="9">
        <v>-15</v>
      </c>
      <c r="L5292" s="9">
        <v>-5</v>
      </c>
      <c r="M5292" s="9">
        <v>-5</v>
      </c>
      <c r="N5292"/>
      <c r="O5292"/>
      <c r="P5292"/>
      <c r="Q5292"/>
      <c r="R5292"/>
      <c r="S5292"/>
      <c r="T5292"/>
      <c r="U5292"/>
      <c r="V5292"/>
      <c r="W5292"/>
    </row>
    <row r="5293" spans="2:23" ht="15" x14ac:dyDescent="0.25">
      <c r="B5293" s="2"/>
      <c r="K5293" s="9"/>
      <c r="L5293" s="9"/>
      <c r="M5293" s="9"/>
      <c r="N5293"/>
      <c r="O5293"/>
      <c r="P5293"/>
      <c r="Q5293"/>
      <c r="R5293"/>
      <c r="S5293"/>
      <c r="T5293"/>
      <c r="U5293"/>
      <c r="V5293"/>
      <c r="W5293"/>
    </row>
    <row r="5294" spans="2:23" ht="15" x14ac:dyDescent="0.25">
      <c r="B5294" s="2"/>
      <c r="H5294" s="2" t="s">
        <v>1704</v>
      </c>
      <c r="K5294" s="9"/>
      <c r="L5294" s="9"/>
      <c r="M5294" s="9"/>
      <c r="N5294"/>
      <c r="O5294"/>
      <c r="P5294"/>
      <c r="Q5294"/>
      <c r="R5294"/>
      <c r="S5294"/>
      <c r="T5294"/>
      <c r="U5294"/>
      <c r="V5294"/>
      <c r="W5294"/>
    </row>
    <row r="5295" spans="2:23" ht="15" x14ac:dyDescent="0.25">
      <c r="B5295" s="2"/>
      <c r="I5295" s="2" t="s">
        <v>288</v>
      </c>
      <c r="J5295" s="2" t="s">
        <v>1177</v>
      </c>
      <c r="K5295" s="9">
        <v>-31</v>
      </c>
      <c r="L5295" s="9">
        <v>-40</v>
      </c>
      <c r="M5295" s="9">
        <v>-40</v>
      </c>
      <c r="N5295"/>
      <c r="O5295"/>
      <c r="P5295"/>
      <c r="Q5295"/>
      <c r="R5295"/>
      <c r="S5295"/>
      <c r="T5295"/>
      <c r="U5295"/>
      <c r="V5295"/>
      <c r="W5295"/>
    </row>
    <row r="5296" spans="2:23" ht="15" x14ac:dyDescent="0.25">
      <c r="B5296" s="2"/>
      <c r="K5296" s="9"/>
      <c r="L5296" s="9"/>
      <c r="M5296" s="9"/>
      <c r="N5296"/>
      <c r="O5296"/>
      <c r="P5296"/>
      <c r="Q5296"/>
      <c r="R5296"/>
      <c r="S5296"/>
      <c r="T5296"/>
      <c r="U5296"/>
      <c r="V5296"/>
      <c r="W5296"/>
    </row>
    <row r="5297" spans="2:23" ht="15" x14ac:dyDescent="0.25">
      <c r="B5297" s="2"/>
      <c r="D5297" s="2" t="s">
        <v>706</v>
      </c>
      <c r="E5297" s="2" t="s">
        <v>707</v>
      </c>
      <c r="K5297" s="9"/>
      <c r="L5297" s="9"/>
      <c r="M5297" s="9"/>
      <c r="N5297"/>
      <c r="O5297"/>
      <c r="P5297"/>
      <c r="Q5297"/>
      <c r="R5297"/>
      <c r="S5297"/>
      <c r="T5297"/>
      <c r="U5297"/>
      <c r="V5297"/>
      <c r="W5297"/>
    </row>
    <row r="5298" spans="2:23" ht="15" x14ac:dyDescent="0.25">
      <c r="B5298" s="2"/>
      <c r="F5298" s="2" t="s">
        <v>44</v>
      </c>
      <c r="G5298" s="2" t="s">
        <v>707</v>
      </c>
      <c r="K5298" s="9"/>
      <c r="L5298" s="9"/>
      <c r="M5298" s="9"/>
      <c r="N5298"/>
      <c r="O5298"/>
      <c r="P5298"/>
      <c r="Q5298"/>
      <c r="R5298"/>
      <c r="S5298"/>
      <c r="T5298"/>
      <c r="U5298"/>
      <c r="V5298"/>
      <c r="W5298"/>
    </row>
    <row r="5299" spans="2:23" ht="15" x14ac:dyDescent="0.25">
      <c r="B5299" s="2"/>
      <c r="H5299" s="2" t="s">
        <v>1705</v>
      </c>
      <c r="K5299" s="9"/>
      <c r="L5299" s="9"/>
      <c r="M5299" s="9"/>
      <c r="N5299"/>
      <c r="O5299"/>
      <c r="P5299"/>
      <c r="Q5299"/>
      <c r="R5299"/>
      <c r="S5299"/>
      <c r="T5299"/>
      <c r="U5299"/>
      <c r="V5299"/>
      <c r="W5299"/>
    </row>
    <row r="5300" spans="2:23" ht="15" x14ac:dyDescent="0.25">
      <c r="B5300" s="2"/>
      <c r="I5300" s="2" t="s">
        <v>800</v>
      </c>
      <c r="J5300" s="2" t="s">
        <v>1177</v>
      </c>
      <c r="K5300" s="9">
        <v>-1</v>
      </c>
      <c r="L5300" s="9">
        <v>-2</v>
      </c>
      <c r="M5300" s="9">
        <v>-2</v>
      </c>
      <c r="N5300"/>
      <c r="O5300"/>
      <c r="P5300"/>
      <c r="Q5300"/>
      <c r="R5300"/>
      <c r="S5300"/>
      <c r="T5300"/>
      <c r="U5300"/>
      <c r="V5300"/>
      <c r="W5300"/>
    </row>
    <row r="5301" spans="2:23" ht="15" x14ac:dyDescent="0.25">
      <c r="B5301" s="2"/>
      <c r="K5301" s="9"/>
      <c r="L5301" s="9"/>
      <c r="M5301" s="9"/>
      <c r="N5301"/>
      <c r="O5301"/>
      <c r="P5301"/>
      <c r="Q5301"/>
      <c r="R5301"/>
      <c r="S5301"/>
      <c r="T5301"/>
      <c r="U5301"/>
      <c r="V5301"/>
      <c r="W5301"/>
    </row>
    <row r="5302" spans="2:23" ht="15" x14ac:dyDescent="0.25">
      <c r="B5302" s="2"/>
      <c r="D5302" s="2" t="s">
        <v>711</v>
      </c>
      <c r="E5302" s="2" t="s">
        <v>712</v>
      </c>
      <c r="K5302" s="9"/>
      <c r="L5302" s="9"/>
      <c r="M5302" s="9"/>
      <c r="N5302"/>
      <c r="O5302"/>
      <c r="P5302"/>
      <c r="Q5302"/>
      <c r="R5302"/>
      <c r="S5302"/>
      <c r="T5302"/>
      <c r="U5302"/>
      <c r="V5302"/>
      <c r="W5302"/>
    </row>
    <row r="5303" spans="2:23" ht="15" x14ac:dyDescent="0.25">
      <c r="B5303" s="2"/>
      <c r="F5303" s="2" t="s">
        <v>44</v>
      </c>
      <c r="G5303" s="2" t="s">
        <v>712</v>
      </c>
      <c r="K5303" s="9"/>
      <c r="L5303" s="9"/>
      <c r="M5303" s="9"/>
      <c r="N5303"/>
      <c r="O5303"/>
      <c r="P5303"/>
      <c r="Q5303"/>
      <c r="R5303"/>
      <c r="S5303"/>
      <c r="T5303"/>
      <c r="U5303"/>
      <c r="V5303"/>
      <c r="W5303"/>
    </row>
    <row r="5304" spans="2:23" ht="15" x14ac:dyDescent="0.25">
      <c r="B5304" s="2"/>
      <c r="H5304" s="2" t="s">
        <v>1706</v>
      </c>
      <c r="K5304" s="9"/>
      <c r="L5304" s="9"/>
      <c r="M5304" s="9"/>
      <c r="N5304"/>
      <c r="O5304"/>
      <c r="P5304"/>
      <c r="Q5304"/>
      <c r="R5304"/>
      <c r="S5304"/>
      <c r="T5304"/>
      <c r="U5304"/>
      <c r="V5304"/>
      <c r="W5304"/>
    </row>
    <row r="5305" spans="2:23" ht="15" x14ac:dyDescent="0.25">
      <c r="B5305" s="2"/>
      <c r="I5305" s="2" t="s">
        <v>388</v>
      </c>
      <c r="J5305" s="2" t="s">
        <v>1177</v>
      </c>
      <c r="K5305" s="9">
        <v>-468</v>
      </c>
      <c r="L5305" s="9">
        <v>-8639</v>
      </c>
      <c r="M5305" s="9">
        <v>0</v>
      </c>
      <c r="N5305"/>
      <c r="O5305"/>
      <c r="P5305"/>
      <c r="Q5305"/>
      <c r="R5305"/>
      <c r="S5305"/>
      <c r="T5305"/>
      <c r="U5305"/>
      <c r="V5305"/>
      <c r="W5305"/>
    </row>
    <row r="5306" spans="2:23" ht="15" x14ac:dyDescent="0.25">
      <c r="B5306" s="2"/>
      <c r="K5306" s="9"/>
      <c r="L5306" s="9"/>
      <c r="M5306" s="9"/>
      <c r="N5306"/>
      <c r="O5306"/>
      <c r="P5306"/>
      <c r="Q5306"/>
      <c r="R5306"/>
      <c r="S5306"/>
      <c r="T5306"/>
      <c r="U5306"/>
      <c r="V5306"/>
      <c r="W5306"/>
    </row>
    <row r="5307" spans="2:23" ht="15" x14ac:dyDescent="0.25">
      <c r="B5307" s="2"/>
      <c r="H5307" s="2" t="s">
        <v>1707</v>
      </c>
      <c r="K5307" s="9"/>
      <c r="L5307" s="9"/>
      <c r="M5307" s="9"/>
      <c r="N5307"/>
      <c r="O5307"/>
      <c r="P5307"/>
      <c r="Q5307"/>
      <c r="R5307"/>
      <c r="S5307"/>
      <c r="T5307"/>
      <c r="U5307"/>
      <c r="V5307"/>
      <c r="W5307"/>
    </row>
    <row r="5308" spans="2:23" ht="15" x14ac:dyDescent="0.25">
      <c r="B5308" s="2"/>
      <c r="I5308" s="2" t="s">
        <v>155</v>
      </c>
      <c r="J5308" s="2" t="s">
        <v>1177</v>
      </c>
      <c r="K5308" s="9">
        <v>-2429</v>
      </c>
      <c r="L5308" s="9">
        <v>-1244</v>
      </c>
      <c r="M5308" s="9">
        <v>0</v>
      </c>
      <c r="N5308"/>
      <c r="O5308"/>
      <c r="P5308"/>
      <c r="Q5308"/>
      <c r="R5308"/>
      <c r="S5308"/>
      <c r="T5308"/>
      <c r="U5308"/>
      <c r="V5308"/>
      <c r="W5308"/>
    </row>
    <row r="5309" spans="2:23" ht="15" x14ac:dyDescent="0.25">
      <c r="B5309" s="2"/>
      <c r="K5309" s="9"/>
      <c r="L5309" s="9"/>
      <c r="M5309" s="9"/>
      <c r="N5309"/>
      <c r="O5309"/>
      <c r="P5309"/>
      <c r="Q5309"/>
      <c r="R5309"/>
      <c r="S5309"/>
      <c r="T5309"/>
      <c r="U5309"/>
      <c r="V5309"/>
      <c r="W5309"/>
    </row>
    <row r="5310" spans="2:23" ht="15" x14ac:dyDescent="0.25">
      <c r="B5310" s="2"/>
      <c r="H5310" s="2" t="s">
        <v>1708</v>
      </c>
      <c r="K5310" s="9"/>
      <c r="L5310" s="9"/>
      <c r="M5310" s="9"/>
      <c r="N5310"/>
      <c r="O5310"/>
      <c r="P5310"/>
      <c r="Q5310"/>
      <c r="R5310"/>
      <c r="S5310"/>
      <c r="T5310"/>
      <c r="U5310"/>
      <c r="V5310"/>
      <c r="W5310"/>
    </row>
    <row r="5311" spans="2:23" ht="15" x14ac:dyDescent="0.25">
      <c r="B5311" s="2"/>
      <c r="I5311" s="2" t="s">
        <v>800</v>
      </c>
      <c r="J5311" s="2" t="s">
        <v>1177</v>
      </c>
      <c r="K5311" s="9">
        <v>-48</v>
      </c>
      <c r="L5311" s="9">
        <v>0</v>
      </c>
      <c r="M5311" s="9">
        <v>0</v>
      </c>
      <c r="N5311"/>
      <c r="O5311"/>
      <c r="P5311"/>
      <c r="Q5311"/>
      <c r="R5311"/>
      <c r="S5311"/>
      <c r="T5311"/>
      <c r="U5311"/>
      <c r="V5311"/>
      <c r="W5311"/>
    </row>
    <row r="5312" spans="2:23" ht="15" x14ac:dyDescent="0.25">
      <c r="B5312" s="2"/>
      <c r="K5312" s="9"/>
      <c r="L5312" s="9"/>
      <c r="M5312" s="9"/>
      <c r="N5312"/>
      <c r="O5312"/>
      <c r="P5312"/>
      <c r="Q5312"/>
      <c r="R5312"/>
      <c r="S5312"/>
      <c r="T5312"/>
      <c r="U5312"/>
      <c r="V5312"/>
      <c r="W5312"/>
    </row>
    <row r="5313" spans="2:23" ht="15" x14ac:dyDescent="0.25">
      <c r="B5313" s="2"/>
      <c r="D5313" s="2" t="s">
        <v>714</v>
      </c>
      <c r="E5313" s="2" t="s">
        <v>715</v>
      </c>
      <c r="K5313" s="9"/>
      <c r="L5313" s="9"/>
      <c r="M5313" s="9"/>
      <c r="N5313"/>
      <c r="O5313"/>
      <c r="P5313"/>
      <c r="Q5313"/>
      <c r="R5313"/>
      <c r="S5313"/>
      <c r="T5313"/>
      <c r="U5313"/>
      <c r="V5313"/>
      <c r="W5313"/>
    </row>
    <row r="5314" spans="2:23" ht="15" x14ac:dyDescent="0.25">
      <c r="B5314" s="2"/>
      <c r="F5314" s="2" t="s">
        <v>44</v>
      </c>
      <c r="G5314" s="2" t="s">
        <v>715</v>
      </c>
      <c r="K5314" s="9"/>
      <c r="L5314" s="9"/>
      <c r="M5314" s="9"/>
      <c r="N5314"/>
      <c r="O5314"/>
      <c r="P5314"/>
      <c r="Q5314"/>
      <c r="R5314"/>
      <c r="S5314"/>
      <c r="T5314"/>
      <c r="U5314"/>
      <c r="V5314"/>
      <c r="W5314"/>
    </row>
    <row r="5315" spans="2:23" ht="15" x14ac:dyDescent="0.25">
      <c r="B5315" s="2"/>
      <c r="H5315" s="2" t="s">
        <v>1709</v>
      </c>
      <c r="K5315" s="9"/>
      <c r="L5315" s="9"/>
      <c r="M5315" s="9"/>
      <c r="N5315"/>
      <c r="O5315"/>
      <c r="P5315"/>
      <c r="Q5315"/>
      <c r="R5315"/>
      <c r="S5315"/>
      <c r="T5315"/>
      <c r="U5315"/>
      <c r="V5315"/>
      <c r="W5315"/>
    </row>
    <row r="5316" spans="2:23" ht="15" x14ac:dyDescent="0.25">
      <c r="B5316" s="2"/>
      <c r="I5316" s="2" t="s">
        <v>1072</v>
      </c>
      <c r="J5316" s="2" t="s">
        <v>1177</v>
      </c>
      <c r="K5316" s="9">
        <v>-8</v>
      </c>
      <c r="L5316" s="9">
        <v>-8</v>
      </c>
      <c r="M5316" s="9">
        <v>-8</v>
      </c>
      <c r="N5316"/>
      <c r="O5316"/>
      <c r="P5316"/>
      <c r="Q5316"/>
      <c r="R5316"/>
      <c r="S5316"/>
      <c r="T5316"/>
      <c r="U5316"/>
      <c r="V5316"/>
      <c r="W5316"/>
    </row>
    <row r="5317" spans="2:23" ht="15" x14ac:dyDescent="0.25">
      <c r="B5317" s="2"/>
      <c r="K5317" s="9"/>
      <c r="L5317" s="9"/>
      <c r="M5317" s="9"/>
      <c r="N5317"/>
      <c r="O5317"/>
      <c r="P5317"/>
      <c r="Q5317"/>
      <c r="R5317"/>
      <c r="S5317"/>
      <c r="T5317"/>
      <c r="U5317"/>
      <c r="V5317"/>
      <c r="W5317"/>
    </row>
    <row r="5318" spans="2:23" ht="15" x14ac:dyDescent="0.25">
      <c r="B5318" s="2"/>
      <c r="H5318" s="2" t="s">
        <v>1710</v>
      </c>
      <c r="K5318" s="9"/>
      <c r="L5318" s="9"/>
      <c r="M5318" s="9"/>
      <c r="N5318"/>
      <c r="O5318"/>
      <c r="P5318"/>
      <c r="Q5318"/>
      <c r="R5318"/>
      <c r="S5318"/>
      <c r="T5318"/>
      <c r="U5318"/>
      <c r="V5318"/>
      <c r="W5318"/>
    </row>
    <row r="5319" spans="2:23" ht="15" x14ac:dyDescent="0.25">
      <c r="B5319" s="2"/>
      <c r="I5319" s="2" t="s">
        <v>1072</v>
      </c>
      <c r="J5319" s="2" t="s">
        <v>1177</v>
      </c>
      <c r="K5319" s="9">
        <v>-74</v>
      </c>
      <c r="L5319" s="9">
        <v>-80</v>
      </c>
      <c r="M5319" s="9">
        <v>-81</v>
      </c>
      <c r="N5319"/>
      <c r="O5319"/>
      <c r="P5319"/>
      <c r="Q5319"/>
      <c r="R5319"/>
      <c r="S5319"/>
      <c r="T5319"/>
      <c r="U5319"/>
      <c r="V5319"/>
      <c r="W5319"/>
    </row>
    <row r="5320" spans="2:23" ht="15" x14ac:dyDescent="0.25">
      <c r="B5320" s="2"/>
      <c r="K5320" s="9"/>
      <c r="L5320" s="9"/>
      <c r="M5320" s="9"/>
      <c r="N5320"/>
      <c r="O5320"/>
      <c r="P5320"/>
      <c r="Q5320"/>
      <c r="R5320"/>
      <c r="S5320"/>
      <c r="T5320"/>
      <c r="U5320"/>
      <c r="V5320"/>
      <c r="W5320"/>
    </row>
    <row r="5321" spans="2:23" ht="15" x14ac:dyDescent="0.25">
      <c r="B5321" s="2"/>
      <c r="H5321" s="2" t="s">
        <v>1711</v>
      </c>
      <c r="K5321" s="9"/>
      <c r="L5321" s="9"/>
      <c r="M5321" s="9"/>
      <c r="N5321"/>
      <c r="O5321"/>
      <c r="P5321"/>
      <c r="Q5321"/>
      <c r="R5321"/>
      <c r="S5321"/>
      <c r="T5321"/>
      <c r="U5321"/>
      <c r="V5321"/>
      <c r="W5321"/>
    </row>
    <row r="5322" spans="2:23" ht="15" x14ac:dyDescent="0.25">
      <c r="B5322" s="2"/>
      <c r="I5322" s="2" t="s">
        <v>1072</v>
      </c>
      <c r="J5322" s="2" t="s">
        <v>1177</v>
      </c>
      <c r="K5322" s="9">
        <v>-3044</v>
      </c>
      <c r="L5322" s="9">
        <v>-2762</v>
      </c>
      <c r="M5322" s="9">
        <v>-2879</v>
      </c>
      <c r="N5322"/>
      <c r="O5322"/>
      <c r="P5322"/>
      <c r="Q5322"/>
      <c r="R5322"/>
      <c r="S5322"/>
      <c r="T5322"/>
      <c r="U5322"/>
      <c r="V5322"/>
      <c r="W5322"/>
    </row>
    <row r="5323" spans="2:23" ht="15" x14ac:dyDescent="0.25">
      <c r="B5323" s="2"/>
      <c r="K5323" s="9"/>
      <c r="L5323" s="9"/>
      <c r="M5323" s="9"/>
      <c r="N5323"/>
      <c r="O5323"/>
      <c r="P5323"/>
      <c r="Q5323"/>
      <c r="R5323"/>
      <c r="S5323"/>
      <c r="T5323"/>
      <c r="U5323"/>
      <c r="V5323"/>
      <c r="W5323"/>
    </row>
    <row r="5324" spans="2:23" ht="15" x14ac:dyDescent="0.25">
      <c r="B5324" s="2"/>
      <c r="H5324" s="2" t="s">
        <v>1712</v>
      </c>
      <c r="K5324" s="9"/>
      <c r="L5324" s="9"/>
      <c r="M5324" s="9"/>
      <c r="N5324"/>
      <c r="O5324"/>
      <c r="P5324"/>
      <c r="Q5324"/>
      <c r="R5324"/>
      <c r="S5324"/>
      <c r="T5324"/>
      <c r="U5324"/>
      <c r="V5324"/>
      <c r="W5324"/>
    </row>
    <row r="5325" spans="2:23" ht="15" x14ac:dyDescent="0.25">
      <c r="B5325" s="2"/>
      <c r="I5325" s="2" t="s">
        <v>800</v>
      </c>
      <c r="J5325" s="2" t="s">
        <v>1177</v>
      </c>
      <c r="K5325" s="9">
        <v>-30</v>
      </c>
      <c r="L5325" s="9">
        <v>0</v>
      </c>
      <c r="M5325" s="9">
        <v>0</v>
      </c>
      <c r="N5325"/>
      <c r="O5325"/>
      <c r="P5325"/>
      <c r="Q5325"/>
      <c r="R5325"/>
      <c r="S5325"/>
      <c r="T5325"/>
      <c r="U5325"/>
      <c r="V5325"/>
      <c r="W5325"/>
    </row>
    <row r="5326" spans="2:23" ht="15" x14ac:dyDescent="0.25">
      <c r="B5326" s="2"/>
      <c r="K5326" s="9"/>
      <c r="L5326" s="9"/>
      <c r="M5326" s="9"/>
      <c r="N5326"/>
      <c r="O5326"/>
      <c r="P5326"/>
      <c r="Q5326"/>
      <c r="R5326"/>
      <c r="S5326"/>
      <c r="T5326"/>
      <c r="U5326"/>
      <c r="V5326"/>
      <c r="W5326"/>
    </row>
    <row r="5327" spans="2:23" ht="15" x14ac:dyDescent="0.25">
      <c r="B5327" s="2"/>
      <c r="H5327" s="2" t="s">
        <v>1713</v>
      </c>
      <c r="K5327" s="9"/>
      <c r="L5327" s="9"/>
      <c r="M5327" s="9"/>
      <c r="N5327"/>
      <c r="O5327"/>
      <c r="P5327"/>
      <c r="Q5327"/>
      <c r="R5327"/>
      <c r="S5327"/>
      <c r="T5327"/>
      <c r="U5327"/>
      <c r="V5327"/>
      <c r="W5327"/>
    </row>
    <row r="5328" spans="2:23" ht="15" x14ac:dyDescent="0.25">
      <c r="B5328" s="2"/>
      <c r="I5328" s="2" t="s">
        <v>717</v>
      </c>
      <c r="J5328" s="2" t="s">
        <v>1177</v>
      </c>
      <c r="K5328" s="9">
        <v>0</v>
      </c>
      <c r="L5328" s="9">
        <v>-1</v>
      </c>
      <c r="M5328" s="9">
        <v>-1</v>
      </c>
      <c r="N5328"/>
      <c r="O5328"/>
      <c r="P5328"/>
      <c r="Q5328"/>
      <c r="R5328"/>
      <c r="S5328"/>
      <c r="T5328"/>
      <c r="U5328"/>
      <c r="V5328"/>
      <c r="W5328"/>
    </row>
    <row r="5329" spans="2:23" ht="15" x14ac:dyDescent="0.25">
      <c r="B5329" s="2"/>
      <c r="K5329" s="9"/>
      <c r="L5329" s="9"/>
      <c r="M5329" s="9"/>
      <c r="N5329"/>
      <c r="O5329"/>
      <c r="P5329"/>
      <c r="Q5329"/>
      <c r="R5329"/>
      <c r="S5329"/>
      <c r="T5329"/>
      <c r="U5329"/>
      <c r="V5329"/>
      <c r="W5329"/>
    </row>
    <row r="5330" spans="2:23" ht="15" x14ac:dyDescent="0.25">
      <c r="B5330" s="2"/>
      <c r="H5330" s="2" t="s">
        <v>1714</v>
      </c>
      <c r="K5330" s="9"/>
      <c r="L5330" s="9"/>
      <c r="M5330" s="9"/>
      <c r="N5330"/>
      <c r="O5330"/>
      <c r="P5330"/>
      <c r="Q5330"/>
      <c r="R5330"/>
      <c r="S5330"/>
      <c r="T5330"/>
      <c r="U5330"/>
      <c r="V5330"/>
      <c r="W5330"/>
    </row>
    <row r="5331" spans="2:23" ht="15" x14ac:dyDescent="0.25">
      <c r="B5331" s="2"/>
      <c r="I5331" s="2" t="s">
        <v>717</v>
      </c>
      <c r="J5331" s="2" t="s">
        <v>1177</v>
      </c>
      <c r="K5331" s="9">
        <v>-1</v>
      </c>
      <c r="L5331" s="9">
        <v>-1</v>
      </c>
      <c r="M5331" s="9">
        <v>-1</v>
      </c>
      <c r="N5331"/>
      <c r="O5331"/>
      <c r="P5331"/>
      <c r="Q5331"/>
      <c r="R5331"/>
      <c r="S5331"/>
      <c r="T5331"/>
      <c r="U5331"/>
      <c r="V5331"/>
      <c r="W5331"/>
    </row>
    <row r="5332" spans="2:23" ht="15" x14ac:dyDescent="0.25">
      <c r="B5332" s="2"/>
      <c r="K5332" s="9"/>
      <c r="L5332" s="9"/>
      <c r="M5332" s="9"/>
      <c r="N5332"/>
      <c r="O5332"/>
      <c r="P5332"/>
      <c r="Q5332"/>
      <c r="R5332"/>
      <c r="S5332"/>
      <c r="T5332"/>
      <c r="U5332"/>
      <c r="V5332"/>
      <c r="W5332"/>
    </row>
    <row r="5333" spans="2:23" ht="15" x14ac:dyDescent="0.25">
      <c r="B5333" s="2"/>
      <c r="H5333" s="2" t="s">
        <v>1715</v>
      </c>
      <c r="K5333" s="9"/>
      <c r="L5333" s="9"/>
      <c r="M5333" s="9"/>
      <c r="N5333"/>
      <c r="O5333"/>
      <c r="P5333"/>
      <c r="Q5333"/>
      <c r="R5333"/>
      <c r="S5333"/>
      <c r="T5333"/>
      <c r="U5333"/>
      <c r="V5333"/>
      <c r="W5333"/>
    </row>
    <row r="5334" spans="2:23" ht="15" x14ac:dyDescent="0.25">
      <c r="B5334" s="2"/>
      <c r="I5334" s="2" t="s">
        <v>717</v>
      </c>
      <c r="J5334" s="2" t="s">
        <v>1177</v>
      </c>
      <c r="K5334" s="9">
        <v>28</v>
      </c>
      <c r="L5334" s="9">
        <v>0</v>
      </c>
      <c r="M5334" s="9">
        <v>-12</v>
      </c>
      <c r="N5334"/>
      <c r="O5334"/>
      <c r="P5334"/>
      <c r="Q5334"/>
      <c r="R5334"/>
      <c r="S5334"/>
      <c r="T5334"/>
      <c r="U5334"/>
      <c r="V5334"/>
      <c r="W5334"/>
    </row>
    <row r="5335" spans="2:23" ht="15" x14ac:dyDescent="0.25">
      <c r="B5335" s="2"/>
      <c r="K5335" s="9"/>
      <c r="L5335" s="9"/>
      <c r="M5335" s="9"/>
      <c r="N5335"/>
      <c r="O5335"/>
      <c r="P5335"/>
      <c r="Q5335"/>
      <c r="R5335"/>
      <c r="S5335"/>
      <c r="T5335"/>
      <c r="U5335"/>
      <c r="V5335"/>
      <c r="W5335"/>
    </row>
    <row r="5336" spans="2:23" ht="15" x14ac:dyDescent="0.25">
      <c r="B5336" s="2"/>
      <c r="H5336" s="2" t="s">
        <v>1716</v>
      </c>
      <c r="K5336" s="9"/>
      <c r="L5336" s="9"/>
      <c r="M5336" s="9"/>
      <c r="N5336"/>
      <c r="O5336"/>
      <c r="P5336"/>
      <c r="Q5336"/>
      <c r="R5336"/>
      <c r="S5336"/>
      <c r="T5336"/>
      <c r="U5336"/>
      <c r="V5336"/>
      <c r="W5336"/>
    </row>
    <row r="5337" spans="2:23" ht="15" x14ac:dyDescent="0.25">
      <c r="B5337" s="2"/>
      <c r="I5337" s="2" t="s">
        <v>717</v>
      </c>
      <c r="J5337" s="2" t="s">
        <v>1177</v>
      </c>
      <c r="K5337" s="9">
        <v>-25</v>
      </c>
      <c r="L5337" s="9">
        <v>-27</v>
      </c>
      <c r="M5337" s="9">
        <v>-29</v>
      </c>
      <c r="N5337"/>
      <c r="O5337"/>
      <c r="P5337"/>
      <c r="Q5337"/>
      <c r="R5337"/>
      <c r="S5337"/>
      <c r="T5337"/>
      <c r="U5337"/>
      <c r="V5337"/>
      <c r="W5337"/>
    </row>
    <row r="5338" spans="2:23" ht="15" x14ac:dyDescent="0.25">
      <c r="B5338" s="2"/>
      <c r="K5338" s="9"/>
      <c r="L5338" s="9"/>
      <c r="M5338" s="9"/>
      <c r="N5338"/>
      <c r="O5338"/>
      <c r="P5338"/>
      <c r="Q5338"/>
      <c r="R5338"/>
      <c r="S5338"/>
      <c r="T5338"/>
      <c r="U5338"/>
      <c r="V5338"/>
      <c r="W5338"/>
    </row>
    <row r="5339" spans="2:23" ht="15" x14ac:dyDescent="0.25">
      <c r="B5339" s="2"/>
      <c r="H5339" s="2" t="s">
        <v>1717</v>
      </c>
      <c r="K5339" s="9"/>
      <c r="L5339" s="9"/>
      <c r="M5339" s="9"/>
      <c r="N5339"/>
      <c r="O5339"/>
      <c r="P5339"/>
      <c r="Q5339"/>
      <c r="R5339"/>
      <c r="S5339"/>
      <c r="T5339"/>
      <c r="U5339"/>
      <c r="V5339"/>
      <c r="W5339"/>
    </row>
    <row r="5340" spans="2:23" ht="15" x14ac:dyDescent="0.25">
      <c r="B5340" s="2"/>
      <c r="I5340" s="2" t="s">
        <v>717</v>
      </c>
      <c r="J5340" s="2" t="s">
        <v>1177</v>
      </c>
      <c r="K5340" s="9">
        <v>0</v>
      </c>
      <c r="L5340" s="9">
        <v>0</v>
      </c>
      <c r="M5340" s="9">
        <v>-88</v>
      </c>
      <c r="N5340"/>
      <c r="O5340"/>
      <c r="P5340"/>
      <c r="Q5340"/>
      <c r="R5340"/>
      <c r="S5340"/>
      <c r="T5340"/>
      <c r="U5340"/>
      <c r="V5340"/>
      <c r="W5340"/>
    </row>
    <row r="5341" spans="2:23" ht="15" x14ac:dyDescent="0.25">
      <c r="B5341" s="2"/>
      <c r="K5341" s="9"/>
      <c r="L5341" s="9"/>
      <c r="M5341" s="9"/>
      <c r="N5341"/>
      <c r="O5341"/>
      <c r="P5341"/>
      <c r="Q5341"/>
      <c r="R5341"/>
      <c r="S5341"/>
      <c r="T5341"/>
      <c r="U5341"/>
      <c r="V5341"/>
      <c r="W5341"/>
    </row>
    <row r="5342" spans="2:23" ht="15" x14ac:dyDescent="0.25">
      <c r="B5342" s="2"/>
      <c r="D5342" s="2" t="s">
        <v>47</v>
      </c>
      <c r="E5342" s="2" t="s">
        <v>48</v>
      </c>
      <c r="K5342" s="9"/>
      <c r="L5342" s="9"/>
      <c r="M5342" s="9"/>
      <c r="N5342"/>
      <c r="O5342"/>
      <c r="P5342"/>
      <c r="Q5342"/>
      <c r="R5342"/>
      <c r="S5342"/>
      <c r="T5342"/>
      <c r="U5342"/>
      <c r="V5342"/>
      <c r="W5342"/>
    </row>
    <row r="5343" spans="2:23" ht="15" x14ac:dyDescent="0.25">
      <c r="B5343" s="2"/>
      <c r="F5343" s="2" t="s">
        <v>44</v>
      </c>
      <c r="G5343" s="2" t="s">
        <v>48</v>
      </c>
      <c r="K5343" s="9"/>
      <c r="L5343" s="9"/>
      <c r="M5343" s="9"/>
      <c r="N5343"/>
      <c r="O5343"/>
      <c r="P5343"/>
      <c r="Q5343"/>
      <c r="R5343"/>
      <c r="S5343"/>
      <c r="T5343"/>
      <c r="U5343"/>
      <c r="V5343"/>
      <c r="W5343"/>
    </row>
    <row r="5344" spans="2:23" ht="15" x14ac:dyDescent="0.25">
      <c r="B5344" s="2"/>
      <c r="H5344" s="2" t="s">
        <v>1718</v>
      </c>
      <c r="K5344" s="9"/>
      <c r="L5344" s="9"/>
      <c r="M5344" s="9"/>
      <c r="N5344"/>
      <c r="O5344"/>
      <c r="P5344"/>
      <c r="Q5344"/>
      <c r="R5344"/>
      <c r="S5344"/>
      <c r="T5344"/>
      <c r="U5344"/>
      <c r="V5344"/>
      <c r="W5344"/>
    </row>
    <row r="5345" spans="2:23" ht="15" x14ac:dyDescent="0.25">
      <c r="B5345" s="2"/>
      <c r="I5345" s="2" t="s">
        <v>800</v>
      </c>
      <c r="J5345" s="2" t="s">
        <v>1177</v>
      </c>
      <c r="K5345" s="9">
        <v>-2</v>
      </c>
      <c r="L5345" s="9">
        <v>0</v>
      </c>
      <c r="M5345" s="9">
        <v>0</v>
      </c>
      <c r="N5345"/>
      <c r="O5345"/>
      <c r="P5345"/>
      <c r="Q5345"/>
      <c r="R5345"/>
      <c r="S5345"/>
      <c r="T5345"/>
      <c r="U5345"/>
      <c r="V5345"/>
      <c r="W5345"/>
    </row>
    <row r="5346" spans="2:23" ht="15" x14ac:dyDescent="0.25">
      <c r="B5346" s="2"/>
      <c r="K5346" s="9"/>
      <c r="L5346" s="9"/>
      <c r="M5346" s="9"/>
      <c r="N5346"/>
      <c r="O5346"/>
      <c r="P5346"/>
      <c r="Q5346"/>
      <c r="R5346"/>
      <c r="S5346"/>
      <c r="T5346"/>
      <c r="U5346"/>
      <c r="V5346"/>
      <c r="W5346"/>
    </row>
    <row r="5347" spans="2:23" ht="15" x14ac:dyDescent="0.25">
      <c r="B5347" s="2"/>
      <c r="H5347" s="2" t="s">
        <v>1719</v>
      </c>
      <c r="K5347" s="9"/>
      <c r="L5347" s="9"/>
      <c r="M5347" s="9"/>
      <c r="N5347"/>
      <c r="O5347"/>
      <c r="P5347"/>
      <c r="Q5347"/>
      <c r="R5347"/>
      <c r="S5347"/>
      <c r="T5347"/>
      <c r="U5347"/>
      <c r="V5347"/>
      <c r="W5347"/>
    </row>
    <row r="5348" spans="2:23" ht="15" x14ac:dyDescent="0.25">
      <c r="B5348" s="2"/>
      <c r="I5348" s="2" t="s">
        <v>50</v>
      </c>
      <c r="J5348" s="2" t="s">
        <v>1177</v>
      </c>
      <c r="K5348" s="9">
        <v>-2</v>
      </c>
      <c r="L5348" s="9">
        <v>-2</v>
      </c>
      <c r="M5348" s="9">
        <v>0</v>
      </c>
      <c r="N5348"/>
      <c r="O5348"/>
      <c r="P5348"/>
      <c r="Q5348"/>
      <c r="R5348"/>
      <c r="S5348"/>
      <c r="T5348"/>
      <c r="U5348"/>
      <c r="V5348"/>
      <c r="W5348"/>
    </row>
    <row r="5349" spans="2:23" ht="15" x14ac:dyDescent="0.25">
      <c r="B5349" s="2"/>
      <c r="K5349" s="9"/>
      <c r="L5349" s="9"/>
      <c r="M5349" s="9"/>
      <c r="N5349"/>
      <c r="O5349"/>
      <c r="P5349"/>
      <c r="Q5349"/>
      <c r="R5349"/>
      <c r="S5349"/>
      <c r="T5349"/>
      <c r="U5349"/>
      <c r="V5349"/>
      <c r="W5349"/>
    </row>
    <row r="5350" spans="2:23" ht="15" x14ac:dyDescent="0.25">
      <c r="B5350" s="2"/>
      <c r="H5350" s="2" t="s">
        <v>1720</v>
      </c>
      <c r="K5350" s="9"/>
      <c r="L5350" s="9"/>
      <c r="M5350" s="9"/>
      <c r="N5350"/>
      <c r="O5350"/>
      <c r="P5350"/>
      <c r="Q5350"/>
      <c r="R5350"/>
      <c r="S5350"/>
      <c r="T5350"/>
      <c r="U5350"/>
      <c r="V5350"/>
      <c r="W5350"/>
    </row>
    <row r="5351" spans="2:23" ht="15" x14ac:dyDescent="0.25">
      <c r="B5351" s="2"/>
      <c r="I5351" s="2" t="s">
        <v>50</v>
      </c>
      <c r="J5351" s="2" t="s">
        <v>1177</v>
      </c>
      <c r="K5351" s="9">
        <v>-6</v>
      </c>
      <c r="L5351" s="9">
        <v>0</v>
      </c>
      <c r="M5351" s="9">
        <v>0</v>
      </c>
      <c r="N5351"/>
      <c r="O5351"/>
      <c r="P5351"/>
      <c r="Q5351"/>
      <c r="R5351"/>
      <c r="S5351"/>
      <c r="T5351"/>
      <c r="U5351"/>
      <c r="V5351"/>
      <c r="W5351"/>
    </row>
    <row r="5352" spans="2:23" ht="15" x14ac:dyDescent="0.25">
      <c r="B5352" s="2"/>
      <c r="K5352" s="9"/>
      <c r="L5352" s="9"/>
      <c r="M5352" s="9"/>
      <c r="N5352"/>
      <c r="O5352"/>
      <c r="P5352"/>
      <c r="Q5352"/>
      <c r="R5352"/>
      <c r="S5352"/>
      <c r="T5352"/>
      <c r="U5352"/>
      <c r="V5352"/>
      <c r="W5352"/>
    </row>
    <row r="5353" spans="2:23" ht="15" x14ac:dyDescent="0.25">
      <c r="B5353" s="2"/>
      <c r="D5353" s="2" t="s">
        <v>1132</v>
      </c>
      <c r="E5353" s="2" t="s">
        <v>1133</v>
      </c>
      <c r="K5353" s="9"/>
      <c r="L5353" s="9"/>
      <c r="M5353" s="9"/>
      <c r="N5353"/>
      <c r="O5353"/>
      <c r="P5353"/>
      <c r="Q5353"/>
      <c r="R5353"/>
      <c r="S5353"/>
      <c r="T5353"/>
      <c r="U5353"/>
      <c r="V5353"/>
      <c r="W5353"/>
    </row>
    <row r="5354" spans="2:23" ht="15" x14ac:dyDescent="0.25">
      <c r="B5354" s="2"/>
      <c r="F5354" s="2" t="s">
        <v>44</v>
      </c>
      <c r="G5354" s="2" t="s">
        <v>1133</v>
      </c>
      <c r="K5354" s="9"/>
      <c r="L5354" s="9"/>
      <c r="M5354" s="9"/>
      <c r="N5354"/>
      <c r="O5354"/>
      <c r="P5354"/>
      <c r="Q5354"/>
      <c r="R5354"/>
      <c r="S5354"/>
      <c r="T5354"/>
      <c r="U5354"/>
      <c r="V5354"/>
      <c r="W5354"/>
    </row>
    <row r="5355" spans="2:23" ht="15" x14ac:dyDescent="0.25">
      <c r="B5355" s="2"/>
      <c r="H5355" s="2" t="s">
        <v>1721</v>
      </c>
      <c r="K5355" s="9"/>
      <c r="L5355" s="9"/>
      <c r="M5355" s="9"/>
      <c r="N5355"/>
      <c r="O5355"/>
      <c r="P5355"/>
      <c r="Q5355"/>
      <c r="R5355"/>
      <c r="S5355"/>
      <c r="T5355"/>
      <c r="U5355"/>
      <c r="V5355"/>
      <c r="W5355"/>
    </row>
    <row r="5356" spans="2:23" ht="15" x14ac:dyDescent="0.25">
      <c r="B5356" s="2"/>
      <c r="I5356" s="2" t="s">
        <v>128</v>
      </c>
      <c r="J5356" s="2" t="s">
        <v>1177</v>
      </c>
      <c r="K5356" s="9">
        <v>-2</v>
      </c>
      <c r="L5356" s="9">
        <v>-7</v>
      </c>
      <c r="M5356" s="9">
        <v>0</v>
      </c>
      <c r="N5356"/>
      <c r="O5356"/>
      <c r="P5356"/>
      <c r="Q5356"/>
      <c r="R5356"/>
      <c r="S5356"/>
      <c r="T5356"/>
      <c r="U5356"/>
      <c r="V5356"/>
      <c r="W5356"/>
    </row>
    <row r="5357" spans="2:23" ht="15" x14ac:dyDescent="0.25">
      <c r="B5357" s="2"/>
      <c r="K5357" s="9"/>
      <c r="L5357" s="9"/>
      <c r="M5357" s="9"/>
      <c r="N5357"/>
      <c r="O5357"/>
      <c r="P5357"/>
      <c r="Q5357"/>
      <c r="R5357"/>
      <c r="S5357"/>
      <c r="T5357"/>
      <c r="U5357"/>
      <c r="V5357"/>
      <c r="W5357"/>
    </row>
    <row r="5358" spans="2:23" ht="15" x14ac:dyDescent="0.25">
      <c r="B5358" s="2"/>
      <c r="D5358" s="2" t="s">
        <v>1230</v>
      </c>
      <c r="E5358" s="2" t="s">
        <v>1231</v>
      </c>
      <c r="K5358" s="9"/>
      <c r="L5358" s="9"/>
      <c r="M5358" s="9"/>
      <c r="N5358"/>
      <c r="O5358"/>
      <c r="P5358"/>
      <c r="Q5358"/>
      <c r="R5358"/>
      <c r="S5358"/>
      <c r="T5358"/>
      <c r="U5358"/>
      <c r="V5358"/>
      <c r="W5358"/>
    </row>
    <row r="5359" spans="2:23" ht="15" x14ac:dyDescent="0.25">
      <c r="B5359" s="2"/>
      <c r="F5359" s="2" t="s">
        <v>44</v>
      </c>
      <c r="G5359" s="2" t="s">
        <v>1231</v>
      </c>
      <c r="K5359" s="9"/>
      <c r="L5359" s="9"/>
      <c r="M5359" s="9"/>
      <c r="N5359"/>
      <c r="O5359"/>
      <c r="P5359"/>
      <c r="Q5359"/>
      <c r="R5359"/>
      <c r="S5359"/>
      <c r="T5359"/>
      <c r="U5359"/>
      <c r="V5359"/>
      <c r="W5359"/>
    </row>
    <row r="5360" spans="2:23" ht="15" x14ac:dyDescent="0.25">
      <c r="B5360" s="2"/>
      <c r="H5360" s="2" t="s">
        <v>1722</v>
      </c>
      <c r="K5360" s="9"/>
      <c r="L5360" s="9"/>
      <c r="M5360" s="9"/>
      <c r="N5360"/>
      <c r="O5360"/>
      <c r="P5360"/>
      <c r="Q5360"/>
      <c r="R5360"/>
      <c r="S5360"/>
      <c r="T5360"/>
      <c r="U5360"/>
      <c r="V5360"/>
      <c r="W5360"/>
    </row>
    <row r="5361" spans="2:23" ht="15" x14ac:dyDescent="0.25">
      <c r="B5361" s="2"/>
      <c r="I5361" s="2" t="s">
        <v>690</v>
      </c>
      <c r="J5361" s="2" t="s">
        <v>1177</v>
      </c>
      <c r="K5361" s="9">
        <v>-623</v>
      </c>
      <c r="L5361" s="9">
        <v>-242</v>
      </c>
      <c r="M5361" s="9">
        <v>0</v>
      </c>
      <c r="N5361"/>
      <c r="O5361"/>
      <c r="P5361"/>
      <c r="Q5361"/>
      <c r="R5361"/>
      <c r="S5361"/>
      <c r="T5361"/>
      <c r="U5361"/>
      <c r="V5361"/>
      <c r="W5361"/>
    </row>
    <row r="5362" spans="2:23" ht="15" x14ac:dyDescent="0.25">
      <c r="B5362" s="2"/>
      <c r="K5362" s="9"/>
      <c r="L5362" s="9"/>
      <c r="M5362" s="9"/>
      <c r="N5362"/>
      <c r="O5362"/>
      <c r="P5362"/>
      <c r="Q5362"/>
      <c r="R5362"/>
      <c r="S5362"/>
      <c r="T5362"/>
      <c r="U5362"/>
      <c r="V5362"/>
      <c r="W5362"/>
    </row>
    <row r="5363" spans="2:23" ht="15" x14ac:dyDescent="0.25">
      <c r="B5363" s="2"/>
      <c r="D5363" s="2" t="s">
        <v>737</v>
      </c>
      <c r="E5363" s="2" t="s">
        <v>738</v>
      </c>
      <c r="K5363" s="9"/>
      <c r="L5363" s="9"/>
      <c r="M5363" s="9"/>
      <c r="N5363"/>
      <c r="O5363"/>
      <c r="P5363"/>
      <c r="Q5363"/>
      <c r="R5363"/>
      <c r="S5363"/>
      <c r="T5363"/>
      <c r="U5363"/>
      <c r="V5363"/>
      <c r="W5363"/>
    </row>
    <row r="5364" spans="2:23" ht="15" x14ac:dyDescent="0.25">
      <c r="B5364" s="2"/>
      <c r="F5364" s="2" t="s">
        <v>44</v>
      </c>
      <c r="G5364" s="2" t="s">
        <v>738</v>
      </c>
      <c r="K5364" s="9"/>
      <c r="L5364" s="9"/>
      <c r="M5364" s="9"/>
      <c r="N5364"/>
      <c r="O5364"/>
      <c r="P5364"/>
      <c r="Q5364"/>
      <c r="R5364"/>
      <c r="S5364"/>
      <c r="T5364"/>
      <c r="U5364"/>
      <c r="V5364"/>
      <c r="W5364"/>
    </row>
    <row r="5365" spans="2:23" ht="15" x14ac:dyDescent="0.25">
      <c r="B5365" s="2"/>
      <c r="H5365" s="2" t="s">
        <v>1723</v>
      </c>
      <c r="K5365" s="9"/>
      <c r="L5365" s="9"/>
      <c r="M5365" s="9"/>
      <c r="N5365"/>
      <c r="O5365"/>
      <c r="P5365"/>
      <c r="Q5365"/>
      <c r="R5365"/>
      <c r="S5365"/>
      <c r="T5365"/>
      <c r="U5365"/>
      <c r="V5365"/>
      <c r="W5365"/>
    </row>
    <row r="5366" spans="2:23" ht="15" x14ac:dyDescent="0.25">
      <c r="B5366" s="2"/>
      <c r="I5366" s="2" t="s">
        <v>155</v>
      </c>
      <c r="J5366" s="2" t="s">
        <v>1177</v>
      </c>
      <c r="K5366" s="9">
        <v>-20</v>
      </c>
      <c r="L5366" s="9">
        <v>-23</v>
      </c>
      <c r="M5366" s="9">
        <v>-23</v>
      </c>
      <c r="N5366"/>
      <c r="O5366"/>
      <c r="P5366"/>
      <c r="Q5366"/>
      <c r="R5366"/>
      <c r="S5366"/>
      <c r="T5366"/>
      <c r="U5366"/>
      <c r="V5366"/>
      <c r="W5366"/>
    </row>
    <row r="5367" spans="2:23" ht="15" x14ac:dyDescent="0.25">
      <c r="B5367" s="2"/>
      <c r="K5367" s="9"/>
      <c r="L5367" s="9"/>
      <c r="M5367" s="9"/>
      <c r="N5367"/>
      <c r="O5367"/>
      <c r="P5367"/>
      <c r="Q5367"/>
      <c r="R5367"/>
      <c r="S5367"/>
      <c r="T5367"/>
      <c r="U5367"/>
      <c r="V5367"/>
      <c r="W5367"/>
    </row>
    <row r="5368" spans="2:23" ht="15" x14ac:dyDescent="0.25">
      <c r="B5368" s="2"/>
      <c r="H5368" s="2" t="s">
        <v>1724</v>
      </c>
      <c r="K5368" s="9"/>
      <c r="L5368" s="9"/>
      <c r="M5368" s="9"/>
      <c r="N5368"/>
      <c r="O5368"/>
      <c r="P5368"/>
      <c r="Q5368"/>
      <c r="R5368"/>
      <c r="S5368"/>
      <c r="T5368"/>
      <c r="U5368"/>
      <c r="V5368"/>
      <c r="W5368"/>
    </row>
    <row r="5369" spans="2:23" ht="15" x14ac:dyDescent="0.25">
      <c r="B5369" s="2"/>
      <c r="I5369" s="2" t="s">
        <v>800</v>
      </c>
      <c r="J5369" s="2" t="s">
        <v>1177</v>
      </c>
      <c r="K5369" s="9">
        <v>-4</v>
      </c>
      <c r="L5369" s="9">
        <v>0</v>
      </c>
      <c r="M5369" s="9">
        <v>0</v>
      </c>
      <c r="N5369"/>
      <c r="O5369"/>
      <c r="P5369"/>
      <c r="Q5369"/>
      <c r="R5369"/>
      <c r="S5369"/>
      <c r="T5369"/>
      <c r="U5369"/>
      <c r="V5369"/>
      <c r="W5369"/>
    </row>
    <row r="5370" spans="2:23" ht="15" x14ac:dyDescent="0.25">
      <c r="B5370" s="2"/>
      <c r="K5370" s="9"/>
      <c r="L5370" s="9"/>
      <c r="M5370" s="9"/>
      <c r="N5370"/>
      <c r="O5370"/>
      <c r="P5370"/>
      <c r="Q5370"/>
      <c r="R5370"/>
      <c r="S5370"/>
      <c r="T5370"/>
      <c r="U5370"/>
      <c r="V5370"/>
      <c r="W5370"/>
    </row>
    <row r="5371" spans="2:23" ht="15" x14ac:dyDescent="0.25">
      <c r="B5371" s="2"/>
      <c r="D5371" s="2" t="s">
        <v>743</v>
      </c>
      <c r="E5371" s="2" t="s">
        <v>744</v>
      </c>
      <c r="K5371" s="9"/>
      <c r="L5371" s="9"/>
      <c r="M5371" s="9"/>
      <c r="N5371"/>
      <c r="O5371"/>
      <c r="P5371"/>
      <c r="Q5371"/>
      <c r="R5371"/>
      <c r="S5371"/>
      <c r="T5371"/>
      <c r="U5371"/>
      <c r="V5371"/>
      <c r="W5371"/>
    </row>
    <row r="5372" spans="2:23" ht="15" x14ac:dyDescent="0.25">
      <c r="B5372" s="2"/>
      <c r="F5372" s="2" t="s">
        <v>44</v>
      </c>
      <c r="G5372" s="2" t="s">
        <v>744</v>
      </c>
      <c r="K5372" s="9"/>
      <c r="L5372" s="9"/>
      <c r="M5372" s="9"/>
      <c r="N5372"/>
      <c r="O5372"/>
      <c r="P5372"/>
      <c r="Q5372"/>
      <c r="R5372"/>
      <c r="S5372"/>
      <c r="T5372"/>
      <c r="U5372"/>
      <c r="V5372"/>
      <c r="W5372"/>
    </row>
    <row r="5373" spans="2:23" ht="15" x14ac:dyDescent="0.25">
      <c r="B5373" s="2"/>
      <c r="H5373" s="2" t="s">
        <v>1725</v>
      </c>
      <c r="K5373" s="9"/>
      <c r="L5373" s="9"/>
      <c r="M5373" s="9"/>
      <c r="N5373"/>
      <c r="O5373"/>
      <c r="P5373"/>
      <c r="Q5373"/>
      <c r="R5373"/>
      <c r="S5373"/>
      <c r="T5373"/>
      <c r="U5373"/>
      <c r="V5373"/>
      <c r="W5373"/>
    </row>
    <row r="5374" spans="2:23" ht="15" x14ac:dyDescent="0.25">
      <c r="B5374" s="2"/>
      <c r="I5374" s="2" t="s">
        <v>800</v>
      </c>
      <c r="J5374" s="2" t="s">
        <v>1177</v>
      </c>
      <c r="K5374" s="9">
        <v>-2</v>
      </c>
      <c r="L5374" s="9">
        <v>0</v>
      </c>
      <c r="M5374" s="9">
        <v>0</v>
      </c>
      <c r="N5374"/>
      <c r="O5374"/>
      <c r="P5374"/>
      <c r="Q5374"/>
      <c r="R5374"/>
      <c r="S5374"/>
      <c r="T5374"/>
      <c r="U5374"/>
      <c r="V5374"/>
      <c r="W5374"/>
    </row>
    <row r="5375" spans="2:23" ht="15" x14ac:dyDescent="0.25">
      <c r="B5375" s="2"/>
      <c r="K5375" s="9"/>
      <c r="L5375" s="9"/>
      <c r="M5375" s="9"/>
      <c r="N5375"/>
      <c r="O5375"/>
      <c r="P5375"/>
      <c r="Q5375"/>
      <c r="R5375"/>
      <c r="S5375"/>
      <c r="T5375"/>
      <c r="U5375"/>
      <c r="V5375"/>
      <c r="W5375"/>
    </row>
    <row r="5376" spans="2:23" ht="15" x14ac:dyDescent="0.25">
      <c r="B5376" s="2"/>
      <c r="D5376" s="2" t="s">
        <v>52</v>
      </c>
      <c r="E5376" s="2" t="s">
        <v>53</v>
      </c>
      <c r="K5376" s="9"/>
      <c r="L5376" s="9"/>
      <c r="M5376" s="9"/>
      <c r="N5376"/>
      <c r="O5376"/>
      <c r="P5376"/>
      <c r="Q5376"/>
      <c r="R5376"/>
      <c r="S5376"/>
      <c r="T5376"/>
      <c r="U5376"/>
      <c r="V5376"/>
      <c r="W5376"/>
    </row>
    <row r="5377" spans="2:23" ht="15" x14ac:dyDescent="0.25">
      <c r="B5377" s="2"/>
      <c r="F5377" s="2" t="s">
        <v>44</v>
      </c>
      <c r="G5377" s="2" t="s">
        <v>53</v>
      </c>
      <c r="K5377" s="9"/>
      <c r="L5377" s="9"/>
      <c r="M5377" s="9"/>
      <c r="N5377"/>
      <c r="O5377"/>
      <c r="P5377"/>
      <c r="Q5377"/>
      <c r="R5377"/>
      <c r="S5377"/>
      <c r="T5377"/>
      <c r="U5377"/>
      <c r="V5377"/>
      <c r="W5377"/>
    </row>
    <row r="5378" spans="2:23" ht="15" x14ac:dyDescent="0.25">
      <c r="B5378" s="2"/>
      <c r="H5378" s="2" t="s">
        <v>1726</v>
      </c>
      <c r="K5378" s="9"/>
      <c r="L5378" s="9"/>
      <c r="M5378" s="9"/>
      <c r="N5378"/>
      <c r="O5378"/>
      <c r="P5378"/>
      <c r="Q5378"/>
      <c r="R5378"/>
      <c r="S5378"/>
      <c r="T5378"/>
      <c r="U5378"/>
      <c r="V5378"/>
      <c r="W5378"/>
    </row>
    <row r="5379" spans="2:23" ht="15" x14ac:dyDescent="0.25">
      <c r="B5379" s="2"/>
      <c r="I5379" s="2" t="s">
        <v>55</v>
      </c>
      <c r="J5379" s="2" t="s">
        <v>1177</v>
      </c>
      <c r="K5379" s="9">
        <v>-2</v>
      </c>
      <c r="L5379" s="9">
        <v>-2</v>
      </c>
      <c r="M5379" s="9">
        <v>-2</v>
      </c>
      <c r="N5379"/>
      <c r="O5379"/>
      <c r="P5379"/>
      <c r="Q5379"/>
      <c r="R5379"/>
      <c r="S5379"/>
      <c r="T5379"/>
      <c r="U5379"/>
      <c r="V5379"/>
      <c r="W5379"/>
    </row>
    <row r="5380" spans="2:23" ht="15" x14ac:dyDescent="0.25">
      <c r="B5380" s="2"/>
      <c r="K5380" s="9"/>
      <c r="L5380" s="9"/>
      <c r="M5380" s="9"/>
      <c r="N5380"/>
      <c r="O5380"/>
      <c r="P5380"/>
      <c r="Q5380"/>
      <c r="R5380"/>
      <c r="S5380"/>
      <c r="T5380"/>
      <c r="U5380"/>
      <c r="V5380"/>
      <c r="W5380"/>
    </row>
    <row r="5381" spans="2:23" ht="15" x14ac:dyDescent="0.25">
      <c r="B5381" s="2"/>
      <c r="D5381" s="2" t="s">
        <v>758</v>
      </c>
      <c r="E5381" s="2" t="s">
        <v>759</v>
      </c>
      <c r="K5381" s="9"/>
      <c r="L5381" s="9"/>
      <c r="M5381" s="9"/>
      <c r="N5381"/>
      <c r="O5381"/>
      <c r="P5381"/>
      <c r="Q5381"/>
      <c r="R5381"/>
      <c r="S5381"/>
      <c r="T5381"/>
      <c r="U5381"/>
      <c r="V5381"/>
      <c r="W5381"/>
    </row>
    <row r="5382" spans="2:23" ht="15" x14ac:dyDescent="0.25">
      <c r="B5382" s="2"/>
      <c r="F5382" s="2" t="s">
        <v>44</v>
      </c>
      <c r="G5382" s="2" t="s">
        <v>759</v>
      </c>
      <c r="K5382" s="9"/>
      <c r="L5382" s="9"/>
      <c r="M5382" s="9"/>
      <c r="N5382"/>
      <c r="O5382"/>
      <c r="P5382"/>
      <c r="Q5382"/>
      <c r="R5382"/>
      <c r="S5382"/>
      <c r="T5382"/>
      <c r="U5382"/>
      <c r="V5382"/>
      <c r="W5382"/>
    </row>
    <row r="5383" spans="2:23" ht="15" x14ac:dyDescent="0.25">
      <c r="B5383" s="2"/>
      <c r="H5383" s="2" t="s">
        <v>1727</v>
      </c>
      <c r="K5383" s="9"/>
      <c r="L5383" s="9"/>
      <c r="M5383" s="9"/>
      <c r="N5383"/>
      <c r="O5383"/>
      <c r="P5383"/>
      <c r="Q5383"/>
      <c r="R5383"/>
      <c r="S5383"/>
      <c r="T5383"/>
      <c r="U5383"/>
      <c r="V5383"/>
      <c r="W5383"/>
    </row>
    <row r="5384" spans="2:23" ht="15" x14ac:dyDescent="0.25">
      <c r="B5384" s="2"/>
      <c r="I5384" s="2" t="s">
        <v>363</v>
      </c>
      <c r="J5384" s="2" t="s">
        <v>1177</v>
      </c>
      <c r="K5384" s="9">
        <v>-8</v>
      </c>
      <c r="L5384" s="9">
        <v>-2</v>
      </c>
      <c r="M5384" s="9">
        <v>-1</v>
      </c>
      <c r="N5384"/>
      <c r="O5384"/>
      <c r="P5384"/>
      <c r="Q5384"/>
      <c r="R5384"/>
      <c r="S5384"/>
      <c r="T5384"/>
      <c r="U5384"/>
      <c r="V5384"/>
      <c r="W5384"/>
    </row>
    <row r="5385" spans="2:23" ht="15" x14ac:dyDescent="0.25">
      <c r="B5385" s="2"/>
      <c r="K5385" s="9"/>
      <c r="L5385" s="9"/>
      <c r="M5385" s="9"/>
      <c r="N5385"/>
      <c r="O5385"/>
      <c r="P5385"/>
      <c r="Q5385"/>
      <c r="R5385"/>
      <c r="S5385"/>
      <c r="T5385"/>
      <c r="U5385"/>
      <c r="V5385"/>
      <c r="W5385"/>
    </row>
    <row r="5386" spans="2:23" ht="15" x14ac:dyDescent="0.25">
      <c r="B5386" s="2"/>
      <c r="H5386" s="2" t="s">
        <v>1728</v>
      </c>
      <c r="K5386" s="9"/>
      <c r="L5386" s="9"/>
      <c r="M5386" s="9"/>
      <c r="N5386"/>
      <c r="O5386"/>
      <c r="P5386"/>
      <c r="Q5386"/>
      <c r="R5386"/>
      <c r="S5386"/>
      <c r="T5386"/>
      <c r="U5386"/>
      <c r="V5386"/>
      <c r="W5386"/>
    </row>
    <row r="5387" spans="2:23" ht="15" x14ac:dyDescent="0.25">
      <c r="B5387" s="2"/>
      <c r="I5387" s="2" t="s">
        <v>1729</v>
      </c>
      <c r="J5387" s="2" t="s">
        <v>1177</v>
      </c>
      <c r="K5387" s="9">
        <v>-1</v>
      </c>
      <c r="L5387" s="9">
        <v>-1</v>
      </c>
      <c r="M5387" s="9">
        <v>-1</v>
      </c>
      <c r="N5387"/>
      <c r="O5387"/>
      <c r="P5387"/>
      <c r="Q5387"/>
      <c r="R5387"/>
      <c r="S5387"/>
      <c r="T5387"/>
      <c r="U5387"/>
      <c r="V5387"/>
      <c r="W5387"/>
    </row>
    <row r="5388" spans="2:23" ht="15" x14ac:dyDescent="0.25">
      <c r="B5388" s="2"/>
      <c r="K5388" s="9"/>
      <c r="L5388" s="9"/>
      <c r="M5388" s="9"/>
      <c r="N5388"/>
      <c r="O5388"/>
      <c r="P5388"/>
      <c r="Q5388"/>
      <c r="R5388"/>
      <c r="S5388"/>
      <c r="T5388"/>
      <c r="U5388"/>
      <c r="V5388"/>
      <c r="W5388"/>
    </row>
    <row r="5389" spans="2:23" ht="15" x14ac:dyDescent="0.25">
      <c r="B5389" s="2"/>
      <c r="H5389" s="2" t="s">
        <v>1730</v>
      </c>
      <c r="K5389" s="9"/>
      <c r="L5389" s="9"/>
      <c r="M5389" s="9"/>
      <c r="N5389"/>
      <c r="O5389"/>
      <c r="P5389"/>
      <c r="Q5389"/>
      <c r="R5389"/>
      <c r="S5389"/>
      <c r="T5389"/>
      <c r="U5389"/>
      <c r="V5389"/>
      <c r="W5389"/>
    </row>
    <row r="5390" spans="2:23" ht="15" x14ac:dyDescent="0.25">
      <c r="B5390" s="2"/>
      <c r="I5390" s="2" t="s">
        <v>363</v>
      </c>
      <c r="J5390" s="2" t="s">
        <v>1177</v>
      </c>
      <c r="K5390" s="9">
        <v>-1</v>
      </c>
      <c r="L5390" s="9">
        <v>-1</v>
      </c>
      <c r="M5390" s="9">
        <v>-1</v>
      </c>
      <c r="N5390"/>
      <c r="O5390"/>
      <c r="P5390"/>
      <c r="Q5390"/>
      <c r="R5390"/>
      <c r="S5390"/>
      <c r="T5390"/>
      <c r="U5390"/>
      <c r="V5390"/>
      <c r="W5390"/>
    </row>
    <row r="5391" spans="2:23" ht="15" x14ac:dyDescent="0.25">
      <c r="B5391" s="2"/>
      <c r="K5391" s="9"/>
      <c r="L5391" s="9"/>
      <c r="M5391" s="9"/>
      <c r="N5391"/>
      <c r="O5391"/>
      <c r="P5391"/>
      <c r="Q5391"/>
      <c r="R5391"/>
      <c r="S5391"/>
      <c r="T5391"/>
      <c r="U5391"/>
      <c r="V5391"/>
      <c r="W5391"/>
    </row>
    <row r="5392" spans="2:23" ht="15" x14ac:dyDescent="0.25">
      <c r="B5392" s="2"/>
      <c r="H5392" s="2" t="s">
        <v>1731</v>
      </c>
      <c r="K5392" s="9"/>
      <c r="L5392" s="9"/>
      <c r="M5392" s="9"/>
      <c r="N5392"/>
      <c r="O5392"/>
      <c r="P5392"/>
      <c r="Q5392"/>
      <c r="R5392"/>
      <c r="S5392"/>
      <c r="T5392"/>
      <c r="U5392"/>
      <c r="V5392"/>
      <c r="W5392"/>
    </row>
    <row r="5393" spans="2:23" ht="15" x14ac:dyDescent="0.25">
      <c r="B5393" s="2"/>
      <c r="I5393" s="2" t="s">
        <v>1729</v>
      </c>
      <c r="J5393" s="2" t="s">
        <v>1177</v>
      </c>
      <c r="K5393" s="9">
        <v>0</v>
      </c>
      <c r="L5393" s="9">
        <v>-1</v>
      </c>
      <c r="M5393" s="9">
        <v>-1</v>
      </c>
      <c r="N5393"/>
      <c r="O5393"/>
      <c r="P5393"/>
      <c r="Q5393"/>
      <c r="R5393"/>
      <c r="S5393"/>
      <c r="T5393"/>
      <c r="U5393"/>
      <c r="V5393"/>
      <c r="W5393"/>
    </row>
    <row r="5394" spans="2:23" ht="15" x14ac:dyDescent="0.25">
      <c r="B5394" s="2"/>
      <c r="K5394" s="9"/>
      <c r="L5394" s="9"/>
      <c r="M5394" s="9"/>
      <c r="N5394"/>
      <c r="O5394"/>
      <c r="P5394"/>
      <c r="Q5394"/>
      <c r="R5394"/>
      <c r="S5394"/>
      <c r="T5394"/>
      <c r="U5394"/>
      <c r="V5394"/>
      <c r="W5394"/>
    </row>
    <row r="5395" spans="2:23" ht="15" x14ac:dyDescent="0.25">
      <c r="B5395" s="2"/>
      <c r="D5395" s="2" t="s">
        <v>762</v>
      </c>
      <c r="E5395" s="2" t="s">
        <v>763</v>
      </c>
      <c r="K5395" s="9"/>
      <c r="L5395" s="9"/>
      <c r="M5395" s="9"/>
      <c r="N5395"/>
      <c r="O5395"/>
      <c r="P5395"/>
      <c r="Q5395"/>
      <c r="R5395"/>
      <c r="S5395"/>
      <c r="T5395"/>
      <c r="U5395"/>
      <c r="V5395"/>
      <c r="W5395"/>
    </row>
    <row r="5396" spans="2:23" ht="15" x14ac:dyDescent="0.25">
      <c r="B5396" s="2"/>
      <c r="F5396" s="2" t="s">
        <v>44</v>
      </c>
      <c r="G5396" s="2" t="s">
        <v>763</v>
      </c>
      <c r="K5396" s="9"/>
      <c r="L5396" s="9"/>
      <c r="M5396" s="9"/>
      <c r="N5396"/>
      <c r="O5396"/>
      <c r="P5396"/>
      <c r="Q5396"/>
      <c r="R5396"/>
      <c r="S5396"/>
      <c r="T5396"/>
      <c r="U5396"/>
      <c r="V5396"/>
      <c r="W5396"/>
    </row>
    <row r="5397" spans="2:23" ht="15" x14ac:dyDescent="0.25">
      <c r="B5397" s="2"/>
      <c r="H5397" s="2" t="s">
        <v>1732</v>
      </c>
      <c r="K5397" s="9"/>
      <c r="L5397" s="9"/>
      <c r="M5397" s="9"/>
      <c r="N5397"/>
      <c r="O5397"/>
      <c r="P5397"/>
      <c r="Q5397"/>
      <c r="R5397"/>
      <c r="S5397"/>
      <c r="T5397"/>
      <c r="U5397"/>
      <c r="V5397"/>
      <c r="W5397"/>
    </row>
    <row r="5398" spans="2:23" ht="15" x14ac:dyDescent="0.25">
      <c r="B5398" s="2"/>
      <c r="I5398" s="2" t="s">
        <v>277</v>
      </c>
      <c r="J5398" s="2" t="s">
        <v>1177</v>
      </c>
      <c r="K5398" s="9">
        <v>0</v>
      </c>
      <c r="L5398" s="9">
        <v>-1</v>
      </c>
      <c r="M5398" s="9">
        <v>0</v>
      </c>
      <c r="N5398"/>
      <c r="O5398"/>
      <c r="P5398"/>
      <c r="Q5398"/>
      <c r="R5398"/>
      <c r="S5398"/>
      <c r="T5398"/>
      <c r="U5398"/>
      <c r="V5398"/>
      <c r="W5398"/>
    </row>
    <row r="5399" spans="2:23" ht="15" x14ac:dyDescent="0.25">
      <c r="B5399" s="2"/>
      <c r="K5399" s="9"/>
      <c r="L5399" s="9"/>
      <c r="M5399" s="9"/>
      <c r="N5399"/>
      <c r="O5399"/>
      <c r="P5399"/>
      <c r="Q5399"/>
      <c r="R5399"/>
      <c r="S5399"/>
      <c r="T5399"/>
      <c r="U5399"/>
      <c r="V5399"/>
      <c r="W5399"/>
    </row>
    <row r="5400" spans="2:23" ht="15" x14ac:dyDescent="0.25">
      <c r="B5400" s="2"/>
      <c r="D5400" s="2" t="s">
        <v>765</v>
      </c>
      <c r="E5400" s="2" t="s">
        <v>766</v>
      </c>
      <c r="K5400" s="9"/>
      <c r="L5400" s="9"/>
      <c r="M5400" s="9"/>
      <c r="N5400"/>
      <c r="O5400"/>
      <c r="P5400"/>
      <c r="Q5400"/>
      <c r="R5400"/>
      <c r="S5400"/>
      <c r="T5400"/>
      <c r="U5400"/>
      <c r="V5400"/>
      <c r="W5400"/>
    </row>
    <row r="5401" spans="2:23" ht="15" x14ac:dyDescent="0.25">
      <c r="B5401" s="2"/>
      <c r="F5401" s="2" t="s">
        <v>44</v>
      </c>
      <c r="G5401" s="2" t="s">
        <v>766</v>
      </c>
      <c r="K5401" s="9"/>
      <c r="L5401" s="9"/>
      <c r="M5401" s="9"/>
      <c r="N5401"/>
      <c r="O5401"/>
      <c r="P5401"/>
      <c r="Q5401"/>
      <c r="R5401"/>
      <c r="S5401"/>
      <c r="T5401"/>
      <c r="U5401"/>
      <c r="V5401"/>
      <c r="W5401"/>
    </row>
    <row r="5402" spans="2:23" ht="15" x14ac:dyDescent="0.25">
      <c r="B5402" s="2"/>
      <c r="H5402" s="2" t="s">
        <v>1733</v>
      </c>
      <c r="K5402" s="9"/>
      <c r="L5402" s="9"/>
      <c r="M5402" s="9"/>
      <c r="N5402"/>
      <c r="O5402"/>
      <c r="P5402"/>
      <c r="Q5402"/>
      <c r="R5402"/>
      <c r="S5402"/>
      <c r="T5402"/>
      <c r="U5402"/>
      <c r="V5402"/>
      <c r="W5402"/>
    </row>
    <row r="5403" spans="2:23" ht="15" x14ac:dyDescent="0.25">
      <c r="B5403" s="2"/>
      <c r="I5403" s="2" t="s">
        <v>277</v>
      </c>
      <c r="J5403" s="2" t="s">
        <v>1177</v>
      </c>
      <c r="K5403" s="9">
        <v>0</v>
      </c>
      <c r="L5403" s="9">
        <v>-1</v>
      </c>
      <c r="M5403" s="9">
        <v>0</v>
      </c>
      <c r="N5403"/>
      <c r="O5403"/>
      <c r="P5403"/>
      <c r="Q5403"/>
      <c r="R5403"/>
      <c r="S5403"/>
      <c r="T5403"/>
      <c r="U5403"/>
      <c r="V5403"/>
      <c r="W5403"/>
    </row>
    <row r="5404" spans="2:23" ht="15" x14ac:dyDescent="0.25">
      <c r="B5404" s="2"/>
      <c r="K5404" s="9"/>
      <c r="L5404" s="9"/>
      <c r="M5404" s="9"/>
      <c r="N5404"/>
      <c r="O5404"/>
      <c r="P5404"/>
      <c r="Q5404"/>
      <c r="R5404"/>
      <c r="S5404"/>
      <c r="T5404"/>
      <c r="U5404"/>
      <c r="V5404"/>
      <c r="W5404"/>
    </row>
    <row r="5405" spans="2:23" ht="15" x14ac:dyDescent="0.25">
      <c r="B5405" s="2"/>
      <c r="D5405" s="2" t="s">
        <v>768</v>
      </c>
      <c r="E5405" s="2" t="s">
        <v>769</v>
      </c>
      <c r="K5405" s="9"/>
      <c r="L5405" s="9"/>
      <c r="M5405" s="9"/>
      <c r="N5405"/>
      <c r="O5405"/>
      <c r="P5405"/>
      <c r="Q5405"/>
      <c r="R5405"/>
      <c r="S5405"/>
      <c r="T5405"/>
      <c r="U5405"/>
      <c r="V5405"/>
      <c r="W5405"/>
    </row>
    <row r="5406" spans="2:23" ht="15" x14ac:dyDescent="0.25">
      <c r="B5406" s="2"/>
      <c r="F5406" s="2" t="s">
        <v>44</v>
      </c>
      <c r="G5406" s="2" t="s">
        <v>769</v>
      </c>
      <c r="K5406" s="9"/>
      <c r="L5406" s="9"/>
      <c r="M5406" s="9"/>
      <c r="N5406"/>
      <c r="O5406"/>
      <c r="P5406"/>
      <c r="Q5406"/>
      <c r="R5406"/>
      <c r="S5406"/>
      <c r="T5406"/>
      <c r="U5406"/>
      <c r="V5406"/>
      <c r="W5406"/>
    </row>
    <row r="5407" spans="2:23" ht="15" x14ac:dyDescent="0.25">
      <c r="B5407" s="2"/>
      <c r="H5407" s="2" t="s">
        <v>1734</v>
      </c>
      <c r="K5407" s="9"/>
      <c r="L5407" s="9"/>
      <c r="M5407" s="9"/>
      <c r="N5407"/>
      <c r="O5407"/>
      <c r="P5407"/>
      <c r="Q5407"/>
      <c r="R5407"/>
      <c r="S5407"/>
      <c r="T5407"/>
      <c r="U5407"/>
      <c r="V5407"/>
      <c r="W5407"/>
    </row>
    <row r="5408" spans="2:23" ht="15" x14ac:dyDescent="0.25">
      <c r="B5408" s="2"/>
      <c r="I5408" s="2" t="s">
        <v>800</v>
      </c>
      <c r="J5408" s="2" t="s">
        <v>1177</v>
      </c>
      <c r="K5408" s="9">
        <v>0</v>
      </c>
      <c r="L5408" s="9">
        <v>-1</v>
      </c>
      <c r="M5408" s="9">
        <v>-1</v>
      </c>
      <c r="N5408"/>
      <c r="O5408"/>
      <c r="P5408"/>
      <c r="Q5408"/>
      <c r="R5408"/>
      <c r="S5408"/>
      <c r="T5408"/>
      <c r="U5408"/>
      <c r="V5408"/>
      <c r="W5408"/>
    </row>
    <row r="5409" spans="2:23" ht="15" x14ac:dyDescent="0.25">
      <c r="B5409" s="2"/>
      <c r="K5409" s="9"/>
      <c r="L5409" s="9"/>
      <c r="M5409" s="9"/>
      <c r="N5409"/>
      <c r="O5409"/>
      <c r="P5409"/>
      <c r="Q5409"/>
      <c r="R5409"/>
      <c r="S5409"/>
      <c r="T5409"/>
      <c r="U5409"/>
      <c r="V5409"/>
      <c r="W5409"/>
    </row>
    <row r="5410" spans="2:23" ht="15" x14ac:dyDescent="0.25">
      <c r="B5410" s="2"/>
      <c r="D5410" s="2" t="s">
        <v>778</v>
      </c>
      <c r="E5410" s="2" t="s">
        <v>779</v>
      </c>
      <c r="K5410" s="9"/>
      <c r="L5410" s="9"/>
      <c r="M5410" s="9"/>
      <c r="N5410"/>
      <c r="O5410"/>
      <c r="P5410"/>
      <c r="Q5410"/>
      <c r="R5410"/>
      <c r="S5410"/>
      <c r="T5410"/>
      <c r="U5410"/>
      <c r="V5410"/>
      <c r="W5410"/>
    </row>
    <row r="5411" spans="2:23" ht="15" x14ac:dyDescent="0.25">
      <c r="B5411" s="2"/>
      <c r="F5411" s="2" t="s">
        <v>44</v>
      </c>
      <c r="G5411" s="2" t="s">
        <v>779</v>
      </c>
      <c r="K5411" s="9"/>
      <c r="L5411" s="9"/>
      <c r="M5411" s="9"/>
      <c r="N5411"/>
      <c r="O5411"/>
      <c r="P5411"/>
      <c r="Q5411"/>
      <c r="R5411"/>
      <c r="S5411"/>
      <c r="T5411"/>
      <c r="U5411"/>
      <c r="V5411"/>
      <c r="W5411"/>
    </row>
    <row r="5412" spans="2:23" ht="15" x14ac:dyDescent="0.25">
      <c r="B5412" s="2"/>
      <c r="H5412" s="2" t="s">
        <v>1735</v>
      </c>
      <c r="K5412" s="9"/>
      <c r="L5412" s="9"/>
      <c r="M5412" s="9"/>
      <c r="N5412"/>
      <c r="O5412"/>
      <c r="P5412"/>
      <c r="Q5412"/>
      <c r="R5412"/>
      <c r="S5412"/>
      <c r="T5412"/>
      <c r="U5412"/>
      <c r="V5412"/>
      <c r="W5412"/>
    </row>
    <row r="5413" spans="2:23" ht="15" x14ac:dyDescent="0.25">
      <c r="B5413" s="2"/>
      <c r="I5413" s="2" t="s">
        <v>1729</v>
      </c>
      <c r="J5413" s="2" t="s">
        <v>1177</v>
      </c>
      <c r="K5413" s="9">
        <v>-4043</v>
      </c>
      <c r="L5413" s="9">
        <v>-1688</v>
      </c>
      <c r="M5413" s="9">
        <v>-1553</v>
      </c>
      <c r="N5413"/>
      <c r="O5413"/>
      <c r="P5413"/>
      <c r="Q5413"/>
      <c r="R5413"/>
      <c r="S5413"/>
      <c r="T5413"/>
      <c r="U5413"/>
      <c r="V5413"/>
      <c r="W5413"/>
    </row>
    <row r="5414" spans="2:23" ht="15" x14ac:dyDescent="0.25">
      <c r="B5414" s="2"/>
      <c r="K5414" s="9"/>
      <c r="L5414" s="9"/>
      <c r="M5414" s="9"/>
      <c r="N5414"/>
      <c r="O5414"/>
      <c r="P5414"/>
      <c r="Q5414"/>
      <c r="R5414"/>
      <c r="S5414"/>
      <c r="T5414"/>
      <c r="U5414"/>
      <c r="V5414"/>
      <c r="W5414"/>
    </row>
    <row r="5415" spans="2:23" ht="15" x14ac:dyDescent="0.25">
      <c r="B5415" s="2"/>
      <c r="H5415" s="2" t="s">
        <v>1736</v>
      </c>
      <c r="K5415" s="9"/>
      <c r="L5415" s="9"/>
      <c r="M5415" s="9"/>
      <c r="N5415"/>
      <c r="O5415"/>
      <c r="P5415"/>
      <c r="Q5415"/>
      <c r="R5415"/>
      <c r="S5415"/>
      <c r="T5415"/>
      <c r="U5415"/>
      <c r="V5415"/>
      <c r="W5415"/>
    </row>
    <row r="5416" spans="2:23" ht="15" x14ac:dyDescent="0.25">
      <c r="B5416" s="2"/>
      <c r="I5416" s="2" t="s">
        <v>1729</v>
      </c>
      <c r="J5416" s="2" t="s">
        <v>1177</v>
      </c>
      <c r="K5416" s="9">
        <v>-356</v>
      </c>
      <c r="L5416" s="9">
        <v>-350</v>
      </c>
      <c r="M5416" s="9">
        <v>-644</v>
      </c>
      <c r="N5416"/>
      <c r="O5416"/>
      <c r="P5416"/>
      <c r="Q5416"/>
      <c r="R5416"/>
      <c r="S5416"/>
      <c r="T5416"/>
      <c r="U5416"/>
      <c r="V5416"/>
      <c r="W5416"/>
    </row>
    <row r="5417" spans="2:23" ht="15" x14ac:dyDescent="0.25">
      <c r="B5417" s="2"/>
      <c r="K5417" s="9"/>
      <c r="L5417" s="9"/>
      <c r="M5417" s="9"/>
      <c r="N5417"/>
      <c r="O5417"/>
      <c r="P5417"/>
      <c r="Q5417"/>
      <c r="R5417"/>
      <c r="S5417"/>
      <c r="T5417"/>
      <c r="U5417"/>
      <c r="V5417"/>
      <c r="W5417"/>
    </row>
    <row r="5418" spans="2:23" ht="15" x14ac:dyDescent="0.25">
      <c r="B5418" s="2"/>
      <c r="D5418" s="2" t="s">
        <v>955</v>
      </c>
      <c r="E5418" s="2" t="s">
        <v>956</v>
      </c>
      <c r="K5418" s="9"/>
      <c r="L5418" s="9"/>
      <c r="M5418" s="9"/>
      <c r="N5418"/>
      <c r="O5418"/>
      <c r="P5418"/>
      <c r="Q5418"/>
      <c r="R5418"/>
      <c r="S5418"/>
      <c r="T5418"/>
      <c r="U5418"/>
      <c r="V5418"/>
      <c r="W5418"/>
    </row>
    <row r="5419" spans="2:23" ht="15" x14ac:dyDescent="0.25">
      <c r="B5419" s="2"/>
      <c r="F5419" s="2" t="s">
        <v>44</v>
      </c>
      <c r="G5419" s="2" t="s">
        <v>956</v>
      </c>
      <c r="K5419" s="9"/>
      <c r="L5419" s="9"/>
      <c r="M5419" s="9"/>
      <c r="N5419"/>
      <c r="O5419"/>
      <c r="P5419"/>
      <c r="Q5419"/>
      <c r="R5419"/>
      <c r="S5419"/>
      <c r="T5419"/>
      <c r="U5419"/>
      <c r="V5419"/>
      <c r="W5419"/>
    </row>
    <row r="5420" spans="2:23" ht="15" x14ac:dyDescent="0.25">
      <c r="B5420" s="2"/>
      <c r="H5420" s="2" t="s">
        <v>1737</v>
      </c>
      <c r="K5420" s="9"/>
      <c r="L5420" s="9"/>
      <c r="M5420" s="9"/>
      <c r="N5420"/>
      <c r="O5420"/>
      <c r="P5420"/>
      <c r="Q5420"/>
      <c r="R5420"/>
      <c r="S5420"/>
      <c r="T5420"/>
      <c r="U5420"/>
      <c r="V5420"/>
      <c r="W5420"/>
    </row>
    <row r="5421" spans="2:23" ht="15" x14ac:dyDescent="0.25">
      <c r="B5421" s="2"/>
      <c r="I5421" s="2" t="s">
        <v>800</v>
      </c>
      <c r="J5421" s="2" t="s">
        <v>1177</v>
      </c>
      <c r="K5421" s="9">
        <v>1</v>
      </c>
      <c r="L5421" s="9">
        <v>0</v>
      </c>
      <c r="M5421" s="9">
        <v>0</v>
      </c>
      <c r="N5421"/>
      <c r="O5421"/>
      <c r="P5421"/>
      <c r="Q5421"/>
      <c r="R5421"/>
      <c r="S5421"/>
      <c r="T5421"/>
      <c r="U5421"/>
      <c r="V5421"/>
      <c r="W5421"/>
    </row>
    <row r="5422" spans="2:23" ht="15" x14ac:dyDescent="0.25">
      <c r="B5422" s="2"/>
      <c r="K5422" s="9"/>
      <c r="L5422" s="9"/>
      <c r="M5422" s="9"/>
      <c r="N5422"/>
      <c r="O5422"/>
      <c r="P5422"/>
      <c r="Q5422"/>
      <c r="R5422"/>
      <c r="S5422"/>
      <c r="T5422"/>
      <c r="U5422"/>
      <c r="V5422"/>
      <c r="W5422"/>
    </row>
    <row r="5423" spans="2:23" ht="15" x14ac:dyDescent="0.25">
      <c r="B5423" s="2"/>
      <c r="D5423" s="2" t="s">
        <v>1738</v>
      </c>
      <c r="E5423" s="2" t="s">
        <v>1739</v>
      </c>
      <c r="K5423" s="9"/>
      <c r="L5423" s="9"/>
      <c r="M5423" s="9"/>
      <c r="N5423"/>
      <c r="O5423"/>
      <c r="P5423"/>
      <c r="Q5423"/>
      <c r="R5423"/>
      <c r="S5423"/>
      <c r="T5423"/>
      <c r="U5423"/>
      <c r="V5423"/>
      <c r="W5423"/>
    </row>
    <row r="5424" spans="2:23" ht="15" x14ac:dyDescent="0.25">
      <c r="B5424" s="2"/>
      <c r="F5424" s="2" t="s">
        <v>44</v>
      </c>
      <c r="G5424" s="2" t="s">
        <v>1739</v>
      </c>
      <c r="K5424" s="9"/>
      <c r="L5424" s="9"/>
      <c r="M5424" s="9"/>
      <c r="N5424"/>
      <c r="O5424"/>
      <c r="P5424"/>
      <c r="Q5424"/>
      <c r="R5424"/>
      <c r="S5424"/>
      <c r="T5424"/>
      <c r="U5424"/>
      <c r="V5424"/>
      <c r="W5424"/>
    </row>
    <row r="5425" spans="2:23" ht="15" x14ac:dyDescent="0.25">
      <c r="B5425" s="2"/>
      <c r="H5425" s="2" t="s">
        <v>1740</v>
      </c>
      <c r="K5425" s="9"/>
      <c r="L5425" s="9"/>
      <c r="M5425" s="9"/>
      <c r="N5425"/>
      <c r="O5425"/>
      <c r="P5425"/>
      <c r="Q5425"/>
      <c r="R5425"/>
      <c r="S5425"/>
      <c r="T5425"/>
      <c r="U5425"/>
      <c r="V5425"/>
      <c r="W5425"/>
    </row>
    <row r="5426" spans="2:23" ht="15" x14ac:dyDescent="0.25">
      <c r="B5426" s="2"/>
      <c r="I5426" s="2" t="s">
        <v>812</v>
      </c>
      <c r="J5426" s="2" t="s">
        <v>1177</v>
      </c>
      <c r="K5426" s="9">
        <v>-476</v>
      </c>
      <c r="L5426" s="9">
        <v>-501</v>
      </c>
      <c r="M5426" s="9">
        <v>-483</v>
      </c>
      <c r="N5426"/>
      <c r="O5426"/>
      <c r="P5426"/>
      <c r="Q5426"/>
      <c r="R5426"/>
      <c r="S5426"/>
      <c r="T5426"/>
      <c r="U5426"/>
      <c r="V5426"/>
      <c r="W5426"/>
    </row>
    <row r="5427" spans="2:23" ht="15" x14ac:dyDescent="0.25">
      <c r="B5427" s="2"/>
      <c r="K5427" s="9"/>
      <c r="L5427" s="9"/>
      <c r="M5427" s="9"/>
      <c r="N5427"/>
      <c r="O5427"/>
      <c r="P5427"/>
      <c r="Q5427"/>
      <c r="R5427"/>
      <c r="S5427"/>
      <c r="T5427"/>
      <c r="U5427"/>
      <c r="V5427"/>
      <c r="W5427"/>
    </row>
    <row r="5428" spans="2:23" ht="15" x14ac:dyDescent="0.25">
      <c r="B5428" s="2"/>
      <c r="D5428" s="2" t="s">
        <v>1234</v>
      </c>
      <c r="E5428" s="2" t="s">
        <v>1235</v>
      </c>
      <c r="K5428" s="9"/>
      <c r="L5428" s="9"/>
      <c r="M5428" s="9"/>
      <c r="N5428"/>
      <c r="O5428"/>
      <c r="P5428"/>
      <c r="Q5428"/>
      <c r="R5428"/>
      <c r="S5428"/>
      <c r="T5428"/>
      <c r="U5428"/>
      <c r="V5428"/>
      <c r="W5428"/>
    </row>
    <row r="5429" spans="2:23" ht="15" x14ac:dyDescent="0.25">
      <c r="B5429" s="2"/>
      <c r="F5429" s="2" t="s">
        <v>44</v>
      </c>
      <c r="G5429" s="2" t="s">
        <v>1235</v>
      </c>
      <c r="K5429" s="9"/>
      <c r="L5429" s="9"/>
      <c r="M5429" s="9"/>
      <c r="N5429"/>
      <c r="O5429"/>
      <c r="P5429"/>
      <c r="Q5429"/>
      <c r="R5429"/>
      <c r="S5429"/>
      <c r="T5429"/>
      <c r="U5429"/>
      <c r="V5429"/>
      <c r="W5429"/>
    </row>
    <row r="5430" spans="2:23" ht="15" x14ac:dyDescent="0.25">
      <c r="B5430" s="2"/>
      <c r="H5430" s="2" t="s">
        <v>1741</v>
      </c>
      <c r="K5430" s="9"/>
      <c r="L5430" s="9"/>
      <c r="M5430" s="9"/>
      <c r="N5430"/>
      <c r="O5430"/>
      <c r="P5430"/>
      <c r="Q5430"/>
      <c r="R5430"/>
      <c r="S5430"/>
      <c r="T5430"/>
      <c r="U5430"/>
      <c r="V5430"/>
      <c r="W5430"/>
    </row>
    <row r="5431" spans="2:23" ht="15" x14ac:dyDescent="0.25">
      <c r="B5431" s="2"/>
      <c r="I5431" s="2" t="s">
        <v>808</v>
      </c>
      <c r="J5431" s="2" t="s">
        <v>1177</v>
      </c>
      <c r="K5431" s="9">
        <v>-9</v>
      </c>
      <c r="L5431" s="9">
        <v>-11</v>
      </c>
      <c r="M5431" s="9">
        <v>-10</v>
      </c>
      <c r="N5431"/>
      <c r="O5431"/>
      <c r="P5431"/>
      <c r="Q5431"/>
      <c r="R5431"/>
      <c r="S5431"/>
      <c r="T5431"/>
      <c r="U5431"/>
      <c r="V5431"/>
      <c r="W5431"/>
    </row>
    <row r="5432" spans="2:23" ht="15" x14ac:dyDescent="0.25">
      <c r="B5432" s="2"/>
      <c r="K5432" s="9"/>
      <c r="L5432" s="9"/>
      <c r="M5432" s="9"/>
      <c r="N5432"/>
      <c r="O5432"/>
      <c r="P5432"/>
      <c r="Q5432"/>
      <c r="R5432"/>
      <c r="S5432"/>
      <c r="T5432"/>
      <c r="U5432"/>
      <c r="V5432"/>
      <c r="W5432"/>
    </row>
    <row r="5433" spans="2:23" ht="15" x14ac:dyDescent="0.25">
      <c r="B5433" s="2"/>
      <c r="D5433" s="2" t="s">
        <v>1742</v>
      </c>
      <c r="E5433" s="2" t="s">
        <v>1743</v>
      </c>
      <c r="K5433" s="9"/>
      <c r="L5433" s="9"/>
      <c r="M5433" s="9"/>
      <c r="N5433"/>
      <c r="O5433"/>
      <c r="P5433"/>
      <c r="Q5433"/>
      <c r="R5433"/>
      <c r="S5433"/>
      <c r="T5433"/>
      <c r="U5433"/>
      <c r="V5433"/>
      <c r="W5433"/>
    </row>
    <row r="5434" spans="2:23" ht="15" x14ac:dyDescent="0.25">
      <c r="B5434" s="2"/>
      <c r="F5434" s="2" t="s">
        <v>44</v>
      </c>
      <c r="G5434" s="2" t="s">
        <v>1743</v>
      </c>
      <c r="K5434" s="9"/>
      <c r="L5434" s="9"/>
      <c r="M5434" s="9"/>
      <c r="N5434"/>
      <c r="O5434"/>
      <c r="P5434"/>
      <c r="Q5434"/>
      <c r="R5434"/>
      <c r="S5434"/>
      <c r="T5434"/>
      <c r="U5434"/>
      <c r="V5434"/>
      <c r="W5434"/>
    </row>
    <row r="5435" spans="2:23" ht="15" x14ac:dyDescent="0.25">
      <c r="B5435" s="2"/>
      <c r="H5435" s="2" t="s">
        <v>1744</v>
      </c>
      <c r="K5435" s="9"/>
      <c r="L5435" s="9"/>
      <c r="M5435" s="9"/>
      <c r="N5435"/>
      <c r="O5435"/>
      <c r="P5435"/>
      <c r="Q5435"/>
      <c r="R5435"/>
      <c r="S5435"/>
      <c r="T5435"/>
      <c r="U5435"/>
      <c r="V5435"/>
      <c r="W5435"/>
    </row>
    <row r="5436" spans="2:23" ht="15" x14ac:dyDescent="0.25">
      <c r="B5436" s="2"/>
      <c r="I5436" s="2" t="s">
        <v>808</v>
      </c>
      <c r="J5436" s="2" t="s">
        <v>1177</v>
      </c>
      <c r="K5436" s="9">
        <v>-127</v>
      </c>
      <c r="L5436" s="9">
        <v>-179</v>
      </c>
      <c r="M5436" s="9">
        <v>-166</v>
      </c>
      <c r="N5436"/>
      <c r="O5436"/>
      <c r="P5436"/>
      <c r="Q5436"/>
      <c r="R5436"/>
      <c r="S5436"/>
      <c r="T5436"/>
      <c r="U5436"/>
      <c r="V5436"/>
      <c r="W5436"/>
    </row>
    <row r="5437" spans="2:23" ht="15" x14ac:dyDescent="0.25">
      <c r="B5437" s="2"/>
      <c r="K5437" s="9"/>
      <c r="L5437" s="9"/>
      <c r="M5437" s="9"/>
      <c r="N5437"/>
      <c r="O5437"/>
      <c r="P5437"/>
      <c r="Q5437"/>
      <c r="R5437"/>
      <c r="S5437"/>
      <c r="T5437"/>
      <c r="U5437"/>
      <c r="V5437"/>
      <c r="W5437"/>
    </row>
    <row r="5438" spans="2:23" ht="15" x14ac:dyDescent="0.25">
      <c r="B5438" s="2"/>
      <c r="D5438" s="2" t="s">
        <v>962</v>
      </c>
      <c r="E5438" s="2" t="s">
        <v>963</v>
      </c>
      <c r="K5438" s="9"/>
      <c r="L5438" s="9"/>
      <c r="M5438" s="9"/>
      <c r="N5438"/>
      <c r="O5438"/>
      <c r="P5438"/>
      <c r="Q5438"/>
      <c r="R5438"/>
      <c r="S5438"/>
      <c r="T5438"/>
      <c r="U5438"/>
      <c r="V5438"/>
      <c r="W5438"/>
    </row>
    <row r="5439" spans="2:23" ht="15" x14ac:dyDescent="0.25">
      <c r="B5439" s="2"/>
      <c r="F5439" s="2" t="s">
        <v>44</v>
      </c>
      <c r="G5439" s="2" t="s">
        <v>963</v>
      </c>
      <c r="K5439" s="9"/>
      <c r="L5439" s="9"/>
      <c r="M5439" s="9"/>
      <c r="N5439"/>
      <c r="O5439"/>
      <c r="P5439"/>
      <c r="Q5439"/>
      <c r="R5439"/>
      <c r="S5439"/>
      <c r="T5439"/>
      <c r="U5439"/>
      <c r="V5439"/>
      <c r="W5439"/>
    </row>
    <row r="5440" spans="2:23" ht="15" x14ac:dyDescent="0.25">
      <c r="B5440" s="2"/>
      <c r="H5440" s="2" t="s">
        <v>1745</v>
      </c>
      <c r="K5440" s="9"/>
      <c r="L5440" s="9"/>
      <c r="M5440" s="9"/>
      <c r="N5440"/>
      <c r="O5440"/>
      <c r="P5440"/>
      <c r="Q5440"/>
      <c r="R5440"/>
      <c r="S5440"/>
      <c r="T5440"/>
      <c r="U5440"/>
      <c r="V5440"/>
      <c r="W5440"/>
    </row>
    <row r="5441" spans="2:23" ht="15" x14ac:dyDescent="0.25">
      <c r="B5441" s="2"/>
      <c r="I5441" s="2" t="s">
        <v>965</v>
      </c>
      <c r="J5441" s="2" t="s">
        <v>1177</v>
      </c>
      <c r="K5441" s="9">
        <v>-1</v>
      </c>
      <c r="L5441" s="9">
        <v>-1</v>
      </c>
      <c r="M5441" s="9">
        <v>-1</v>
      </c>
      <c r="N5441"/>
      <c r="O5441"/>
      <c r="P5441"/>
      <c r="Q5441"/>
      <c r="R5441"/>
      <c r="S5441"/>
      <c r="T5441"/>
      <c r="U5441"/>
      <c r="V5441"/>
      <c r="W5441"/>
    </row>
    <row r="5442" spans="2:23" ht="15" x14ac:dyDescent="0.25">
      <c r="B5442" s="2"/>
      <c r="K5442" s="9"/>
      <c r="L5442" s="9"/>
      <c r="M5442" s="9"/>
      <c r="N5442"/>
      <c r="O5442"/>
      <c r="P5442"/>
      <c r="Q5442"/>
      <c r="R5442"/>
      <c r="S5442"/>
      <c r="T5442"/>
      <c r="U5442"/>
      <c r="V5442"/>
      <c r="W5442"/>
    </row>
    <row r="5443" spans="2:23" ht="15" x14ac:dyDescent="0.25">
      <c r="B5443" s="2"/>
      <c r="H5443" s="2" t="s">
        <v>1746</v>
      </c>
      <c r="K5443" s="9"/>
      <c r="L5443" s="9"/>
      <c r="M5443" s="9"/>
      <c r="N5443"/>
      <c r="O5443"/>
      <c r="P5443"/>
      <c r="Q5443"/>
      <c r="R5443"/>
      <c r="S5443"/>
      <c r="T5443"/>
      <c r="U5443"/>
      <c r="V5443"/>
      <c r="W5443"/>
    </row>
    <row r="5444" spans="2:23" ht="15" x14ac:dyDescent="0.25">
      <c r="B5444" s="2"/>
      <c r="I5444" s="2" t="s">
        <v>1747</v>
      </c>
      <c r="J5444" s="2" t="s">
        <v>1177</v>
      </c>
      <c r="K5444" s="9">
        <v>-5281</v>
      </c>
      <c r="L5444" s="9">
        <v>-4957</v>
      </c>
      <c r="M5444" s="9">
        <v>-5187</v>
      </c>
      <c r="N5444"/>
      <c r="O5444"/>
      <c r="P5444"/>
      <c r="Q5444"/>
      <c r="R5444"/>
      <c r="S5444"/>
      <c r="T5444"/>
      <c r="U5444"/>
      <c r="V5444"/>
      <c r="W5444"/>
    </row>
    <row r="5445" spans="2:23" ht="15" x14ac:dyDescent="0.25">
      <c r="B5445" s="2"/>
      <c r="K5445" s="9"/>
      <c r="L5445" s="9"/>
      <c r="M5445" s="9"/>
      <c r="N5445"/>
      <c r="O5445"/>
      <c r="P5445"/>
      <c r="Q5445"/>
      <c r="R5445"/>
      <c r="S5445"/>
      <c r="T5445"/>
      <c r="U5445"/>
      <c r="V5445"/>
      <c r="W5445"/>
    </row>
    <row r="5446" spans="2:23" ht="15" x14ac:dyDescent="0.25">
      <c r="B5446" s="2"/>
      <c r="H5446" s="2" t="s">
        <v>1748</v>
      </c>
      <c r="K5446" s="9"/>
      <c r="L5446" s="9"/>
      <c r="M5446" s="9"/>
      <c r="N5446"/>
      <c r="O5446"/>
      <c r="P5446"/>
      <c r="Q5446"/>
      <c r="R5446"/>
      <c r="S5446"/>
      <c r="T5446"/>
      <c r="U5446"/>
      <c r="V5446"/>
      <c r="W5446"/>
    </row>
    <row r="5447" spans="2:23" ht="15" x14ac:dyDescent="0.25">
      <c r="B5447" s="2"/>
      <c r="I5447" s="2" t="s">
        <v>1747</v>
      </c>
      <c r="J5447" s="2" t="s">
        <v>1177</v>
      </c>
      <c r="K5447" s="9">
        <v>-343</v>
      </c>
      <c r="L5447" s="9">
        <v>0</v>
      </c>
      <c r="M5447" s="9">
        <v>-90</v>
      </c>
      <c r="N5447"/>
      <c r="O5447"/>
      <c r="P5447"/>
      <c r="Q5447"/>
      <c r="R5447"/>
      <c r="S5447"/>
      <c r="T5447"/>
      <c r="U5447"/>
      <c r="V5447"/>
      <c r="W5447"/>
    </row>
    <row r="5448" spans="2:23" ht="15" x14ac:dyDescent="0.25">
      <c r="B5448" s="2"/>
      <c r="K5448" s="9"/>
      <c r="L5448" s="9"/>
      <c r="M5448" s="9"/>
      <c r="N5448"/>
      <c r="O5448"/>
      <c r="P5448"/>
      <c r="Q5448"/>
      <c r="R5448"/>
      <c r="S5448"/>
      <c r="T5448"/>
      <c r="U5448"/>
      <c r="V5448"/>
      <c r="W5448"/>
    </row>
    <row r="5449" spans="2:23" ht="15" x14ac:dyDescent="0.25">
      <c r="B5449" s="2"/>
      <c r="H5449" s="2" t="s">
        <v>1749</v>
      </c>
      <c r="K5449" s="9"/>
      <c r="L5449" s="9"/>
      <c r="M5449" s="9"/>
      <c r="N5449"/>
      <c r="O5449"/>
      <c r="P5449"/>
      <c r="Q5449"/>
      <c r="R5449"/>
      <c r="S5449"/>
      <c r="T5449"/>
      <c r="U5449"/>
      <c r="V5449"/>
      <c r="W5449"/>
    </row>
    <row r="5450" spans="2:23" ht="15" x14ac:dyDescent="0.25">
      <c r="B5450" s="2"/>
      <c r="I5450" s="2" t="s">
        <v>1747</v>
      </c>
      <c r="J5450" s="2" t="s">
        <v>1177</v>
      </c>
      <c r="K5450" s="9">
        <v>-540</v>
      </c>
      <c r="L5450" s="9">
        <v>-900</v>
      </c>
      <c r="M5450" s="9">
        <v>-810</v>
      </c>
      <c r="N5450"/>
      <c r="O5450"/>
      <c r="P5450"/>
      <c r="Q5450"/>
      <c r="R5450"/>
      <c r="S5450"/>
      <c r="T5450"/>
      <c r="U5450"/>
      <c r="V5450"/>
      <c r="W5450"/>
    </row>
    <row r="5451" spans="2:23" ht="15" x14ac:dyDescent="0.25">
      <c r="B5451" s="2"/>
      <c r="K5451" s="9"/>
      <c r="L5451" s="9"/>
      <c r="M5451" s="9"/>
      <c r="N5451"/>
      <c r="O5451"/>
      <c r="P5451"/>
      <c r="Q5451"/>
      <c r="R5451"/>
      <c r="S5451"/>
      <c r="T5451"/>
      <c r="U5451"/>
      <c r="V5451"/>
      <c r="W5451"/>
    </row>
    <row r="5452" spans="2:23" ht="15" x14ac:dyDescent="0.25">
      <c r="B5452" s="2"/>
      <c r="H5452" s="2" t="s">
        <v>1750</v>
      </c>
      <c r="K5452" s="9"/>
      <c r="L5452" s="9"/>
      <c r="M5452" s="9"/>
      <c r="N5452"/>
      <c r="O5452"/>
      <c r="P5452"/>
      <c r="Q5452"/>
      <c r="R5452"/>
      <c r="S5452"/>
      <c r="T5452"/>
      <c r="U5452"/>
      <c r="V5452"/>
      <c r="W5452"/>
    </row>
    <row r="5453" spans="2:23" ht="15" x14ac:dyDescent="0.25">
      <c r="B5453" s="2"/>
      <c r="I5453" s="2" t="s">
        <v>1747</v>
      </c>
      <c r="J5453" s="2" t="s">
        <v>1177</v>
      </c>
      <c r="K5453" s="9">
        <v>-150</v>
      </c>
      <c r="L5453" s="9">
        <v>-150</v>
      </c>
      <c r="M5453" s="9">
        <v>-150</v>
      </c>
      <c r="N5453"/>
      <c r="O5453"/>
      <c r="P5453"/>
      <c r="Q5453"/>
      <c r="R5453"/>
      <c r="S5453"/>
      <c r="T5453"/>
      <c r="U5453"/>
      <c r="V5453"/>
      <c r="W5453"/>
    </row>
    <row r="5454" spans="2:23" ht="15" x14ac:dyDescent="0.25">
      <c r="B5454" s="2"/>
      <c r="K5454" s="9"/>
      <c r="L5454" s="9"/>
      <c r="M5454" s="9"/>
      <c r="N5454"/>
      <c r="O5454"/>
      <c r="P5454"/>
      <c r="Q5454"/>
      <c r="R5454"/>
      <c r="S5454"/>
      <c r="T5454"/>
      <c r="U5454"/>
      <c r="V5454"/>
      <c r="W5454"/>
    </row>
    <row r="5455" spans="2:23" ht="15" x14ac:dyDescent="0.25">
      <c r="B5455" s="2"/>
      <c r="H5455" s="2" t="s">
        <v>1751</v>
      </c>
      <c r="K5455" s="9"/>
      <c r="L5455" s="9"/>
      <c r="M5455" s="9"/>
      <c r="N5455"/>
      <c r="O5455"/>
      <c r="P5455"/>
      <c r="Q5455"/>
      <c r="R5455"/>
      <c r="S5455"/>
      <c r="T5455"/>
      <c r="U5455"/>
      <c r="V5455"/>
      <c r="W5455"/>
    </row>
    <row r="5456" spans="2:23" ht="15" x14ac:dyDescent="0.25">
      <c r="B5456" s="2"/>
      <c r="I5456" s="2" t="s">
        <v>1747</v>
      </c>
      <c r="J5456" s="2" t="s">
        <v>1177</v>
      </c>
      <c r="K5456" s="9">
        <v>-350</v>
      </c>
      <c r="L5456" s="9">
        <v>-366</v>
      </c>
      <c r="M5456" s="9">
        <v>-203</v>
      </c>
      <c r="N5456"/>
      <c r="O5456"/>
      <c r="P5456"/>
      <c r="Q5456"/>
      <c r="R5456"/>
      <c r="S5456"/>
      <c r="T5456"/>
      <c r="U5456"/>
      <c r="V5456"/>
      <c r="W5456"/>
    </row>
    <row r="5457" spans="2:23" ht="15" x14ac:dyDescent="0.25">
      <c r="B5457" s="2"/>
      <c r="K5457" s="9"/>
      <c r="L5457" s="9"/>
      <c r="M5457" s="9"/>
      <c r="N5457"/>
      <c r="O5457"/>
      <c r="P5457"/>
      <c r="Q5457"/>
      <c r="R5457"/>
      <c r="S5457"/>
      <c r="T5457"/>
      <c r="U5457"/>
      <c r="V5457"/>
      <c r="W5457"/>
    </row>
    <row r="5458" spans="2:23" ht="15" x14ac:dyDescent="0.25">
      <c r="B5458" s="2"/>
      <c r="H5458" s="2" t="s">
        <v>1752</v>
      </c>
      <c r="K5458" s="9"/>
      <c r="L5458" s="9"/>
      <c r="M5458" s="9"/>
      <c r="N5458"/>
      <c r="O5458"/>
      <c r="P5458"/>
      <c r="Q5458"/>
      <c r="R5458"/>
      <c r="S5458"/>
      <c r="T5458"/>
      <c r="U5458"/>
      <c r="V5458"/>
      <c r="W5458"/>
    </row>
    <row r="5459" spans="2:23" ht="15" x14ac:dyDescent="0.25">
      <c r="B5459" s="2"/>
      <c r="I5459" s="2" t="s">
        <v>1753</v>
      </c>
      <c r="J5459" s="2" t="s">
        <v>1177</v>
      </c>
      <c r="K5459" s="9">
        <v>0</v>
      </c>
      <c r="L5459" s="9">
        <v>0</v>
      </c>
      <c r="M5459" s="9">
        <v>0</v>
      </c>
      <c r="N5459"/>
      <c r="O5459"/>
      <c r="P5459"/>
      <c r="Q5459"/>
      <c r="R5459"/>
      <c r="S5459"/>
      <c r="T5459"/>
      <c r="U5459"/>
      <c r="V5459"/>
      <c r="W5459"/>
    </row>
    <row r="5460" spans="2:23" ht="15" x14ac:dyDescent="0.25">
      <c r="B5460" s="2"/>
      <c r="K5460" s="9"/>
      <c r="L5460" s="9"/>
      <c r="M5460" s="9"/>
      <c r="N5460"/>
      <c r="O5460"/>
      <c r="P5460"/>
      <c r="Q5460"/>
      <c r="R5460"/>
      <c r="S5460"/>
      <c r="T5460"/>
      <c r="U5460"/>
      <c r="V5460"/>
      <c r="W5460"/>
    </row>
    <row r="5461" spans="2:23" ht="15" x14ac:dyDescent="0.25">
      <c r="B5461" s="2"/>
      <c r="H5461" s="2" t="s">
        <v>1754</v>
      </c>
      <c r="K5461" s="9"/>
      <c r="L5461" s="9"/>
      <c r="M5461" s="9"/>
      <c r="N5461"/>
      <c r="O5461"/>
      <c r="P5461"/>
      <c r="Q5461"/>
      <c r="R5461"/>
      <c r="S5461"/>
      <c r="T5461"/>
      <c r="U5461"/>
      <c r="V5461"/>
      <c r="W5461"/>
    </row>
    <row r="5462" spans="2:23" ht="15" x14ac:dyDescent="0.25">
      <c r="B5462" s="2"/>
      <c r="I5462" s="2" t="s">
        <v>1747</v>
      </c>
      <c r="J5462" s="2" t="s">
        <v>1177</v>
      </c>
      <c r="K5462" s="9">
        <v>8</v>
      </c>
      <c r="L5462" s="9">
        <v>-6</v>
      </c>
      <c r="M5462" s="9">
        <v>-13</v>
      </c>
      <c r="N5462"/>
      <c r="O5462"/>
      <c r="P5462"/>
      <c r="Q5462"/>
      <c r="R5462"/>
      <c r="S5462"/>
      <c r="T5462"/>
      <c r="U5462"/>
      <c r="V5462"/>
      <c r="W5462"/>
    </row>
    <row r="5463" spans="2:23" ht="15" x14ac:dyDescent="0.25">
      <c r="B5463" s="2"/>
      <c r="K5463" s="9"/>
      <c r="L5463" s="9"/>
      <c r="M5463" s="9"/>
      <c r="N5463"/>
      <c r="O5463"/>
      <c r="P5463"/>
      <c r="Q5463"/>
      <c r="R5463"/>
      <c r="S5463"/>
      <c r="T5463"/>
      <c r="U5463"/>
      <c r="V5463"/>
      <c r="W5463"/>
    </row>
    <row r="5464" spans="2:23" ht="15" x14ac:dyDescent="0.25">
      <c r="B5464" s="2"/>
      <c r="H5464" s="2" t="s">
        <v>1755</v>
      </c>
      <c r="K5464" s="9"/>
      <c r="L5464" s="9"/>
      <c r="M5464" s="9"/>
      <c r="N5464"/>
      <c r="O5464"/>
      <c r="P5464"/>
      <c r="Q5464"/>
      <c r="R5464"/>
      <c r="S5464"/>
      <c r="T5464"/>
      <c r="U5464"/>
      <c r="V5464"/>
      <c r="W5464"/>
    </row>
    <row r="5465" spans="2:23" ht="15" x14ac:dyDescent="0.25">
      <c r="B5465" s="2"/>
      <c r="I5465" s="2" t="s">
        <v>1753</v>
      </c>
      <c r="J5465" s="2" t="s">
        <v>1177</v>
      </c>
      <c r="K5465" s="9">
        <v>0</v>
      </c>
      <c r="L5465" s="9">
        <v>-6</v>
      </c>
      <c r="M5465" s="9">
        <v>-13</v>
      </c>
      <c r="N5465"/>
      <c r="O5465"/>
      <c r="P5465"/>
      <c r="Q5465"/>
      <c r="R5465"/>
      <c r="S5465"/>
      <c r="T5465"/>
      <c r="U5465"/>
      <c r="V5465"/>
      <c r="W5465"/>
    </row>
    <row r="5466" spans="2:23" ht="15" x14ac:dyDescent="0.25">
      <c r="B5466" s="2"/>
      <c r="K5466" s="9"/>
      <c r="L5466" s="9"/>
      <c r="M5466" s="9"/>
      <c r="N5466"/>
      <c r="O5466"/>
      <c r="P5466"/>
      <c r="Q5466"/>
      <c r="R5466"/>
      <c r="S5466"/>
      <c r="T5466"/>
      <c r="U5466"/>
      <c r="V5466"/>
      <c r="W5466"/>
    </row>
    <row r="5467" spans="2:23" ht="15" x14ac:dyDescent="0.25">
      <c r="B5467" s="2"/>
      <c r="H5467" s="2" t="s">
        <v>1756</v>
      </c>
      <c r="K5467" s="9"/>
      <c r="L5467" s="9"/>
      <c r="M5467" s="9"/>
      <c r="N5467"/>
      <c r="O5467"/>
      <c r="P5467"/>
      <c r="Q5467"/>
      <c r="R5467"/>
      <c r="S5467"/>
      <c r="T5467"/>
      <c r="U5467"/>
      <c r="V5467"/>
      <c r="W5467"/>
    </row>
    <row r="5468" spans="2:23" ht="15" x14ac:dyDescent="0.25">
      <c r="B5468" s="2"/>
      <c r="I5468" s="2" t="s">
        <v>1747</v>
      </c>
      <c r="J5468" s="2" t="s">
        <v>1177</v>
      </c>
      <c r="K5468" s="9">
        <v>-214</v>
      </c>
      <c r="L5468" s="9">
        <v>0</v>
      </c>
      <c r="M5468" s="9">
        <v>0</v>
      </c>
      <c r="N5468"/>
      <c r="O5468"/>
      <c r="P5468"/>
      <c r="Q5468"/>
      <c r="R5468"/>
      <c r="S5468"/>
      <c r="T5468"/>
      <c r="U5468"/>
      <c r="V5468"/>
      <c r="W5468"/>
    </row>
    <row r="5469" spans="2:23" ht="15" x14ac:dyDescent="0.25">
      <c r="B5469" s="2"/>
      <c r="K5469" s="9"/>
      <c r="L5469" s="9"/>
      <c r="M5469" s="9"/>
      <c r="N5469"/>
      <c r="O5469"/>
      <c r="P5469"/>
      <c r="Q5469"/>
      <c r="R5469"/>
      <c r="S5469"/>
      <c r="T5469"/>
      <c r="U5469"/>
      <c r="V5469"/>
      <c r="W5469"/>
    </row>
    <row r="5470" spans="2:23" ht="15" x14ac:dyDescent="0.25">
      <c r="B5470" s="2"/>
      <c r="H5470" s="2" t="s">
        <v>1757</v>
      </c>
      <c r="K5470" s="9"/>
      <c r="L5470" s="9"/>
      <c r="M5470" s="9"/>
      <c r="N5470"/>
      <c r="O5470"/>
      <c r="P5470"/>
      <c r="Q5470"/>
      <c r="R5470"/>
      <c r="S5470"/>
      <c r="T5470"/>
      <c r="U5470"/>
      <c r="V5470"/>
      <c r="W5470"/>
    </row>
    <row r="5471" spans="2:23" ht="15" x14ac:dyDescent="0.25">
      <c r="B5471" s="2"/>
      <c r="I5471" s="2" t="s">
        <v>1747</v>
      </c>
      <c r="J5471" s="2" t="s">
        <v>1177</v>
      </c>
      <c r="K5471" s="9">
        <v>-124</v>
      </c>
      <c r="L5471" s="9">
        <v>-122</v>
      </c>
      <c r="M5471" s="9">
        <v>-68</v>
      </c>
      <c r="N5471"/>
      <c r="O5471"/>
      <c r="P5471"/>
      <c r="Q5471"/>
      <c r="R5471"/>
      <c r="S5471"/>
      <c r="T5471"/>
      <c r="U5471"/>
      <c r="V5471"/>
      <c r="W5471"/>
    </row>
    <row r="5472" spans="2:23" ht="15" x14ac:dyDescent="0.25">
      <c r="B5472" s="2"/>
      <c r="K5472" s="9"/>
      <c r="L5472" s="9"/>
      <c r="M5472" s="9"/>
      <c r="N5472"/>
      <c r="O5472"/>
      <c r="P5472"/>
      <c r="Q5472"/>
      <c r="R5472"/>
      <c r="S5472"/>
      <c r="T5472"/>
      <c r="U5472"/>
      <c r="V5472"/>
      <c r="W5472"/>
    </row>
    <row r="5473" spans="2:23" ht="15" x14ac:dyDescent="0.25">
      <c r="B5473" s="2"/>
      <c r="H5473" s="2" t="s">
        <v>1758</v>
      </c>
      <c r="K5473" s="9"/>
      <c r="L5473" s="9"/>
      <c r="M5473" s="9"/>
      <c r="N5473"/>
      <c r="O5473"/>
      <c r="P5473"/>
      <c r="Q5473"/>
      <c r="R5473"/>
      <c r="S5473"/>
      <c r="T5473"/>
      <c r="U5473"/>
      <c r="V5473"/>
      <c r="W5473"/>
    </row>
    <row r="5474" spans="2:23" ht="15" x14ac:dyDescent="0.25">
      <c r="B5474" s="2"/>
      <c r="I5474" s="2" t="s">
        <v>808</v>
      </c>
      <c r="J5474" s="2" t="s">
        <v>1177</v>
      </c>
      <c r="K5474" s="9">
        <v>-1</v>
      </c>
      <c r="L5474" s="9">
        <v>0</v>
      </c>
      <c r="M5474" s="9">
        <v>-1</v>
      </c>
      <c r="N5474"/>
      <c r="O5474"/>
      <c r="P5474"/>
      <c r="Q5474"/>
      <c r="R5474"/>
      <c r="S5474"/>
      <c r="T5474"/>
      <c r="U5474"/>
      <c r="V5474"/>
      <c r="W5474"/>
    </row>
    <row r="5475" spans="2:23" ht="15" x14ac:dyDescent="0.25">
      <c r="B5475" s="2"/>
      <c r="K5475" s="9"/>
      <c r="L5475" s="9"/>
      <c r="M5475" s="9"/>
      <c r="N5475"/>
      <c r="O5475"/>
      <c r="P5475"/>
      <c r="Q5475"/>
      <c r="R5475"/>
      <c r="S5475"/>
      <c r="T5475"/>
      <c r="U5475"/>
      <c r="V5475"/>
      <c r="W5475"/>
    </row>
    <row r="5476" spans="2:23" ht="15" x14ac:dyDescent="0.25">
      <c r="B5476" s="2"/>
      <c r="H5476" s="2" t="s">
        <v>1759</v>
      </c>
      <c r="K5476" s="9"/>
      <c r="L5476" s="9"/>
      <c r="M5476" s="9"/>
      <c r="N5476"/>
      <c r="O5476"/>
      <c r="P5476"/>
      <c r="Q5476"/>
      <c r="R5476"/>
      <c r="S5476"/>
      <c r="T5476"/>
      <c r="U5476"/>
      <c r="V5476"/>
      <c r="W5476"/>
    </row>
    <row r="5477" spans="2:23" ht="15" x14ac:dyDescent="0.25">
      <c r="B5477" s="2"/>
      <c r="I5477" s="2" t="s">
        <v>1747</v>
      </c>
      <c r="J5477" s="2" t="s">
        <v>1177</v>
      </c>
      <c r="K5477" s="9">
        <v>-1</v>
      </c>
      <c r="L5477" s="9">
        <v>-3</v>
      </c>
      <c r="M5477" s="9">
        <v>-57</v>
      </c>
      <c r="N5477"/>
      <c r="O5477"/>
      <c r="P5477"/>
      <c r="Q5477"/>
      <c r="R5477"/>
      <c r="S5477"/>
      <c r="T5477"/>
      <c r="U5477"/>
      <c r="V5477"/>
      <c r="W5477"/>
    </row>
    <row r="5478" spans="2:23" ht="15" x14ac:dyDescent="0.25">
      <c r="B5478" s="2"/>
      <c r="K5478" s="9"/>
      <c r="L5478" s="9"/>
      <c r="M5478" s="9"/>
      <c r="N5478"/>
      <c r="O5478"/>
      <c r="P5478"/>
      <c r="Q5478"/>
      <c r="R5478"/>
      <c r="S5478"/>
      <c r="T5478"/>
      <c r="U5478"/>
      <c r="V5478"/>
      <c r="W5478"/>
    </row>
    <row r="5479" spans="2:23" ht="15" x14ac:dyDescent="0.25">
      <c r="B5479" s="2"/>
      <c r="H5479" s="2" t="s">
        <v>1760</v>
      </c>
      <c r="K5479" s="9"/>
      <c r="L5479" s="9"/>
      <c r="M5479" s="9"/>
      <c r="N5479"/>
      <c r="O5479"/>
      <c r="P5479"/>
      <c r="Q5479"/>
      <c r="R5479"/>
      <c r="S5479"/>
      <c r="T5479"/>
      <c r="U5479"/>
      <c r="V5479"/>
      <c r="W5479"/>
    </row>
    <row r="5480" spans="2:23" ht="15" x14ac:dyDescent="0.25">
      <c r="B5480" s="2"/>
      <c r="I5480" s="2" t="s">
        <v>1747</v>
      </c>
      <c r="J5480" s="2" t="s">
        <v>1177</v>
      </c>
      <c r="K5480" s="9">
        <v>-25</v>
      </c>
      <c r="L5480" s="9">
        <v>-9</v>
      </c>
      <c r="M5480" s="9">
        <v>-172</v>
      </c>
      <c r="N5480"/>
      <c r="O5480"/>
      <c r="P5480"/>
      <c r="Q5480"/>
      <c r="R5480"/>
      <c r="S5480"/>
      <c r="T5480"/>
      <c r="U5480"/>
      <c r="V5480"/>
      <c r="W5480"/>
    </row>
    <row r="5481" spans="2:23" ht="15" x14ac:dyDescent="0.25">
      <c r="B5481" s="2"/>
      <c r="K5481" s="9"/>
      <c r="L5481" s="9"/>
      <c r="M5481" s="9"/>
      <c r="N5481"/>
      <c r="O5481"/>
      <c r="P5481"/>
      <c r="Q5481"/>
      <c r="R5481"/>
      <c r="S5481"/>
      <c r="T5481"/>
      <c r="U5481"/>
      <c r="V5481"/>
      <c r="W5481"/>
    </row>
    <row r="5482" spans="2:23" ht="15" x14ac:dyDescent="0.25">
      <c r="B5482" s="2"/>
      <c r="D5482" s="2" t="s">
        <v>1761</v>
      </c>
      <c r="E5482" s="2" t="s">
        <v>1762</v>
      </c>
      <c r="K5482" s="9"/>
      <c r="L5482" s="9"/>
      <c r="M5482" s="9"/>
      <c r="N5482"/>
      <c r="O5482"/>
      <c r="P5482"/>
      <c r="Q5482"/>
      <c r="R5482"/>
      <c r="S5482"/>
      <c r="T5482"/>
      <c r="U5482"/>
      <c r="V5482"/>
      <c r="W5482"/>
    </row>
    <row r="5483" spans="2:23" ht="15" x14ac:dyDescent="0.25">
      <c r="B5483" s="2"/>
      <c r="F5483" s="2" t="s">
        <v>44</v>
      </c>
      <c r="G5483" s="2" t="s">
        <v>1762</v>
      </c>
      <c r="K5483" s="9"/>
      <c r="L5483" s="9"/>
      <c r="M5483" s="9"/>
      <c r="N5483"/>
      <c r="O5483"/>
      <c r="P5483"/>
      <c r="Q5483"/>
      <c r="R5483"/>
      <c r="S5483"/>
      <c r="T5483"/>
      <c r="U5483"/>
      <c r="V5483"/>
      <c r="W5483"/>
    </row>
    <row r="5484" spans="2:23" ht="15" x14ac:dyDescent="0.25">
      <c r="B5484" s="2"/>
      <c r="H5484" s="2" t="s">
        <v>1763</v>
      </c>
      <c r="K5484" s="9"/>
      <c r="L5484" s="9"/>
      <c r="M5484" s="9"/>
      <c r="N5484"/>
      <c r="O5484"/>
      <c r="P5484"/>
      <c r="Q5484"/>
      <c r="R5484"/>
      <c r="S5484"/>
      <c r="T5484"/>
      <c r="U5484"/>
      <c r="V5484"/>
      <c r="W5484"/>
    </row>
    <row r="5485" spans="2:23" ht="15" x14ac:dyDescent="0.25">
      <c r="B5485" s="2"/>
      <c r="I5485" s="2" t="s">
        <v>800</v>
      </c>
      <c r="J5485" s="2" t="s">
        <v>1177</v>
      </c>
      <c r="K5485" s="9">
        <v>-2</v>
      </c>
      <c r="L5485" s="9">
        <v>0</v>
      </c>
      <c r="M5485" s="9">
        <v>0</v>
      </c>
      <c r="N5485"/>
      <c r="O5485"/>
      <c r="P5485"/>
      <c r="Q5485"/>
      <c r="R5485"/>
      <c r="S5485"/>
      <c r="T5485"/>
      <c r="U5485"/>
      <c r="V5485"/>
      <c r="W5485"/>
    </row>
    <row r="5486" spans="2:23" ht="15" x14ac:dyDescent="0.25">
      <c r="B5486" s="2"/>
      <c r="K5486" s="9"/>
      <c r="L5486" s="9"/>
      <c r="M5486" s="9"/>
      <c r="N5486"/>
      <c r="O5486"/>
      <c r="P5486"/>
      <c r="Q5486"/>
      <c r="R5486"/>
      <c r="S5486"/>
      <c r="T5486"/>
      <c r="U5486"/>
      <c r="V5486"/>
      <c r="W5486"/>
    </row>
    <row r="5487" spans="2:23" ht="15" x14ac:dyDescent="0.25">
      <c r="B5487" s="2"/>
      <c r="D5487" s="2" t="s">
        <v>1764</v>
      </c>
      <c r="E5487" s="2" t="s">
        <v>1765</v>
      </c>
      <c r="K5487" s="9"/>
      <c r="L5487" s="9"/>
      <c r="M5487" s="9"/>
      <c r="N5487"/>
      <c r="O5487"/>
      <c r="P5487"/>
      <c r="Q5487"/>
      <c r="R5487"/>
      <c r="S5487"/>
      <c r="T5487"/>
      <c r="U5487"/>
      <c r="V5487"/>
      <c r="W5487"/>
    </row>
    <row r="5488" spans="2:23" ht="15" x14ac:dyDescent="0.25">
      <c r="B5488" s="2"/>
      <c r="F5488" s="2" t="s">
        <v>44</v>
      </c>
      <c r="G5488" s="2" t="s">
        <v>1765</v>
      </c>
      <c r="K5488" s="9"/>
      <c r="L5488" s="9"/>
      <c r="M5488" s="9"/>
      <c r="N5488"/>
      <c r="O5488"/>
      <c r="P5488"/>
      <c r="Q5488"/>
      <c r="R5488"/>
      <c r="S5488"/>
      <c r="T5488"/>
      <c r="U5488"/>
      <c r="V5488"/>
      <c r="W5488"/>
    </row>
    <row r="5489" spans="2:23" ht="15" x14ac:dyDescent="0.25">
      <c r="B5489" s="2"/>
      <c r="H5489" s="2" t="s">
        <v>1766</v>
      </c>
      <c r="K5489" s="9"/>
      <c r="L5489" s="9"/>
      <c r="M5489" s="9"/>
      <c r="N5489"/>
      <c r="O5489"/>
      <c r="P5489"/>
      <c r="Q5489"/>
      <c r="R5489"/>
      <c r="S5489"/>
      <c r="T5489"/>
      <c r="U5489"/>
      <c r="V5489"/>
      <c r="W5489"/>
    </row>
    <row r="5490" spans="2:23" ht="15" x14ac:dyDescent="0.25">
      <c r="B5490" s="2"/>
      <c r="I5490" s="2" t="s">
        <v>800</v>
      </c>
      <c r="J5490" s="2" t="s">
        <v>1177</v>
      </c>
      <c r="K5490" s="9">
        <v>-1</v>
      </c>
      <c r="L5490" s="9">
        <v>0</v>
      </c>
      <c r="M5490" s="9">
        <v>0</v>
      </c>
      <c r="N5490"/>
      <c r="O5490"/>
      <c r="P5490"/>
      <c r="Q5490"/>
      <c r="R5490"/>
      <c r="S5490"/>
      <c r="T5490"/>
      <c r="U5490"/>
      <c r="V5490"/>
      <c r="W5490"/>
    </row>
    <row r="5491" spans="2:23" ht="15" x14ac:dyDescent="0.25">
      <c r="B5491" s="2"/>
      <c r="K5491" s="9"/>
      <c r="L5491" s="9"/>
      <c r="M5491" s="9"/>
      <c r="N5491"/>
      <c r="O5491"/>
      <c r="P5491"/>
      <c r="Q5491"/>
      <c r="R5491"/>
      <c r="S5491"/>
      <c r="T5491"/>
      <c r="U5491"/>
      <c r="V5491"/>
      <c r="W5491"/>
    </row>
    <row r="5492" spans="2:23" ht="15" x14ac:dyDescent="0.25">
      <c r="B5492" s="2"/>
      <c r="C5492" s="2" t="s">
        <v>56</v>
      </c>
      <c r="K5492" s="9">
        <v>-294719</v>
      </c>
      <c r="L5492" s="9">
        <v>-255428</v>
      </c>
      <c r="M5492" s="9">
        <v>-258545</v>
      </c>
      <c r="N5492"/>
      <c r="O5492"/>
      <c r="P5492"/>
      <c r="Q5492"/>
      <c r="R5492"/>
      <c r="S5492"/>
      <c r="T5492"/>
      <c r="U5492"/>
      <c r="V5492"/>
      <c r="W5492"/>
    </row>
    <row r="5493" spans="2:23" ht="15" x14ac:dyDescent="0.25">
      <c r="B5493" s="2"/>
      <c r="D5493" s="2" t="s">
        <v>23</v>
      </c>
      <c r="E5493" s="2" t="s">
        <v>24</v>
      </c>
      <c r="K5493" s="9">
        <v>-1</v>
      </c>
      <c r="L5493" s="9">
        <v>-24</v>
      </c>
      <c r="M5493" s="9">
        <v>-24</v>
      </c>
      <c r="N5493"/>
      <c r="O5493"/>
      <c r="P5493"/>
      <c r="Q5493"/>
      <c r="R5493"/>
      <c r="S5493"/>
      <c r="T5493"/>
      <c r="U5493"/>
      <c r="V5493"/>
      <c r="W5493"/>
    </row>
    <row r="5494" spans="2:23" ht="15" x14ac:dyDescent="0.25">
      <c r="B5494" s="2"/>
      <c r="K5494" s="9"/>
      <c r="L5494" s="9"/>
      <c r="M5494" s="9"/>
      <c r="N5494"/>
      <c r="O5494"/>
      <c r="P5494"/>
      <c r="Q5494"/>
      <c r="R5494"/>
      <c r="S5494"/>
      <c r="T5494"/>
      <c r="U5494"/>
      <c r="V5494"/>
      <c r="W5494"/>
    </row>
    <row r="5495" spans="2:23" ht="15" x14ac:dyDescent="0.25">
      <c r="B5495" s="2"/>
      <c r="D5495" s="2" t="s">
        <v>57</v>
      </c>
      <c r="E5495" s="2" t="s">
        <v>58</v>
      </c>
      <c r="K5495" s="9"/>
      <c r="L5495" s="9"/>
      <c r="M5495" s="9"/>
      <c r="N5495"/>
      <c r="O5495"/>
      <c r="P5495"/>
      <c r="Q5495"/>
      <c r="R5495"/>
      <c r="S5495"/>
      <c r="T5495"/>
      <c r="U5495"/>
      <c r="V5495"/>
      <c r="W5495"/>
    </row>
    <row r="5496" spans="2:23" ht="15" x14ac:dyDescent="0.25">
      <c r="B5496" s="2"/>
      <c r="F5496" s="2" t="s">
        <v>59</v>
      </c>
      <c r="G5496" s="2" t="s">
        <v>60</v>
      </c>
      <c r="K5496" s="9"/>
      <c r="L5496" s="9"/>
      <c r="M5496" s="9"/>
      <c r="N5496"/>
      <c r="O5496"/>
      <c r="P5496"/>
      <c r="Q5496"/>
      <c r="R5496"/>
      <c r="S5496"/>
      <c r="T5496"/>
      <c r="U5496"/>
      <c r="V5496"/>
      <c r="W5496"/>
    </row>
    <row r="5497" spans="2:23" ht="15" x14ac:dyDescent="0.25">
      <c r="B5497" s="2"/>
      <c r="H5497" s="2" t="s">
        <v>1767</v>
      </c>
      <c r="K5497" s="9"/>
      <c r="L5497" s="9"/>
      <c r="M5497" s="9"/>
      <c r="N5497"/>
      <c r="O5497"/>
      <c r="P5497"/>
      <c r="Q5497"/>
      <c r="R5497"/>
      <c r="S5497"/>
      <c r="T5497"/>
      <c r="U5497"/>
      <c r="V5497"/>
      <c r="W5497"/>
    </row>
    <row r="5498" spans="2:23" ht="15" x14ac:dyDescent="0.25">
      <c r="B5498" s="2"/>
      <c r="I5498" s="2" t="s">
        <v>62</v>
      </c>
      <c r="J5498" s="2" t="s">
        <v>1768</v>
      </c>
      <c r="K5498" s="9">
        <v>-1</v>
      </c>
      <c r="L5498" s="9">
        <v>0</v>
      </c>
      <c r="M5498" s="9">
        <v>0</v>
      </c>
      <c r="N5498"/>
      <c r="O5498"/>
      <c r="P5498"/>
      <c r="Q5498"/>
      <c r="R5498"/>
      <c r="S5498"/>
      <c r="T5498"/>
      <c r="U5498"/>
      <c r="V5498"/>
      <c r="W5498"/>
    </row>
    <row r="5499" spans="2:23" ht="15" x14ac:dyDescent="0.25">
      <c r="B5499" s="2"/>
      <c r="K5499" s="9"/>
      <c r="L5499" s="9"/>
      <c r="M5499" s="9"/>
      <c r="N5499"/>
      <c r="O5499"/>
      <c r="P5499"/>
      <c r="Q5499"/>
      <c r="R5499"/>
      <c r="S5499"/>
      <c r="T5499"/>
      <c r="U5499"/>
      <c r="V5499"/>
      <c r="W5499"/>
    </row>
    <row r="5500" spans="2:23" ht="15" x14ac:dyDescent="0.25">
      <c r="B5500" s="2"/>
      <c r="H5500" s="2" t="s">
        <v>1769</v>
      </c>
      <c r="K5500" s="9"/>
      <c r="L5500" s="9"/>
      <c r="M5500" s="9"/>
      <c r="N5500"/>
      <c r="O5500"/>
      <c r="P5500"/>
      <c r="Q5500"/>
      <c r="R5500"/>
      <c r="S5500"/>
      <c r="T5500"/>
      <c r="U5500"/>
      <c r="V5500"/>
      <c r="W5500"/>
    </row>
    <row r="5501" spans="2:23" ht="15" x14ac:dyDescent="0.25">
      <c r="B5501" s="2"/>
      <c r="I5501" s="2" t="s">
        <v>62</v>
      </c>
      <c r="J5501" s="2" t="s">
        <v>1768</v>
      </c>
      <c r="K5501" s="9">
        <v>-24</v>
      </c>
      <c r="L5501" s="9">
        <v>0</v>
      </c>
      <c r="M5501" s="9">
        <v>0</v>
      </c>
      <c r="N5501"/>
      <c r="O5501"/>
      <c r="P5501"/>
      <c r="Q5501"/>
      <c r="R5501"/>
      <c r="S5501"/>
      <c r="T5501"/>
      <c r="U5501"/>
      <c r="V5501"/>
      <c r="W5501"/>
    </row>
    <row r="5502" spans="2:23" ht="15" x14ac:dyDescent="0.25">
      <c r="B5502" s="2"/>
      <c r="K5502" s="9"/>
      <c r="L5502" s="9"/>
      <c r="M5502" s="9"/>
      <c r="N5502"/>
      <c r="O5502"/>
      <c r="P5502"/>
      <c r="Q5502"/>
      <c r="R5502"/>
      <c r="S5502"/>
      <c r="T5502"/>
      <c r="U5502"/>
      <c r="V5502"/>
      <c r="W5502"/>
    </row>
    <row r="5503" spans="2:23" ht="15" x14ac:dyDescent="0.25">
      <c r="B5503" s="2"/>
      <c r="D5503" s="2" t="s">
        <v>72</v>
      </c>
      <c r="E5503" s="2" t="s">
        <v>73</v>
      </c>
      <c r="K5503" s="9"/>
      <c r="L5503" s="9"/>
      <c r="M5503" s="9"/>
      <c r="N5503"/>
      <c r="O5503"/>
      <c r="P5503"/>
      <c r="Q5503"/>
      <c r="R5503"/>
      <c r="S5503"/>
      <c r="T5503"/>
      <c r="U5503"/>
      <c r="V5503"/>
      <c r="W5503"/>
    </row>
    <row r="5504" spans="2:23" ht="15" x14ac:dyDescent="0.25">
      <c r="B5504" s="2"/>
      <c r="F5504" s="2" t="s">
        <v>74</v>
      </c>
      <c r="G5504" s="2" t="s">
        <v>75</v>
      </c>
      <c r="K5504" s="9"/>
      <c r="L5504" s="9"/>
      <c r="M5504" s="9"/>
      <c r="N5504"/>
      <c r="O5504"/>
      <c r="P5504"/>
      <c r="Q5504"/>
      <c r="R5504"/>
      <c r="S5504"/>
      <c r="T5504"/>
      <c r="U5504"/>
      <c r="V5504"/>
      <c r="W5504"/>
    </row>
    <row r="5505" spans="2:23" ht="15" x14ac:dyDescent="0.25">
      <c r="B5505" s="2"/>
      <c r="H5505" s="2" t="s">
        <v>76</v>
      </c>
      <c r="K5505" s="9"/>
      <c r="L5505" s="9"/>
      <c r="M5505" s="9"/>
      <c r="N5505"/>
      <c r="O5505"/>
      <c r="P5505"/>
      <c r="Q5505"/>
      <c r="R5505"/>
      <c r="S5505"/>
      <c r="T5505"/>
      <c r="U5505"/>
      <c r="V5505"/>
      <c r="W5505"/>
    </row>
    <row r="5506" spans="2:23" ht="15" x14ac:dyDescent="0.25">
      <c r="B5506" s="2"/>
      <c r="I5506" s="2" t="s">
        <v>77</v>
      </c>
      <c r="J5506" s="2" t="s">
        <v>1768</v>
      </c>
      <c r="K5506" s="9">
        <v>-12</v>
      </c>
      <c r="L5506" s="9">
        <v>0</v>
      </c>
      <c r="M5506" s="9">
        <v>0</v>
      </c>
      <c r="N5506"/>
      <c r="O5506"/>
      <c r="P5506"/>
      <c r="Q5506"/>
      <c r="R5506"/>
      <c r="S5506"/>
      <c r="T5506"/>
      <c r="U5506"/>
      <c r="V5506"/>
      <c r="W5506"/>
    </row>
    <row r="5507" spans="2:23" ht="15" x14ac:dyDescent="0.25">
      <c r="B5507" s="2"/>
      <c r="K5507" s="9"/>
      <c r="L5507" s="9"/>
      <c r="M5507" s="9"/>
      <c r="N5507"/>
      <c r="O5507"/>
      <c r="P5507"/>
      <c r="Q5507"/>
      <c r="R5507"/>
      <c r="S5507"/>
      <c r="T5507"/>
      <c r="U5507"/>
      <c r="V5507"/>
      <c r="W5507"/>
    </row>
    <row r="5508" spans="2:23" ht="15" x14ac:dyDescent="0.25">
      <c r="B5508" s="2"/>
      <c r="F5508" s="2" t="s">
        <v>97</v>
      </c>
      <c r="G5508" s="2" t="s">
        <v>98</v>
      </c>
      <c r="K5508" s="9"/>
      <c r="L5508" s="9"/>
      <c r="M5508" s="9"/>
      <c r="N5508"/>
      <c r="O5508"/>
      <c r="P5508"/>
      <c r="Q5508"/>
      <c r="R5508"/>
      <c r="S5508"/>
      <c r="T5508"/>
      <c r="U5508"/>
      <c r="V5508"/>
      <c r="W5508"/>
    </row>
    <row r="5509" spans="2:23" ht="15" x14ac:dyDescent="0.25">
      <c r="B5509" s="2"/>
      <c r="H5509" s="2" t="s">
        <v>100</v>
      </c>
      <c r="K5509" s="9"/>
      <c r="L5509" s="9"/>
      <c r="M5509" s="9"/>
      <c r="N5509"/>
      <c r="O5509"/>
      <c r="P5509"/>
      <c r="Q5509"/>
      <c r="R5509"/>
      <c r="S5509"/>
      <c r="T5509"/>
      <c r="U5509"/>
      <c r="V5509"/>
      <c r="W5509"/>
    </row>
    <row r="5510" spans="2:23" ht="15" x14ac:dyDescent="0.25">
      <c r="B5510" s="2"/>
      <c r="I5510" s="2" t="s">
        <v>77</v>
      </c>
      <c r="J5510" s="2" t="s">
        <v>1768</v>
      </c>
      <c r="K5510" s="9">
        <v>-2</v>
      </c>
      <c r="L5510" s="9">
        <v>0</v>
      </c>
      <c r="M5510" s="9">
        <v>0</v>
      </c>
      <c r="N5510"/>
      <c r="O5510"/>
      <c r="P5510"/>
      <c r="Q5510"/>
      <c r="R5510"/>
      <c r="S5510"/>
      <c r="T5510"/>
      <c r="U5510"/>
      <c r="V5510"/>
      <c r="W5510"/>
    </row>
    <row r="5511" spans="2:23" ht="15" x14ac:dyDescent="0.25">
      <c r="B5511" s="2"/>
      <c r="K5511" s="9"/>
      <c r="L5511" s="9"/>
      <c r="M5511" s="9"/>
      <c r="N5511"/>
      <c r="O5511"/>
      <c r="P5511"/>
      <c r="Q5511"/>
      <c r="R5511"/>
      <c r="S5511"/>
      <c r="T5511"/>
      <c r="U5511"/>
      <c r="V5511"/>
      <c r="W5511"/>
    </row>
    <row r="5512" spans="2:23" ht="15" x14ac:dyDescent="0.25">
      <c r="B5512" s="2"/>
      <c r="F5512" s="2" t="s">
        <v>108</v>
      </c>
      <c r="G5512" s="2" t="s">
        <v>109</v>
      </c>
      <c r="K5512" s="9"/>
      <c r="L5512" s="9"/>
      <c r="M5512" s="9"/>
      <c r="N5512"/>
      <c r="O5512"/>
      <c r="P5512"/>
      <c r="Q5512"/>
      <c r="R5512"/>
      <c r="S5512"/>
      <c r="T5512"/>
      <c r="U5512"/>
      <c r="V5512"/>
      <c r="W5512"/>
    </row>
    <row r="5513" spans="2:23" ht="15" x14ac:dyDescent="0.25">
      <c r="B5513" s="2"/>
      <c r="H5513" s="2" t="s">
        <v>1770</v>
      </c>
      <c r="K5513" s="9"/>
      <c r="L5513" s="9"/>
      <c r="M5513" s="9"/>
      <c r="N5513"/>
      <c r="O5513"/>
      <c r="P5513"/>
      <c r="Q5513"/>
      <c r="R5513"/>
      <c r="S5513"/>
      <c r="T5513"/>
      <c r="U5513"/>
      <c r="V5513"/>
      <c r="W5513"/>
    </row>
    <row r="5514" spans="2:23" ht="15" x14ac:dyDescent="0.25">
      <c r="B5514" s="2"/>
      <c r="I5514" s="2" t="s">
        <v>77</v>
      </c>
      <c r="J5514" s="2" t="s">
        <v>1768</v>
      </c>
      <c r="K5514" s="9">
        <v>-38</v>
      </c>
      <c r="L5514" s="9">
        <v>-55</v>
      </c>
      <c r="M5514" s="9">
        <v>-55</v>
      </c>
      <c r="N5514"/>
      <c r="O5514"/>
      <c r="P5514"/>
      <c r="Q5514"/>
      <c r="R5514"/>
      <c r="S5514"/>
      <c r="T5514"/>
      <c r="U5514"/>
      <c r="V5514"/>
      <c r="W5514"/>
    </row>
    <row r="5515" spans="2:23" ht="15" x14ac:dyDescent="0.25">
      <c r="B5515" s="2"/>
      <c r="K5515" s="9"/>
      <c r="L5515" s="9"/>
      <c r="M5515" s="9"/>
      <c r="N5515"/>
      <c r="O5515"/>
      <c r="P5515"/>
      <c r="Q5515"/>
      <c r="R5515"/>
      <c r="S5515"/>
      <c r="T5515"/>
      <c r="U5515"/>
      <c r="V5515"/>
      <c r="W5515"/>
    </row>
    <row r="5516" spans="2:23" ht="15" x14ac:dyDescent="0.25">
      <c r="B5516" s="2"/>
      <c r="H5516" s="2" t="s">
        <v>1771</v>
      </c>
      <c r="K5516" s="9"/>
      <c r="L5516" s="9"/>
      <c r="M5516" s="9"/>
      <c r="N5516"/>
      <c r="O5516"/>
      <c r="P5516"/>
      <c r="Q5516"/>
      <c r="R5516"/>
      <c r="S5516"/>
      <c r="T5516"/>
      <c r="U5516"/>
      <c r="V5516"/>
      <c r="W5516"/>
    </row>
    <row r="5517" spans="2:23" ht="15" x14ac:dyDescent="0.25">
      <c r="B5517" s="2"/>
      <c r="I5517" s="2" t="s">
        <v>115</v>
      </c>
      <c r="J5517" s="2" t="s">
        <v>1768</v>
      </c>
      <c r="K5517" s="9">
        <v>-68</v>
      </c>
      <c r="L5517" s="9">
        <v>-78</v>
      </c>
      <c r="M5517" s="9">
        <v>-84</v>
      </c>
      <c r="N5517"/>
      <c r="O5517"/>
      <c r="P5517"/>
      <c r="Q5517"/>
      <c r="R5517"/>
      <c r="S5517"/>
      <c r="T5517"/>
      <c r="U5517"/>
      <c r="V5517"/>
      <c r="W5517"/>
    </row>
    <row r="5518" spans="2:23" ht="15" x14ac:dyDescent="0.25">
      <c r="B5518" s="2"/>
      <c r="K5518" s="9"/>
      <c r="L5518" s="9"/>
      <c r="M5518" s="9"/>
      <c r="N5518"/>
      <c r="O5518"/>
      <c r="P5518"/>
      <c r="Q5518"/>
      <c r="R5518"/>
      <c r="S5518"/>
      <c r="T5518"/>
      <c r="U5518"/>
      <c r="V5518"/>
      <c r="W5518"/>
    </row>
    <row r="5519" spans="2:23" ht="15" x14ac:dyDescent="0.25">
      <c r="B5519" s="2"/>
      <c r="F5519" s="2" t="s">
        <v>59</v>
      </c>
      <c r="G5519" s="2" t="s">
        <v>1050</v>
      </c>
      <c r="K5519" s="9"/>
      <c r="L5519" s="9"/>
      <c r="M5519" s="9"/>
      <c r="N5519"/>
      <c r="O5519"/>
      <c r="P5519"/>
      <c r="Q5519"/>
      <c r="R5519"/>
      <c r="S5519"/>
      <c r="T5519"/>
      <c r="U5519"/>
      <c r="V5519"/>
      <c r="W5519"/>
    </row>
    <row r="5520" spans="2:23" ht="15" x14ac:dyDescent="0.25">
      <c r="B5520" s="2"/>
      <c r="H5520" s="2" t="s">
        <v>1051</v>
      </c>
      <c r="K5520" s="9"/>
      <c r="L5520" s="9"/>
      <c r="M5520" s="9"/>
      <c r="N5520"/>
      <c r="O5520"/>
      <c r="P5520"/>
      <c r="Q5520"/>
      <c r="R5520"/>
      <c r="S5520"/>
      <c r="T5520"/>
      <c r="U5520"/>
      <c r="V5520"/>
      <c r="W5520"/>
    </row>
    <row r="5521" spans="2:23" ht="15" x14ac:dyDescent="0.25">
      <c r="B5521" s="2"/>
      <c r="I5521" s="2" t="s">
        <v>115</v>
      </c>
      <c r="J5521" s="2" t="s">
        <v>1768</v>
      </c>
      <c r="K5521" s="9">
        <v>-11722</v>
      </c>
      <c r="L5521" s="9">
        <v>-6800</v>
      </c>
      <c r="M5521" s="9">
        <v>-6635</v>
      </c>
      <c r="N5521"/>
      <c r="O5521"/>
      <c r="P5521"/>
      <c r="Q5521"/>
      <c r="R5521"/>
      <c r="S5521"/>
      <c r="T5521"/>
      <c r="U5521"/>
      <c r="V5521"/>
      <c r="W5521"/>
    </row>
    <row r="5522" spans="2:23" ht="15" x14ac:dyDescent="0.25">
      <c r="B5522" s="2"/>
      <c r="K5522" s="9"/>
      <c r="L5522" s="9"/>
      <c r="M5522" s="9"/>
      <c r="N5522"/>
      <c r="O5522"/>
      <c r="P5522"/>
      <c r="Q5522"/>
      <c r="R5522"/>
      <c r="S5522"/>
      <c r="T5522"/>
      <c r="U5522"/>
      <c r="V5522"/>
      <c r="W5522"/>
    </row>
    <row r="5523" spans="2:23" ht="15" x14ac:dyDescent="0.25">
      <c r="B5523" s="2"/>
      <c r="F5523" s="2" t="s">
        <v>116</v>
      </c>
      <c r="G5523" s="2" t="s">
        <v>117</v>
      </c>
      <c r="K5523" s="9"/>
      <c r="L5523" s="9"/>
      <c r="M5523" s="9"/>
      <c r="N5523"/>
      <c r="O5523"/>
      <c r="P5523"/>
      <c r="Q5523"/>
      <c r="R5523"/>
      <c r="S5523"/>
      <c r="T5523"/>
      <c r="U5523"/>
      <c r="V5523"/>
      <c r="W5523"/>
    </row>
    <row r="5524" spans="2:23" ht="15" x14ac:dyDescent="0.25">
      <c r="B5524" s="2"/>
      <c r="H5524" s="2" t="s">
        <v>1772</v>
      </c>
      <c r="K5524" s="9"/>
      <c r="L5524" s="9"/>
      <c r="M5524" s="9"/>
      <c r="N5524"/>
      <c r="O5524"/>
      <c r="P5524"/>
      <c r="Q5524"/>
      <c r="R5524"/>
      <c r="S5524"/>
      <c r="T5524"/>
      <c r="U5524"/>
      <c r="V5524"/>
      <c r="W5524"/>
    </row>
    <row r="5525" spans="2:23" ht="15" x14ac:dyDescent="0.25">
      <c r="B5525" s="2"/>
      <c r="I5525" s="2" t="s">
        <v>115</v>
      </c>
      <c r="J5525" s="2" t="s">
        <v>1768</v>
      </c>
      <c r="K5525" s="9">
        <v>-18</v>
      </c>
      <c r="L5525" s="9">
        <v>-13</v>
      </c>
      <c r="M5525" s="9">
        <v>-10</v>
      </c>
      <c r="N5525"/>
      <c r="O5525"/>
      <c r="P5525"/>
      <c r="Q5525"/>
      <c r="R5525"/>
      <c r="S5525"/>
      <c r="T5525"/>
      <c r="U5525"/>
      <c r="V5525"/>
      <c r="W5525"/>
    </row>
    <row r="5526" spans="2:23" ht="15" x14ac:dyDescent="0.25">
      <c r="B5526" s="2"/>
      <c r="K5526" s="9"/>
      <c r="L5526" s="9"/>
      <c r="M5526" s="9"/>
      <c r="N5526"/>
      <c r="O5526"/>
      <c r="P5526"/>
      <c r="Q5526"/>
      <c r="R5526"/>
      <c r="S5526"/>
      <c r="T5526"/>
      <c r="U5526"/>
      <c r="V5526"/>
      <c r="W5526"/>
    </row>
    <row r="5527" spans="2:23" ht="15" x14ac:dyDescent="0.25">
      <c r="B5527" s="2"/>
      <c r="H5527" s="2" t="s">
        <v>1052</v>
      </c>
      <c r="K5527" s="9"/>
      <c r="L5527" s="9"/>
      <c r="M5527" s="9"/>
      <c r="N5527"/>
      <c r="O5527"/>
      <c r="P5527"/>
      <c r="Q5527"/>
      <c r="R5527"/>
      <c r="S5527"/>
      <c r="T5527"/>
      <c r="U5527"/>
      <c r="V5527"/>
      <c r="W5527"/>
    </row>
    <row r="5528" spans="2:23" ht="15" x14ac:dyDescent="0.25">
      <c r="B5528" s="2"/>
      <c r="I5528" s="2" t="s">
        <v>115</v>
      </c>
      <c r="J5528" s="2" t="s">
        <v>1768</v>
      </c>
      <c r="K5528" s="9">
        <v>-5572</v>
      </c>
      <c r="L5528" s="9">
        <v>-7000</v>
      </c>
      <c r="M5528" s="9">
        <v>-7136</v>
      </c>
      <c r="N5528"/>
      <c r="O5528"/>
      <c r="P5528"/>
      <c r="Q5528"/>
      <c r="R5528"/>
      <c r="S5528"/>
      <c r="T5528"/>
      <c r="U5528"/>
      <c r="V5528"/>
      <c r="W5528"/>
    </row>
    <row r="5529" spans="2:23" ht="15" x14ac:dyDescent="0.25">
      <c r="B5529" s="2"/>
      <c r="K5529" s="9"/>
      <c r="L5529" s="9"/>
      <c r="M5529" s="9"/>
      <c r="N5529"/>
      <c r="O5529"/>
      <c r="P5529"/>
      <c r="Q5529"/>
      <c r="R5529"/>
      <c r="S5529"/>
      <c r="T5529"/>
      <c r="U5529"/>
      <c r="V5529"/>
      <c r="W5529"/>
    </row>
    <row r="5530" spans="2:23" ht="15" x14ac:dyDescent="0.25">
      <c r="B5530" s="2"/>
      <c r="H5530" s="2" t="s">
        <v>1773</v>
      </c>
      <c r="K5530" s="9"/>
      <c r="L5530" s="9"/>
      <c r="M5530" s="9"/>
      <c r="N5530"/>
      <c r="O5530"/>
      <c r="P5530"/>
      <c r="Q5530"/>
      <c r="R5530"/>
      <c r="S5530"/>
      <c r="T5530"/>
      <c r="U5530"/>
      <c r="V5530"/>
      <c r="W5530"/>
    </row>
    <row r="5531" spans="2:23" ht="15" x14ac:dyDescent="0.25">
      <c r="B5531" s="2"/>
      <c r="I5531" s="2" t="s">
        <v>115</v>
      </c>
      <c r="J5531" s="2" t="s">
        <v>1768</v>
      </c>
      <c r="K5531" s="9">
        <v>0</v>
      </c>
      <c r="L5531" s="9">
        <v>-1</v>
      </c>
      <c r="M5531" s="9">
        <v>-1</v>
      </c>
      <c r="N5531"/>
      <c r="O5531"/>
      <c r="P5531"/>
      <c r="Q5531"/>
      <c r="R5531"/>
      <c r="S5531"/>
      <c r="T5531"/>
      <c r="U5531"/>
      <c r="V5531"/>
      <c r="W5531"/>
    </row>
    <row r="5532" spans="2:23" ht="15" x14ac:dyDescent="0.25">
      <c r="B5532" s="2"/>
      <c r="K5532" s="9"/>
      <c r="L5532" s="9"/>
      <c r="M5532" s="9"/>
      <c r="N5532"/>
      <c r="O5532"/>
      <c r="P5532"/>
      <c r="Q5532"/>
      <c r="R5532"/>
      <c r="S5532"/>
      <c r="T5532"/>
      <c r="U5532"/>
      <c r="V5532"/>
      <c r="W5532"/>
    </row>
    <row r="5533" spans="2:23" ht="15" x14ac:dyDescent="0.25">
      <c r="B5533" s="2"/>
      <c r="H5533" s="2" t="s">
        <v>1774</v>
      </c>
      <c r="K5533" s="9"/>
      <c r="L5533" s="9"/>
      <c r="M5533" s="9"/>
      <c r="N5533"/>
      <c r="O5533"/>
      <c r="P5533"/>
      <c r="Q5533"/>
      <c r="R5533"/>
      <c r="S5533"/>
      <c r="T5533"/>
      <c r="U5533"/>
      <c r="V5533"/>
      <c r="W5533"/>
    </row>
    <row r="5534" spans="2:23" ht="15" x14ac:dyDescent="0.25">
      <c r="B5534" s="2"/>
      <c r="I5534" s="2" t="s">
        <v>115</v>
      </c>
      <c r="J5534" s="2" t="s">
        <v>1768</v>
      </c>
      <c r="K5534" s="9">
        <v>-14</v>
      </c>
      <c r="L5534" s="9">
        <v>0</v>
      </c>
      <c r="M5534" s="9">
        <v>0</v>
      </c>
      <c r="N5534"/>
      <c r="O5534"/>
      <c r="P5534"/>
      <c r="Q5534"/>
      <c r="R5534"/>
      <c r="S5534"/>
      <c r="T5534"/>
      <c r="U5534"/>
      <c r="V5534"/>
      <c r="W5534"/>
    </row>
    <row r="5535" spans="2:23" ht="15" x14ac:dyDescent="0.25">
      <c r="B5535" s="2"/>
      <c r="K5535" s="9"/>
      <c r="L5535" s="9"/>
      <c r="M5535" s="9"/>
      <c r="N5535"/>
      <c r="O5535"/>
      <c r="P5535"/>
      <c r="Q5535"/>
      <c r="R5535"/>
      <c r="S5535"/>
      <c r="T5535"/>
      <c r="U5535"/>
      <c r="V5535"/>
      <c r="W5535"/>
    </row>
    <row r="5536" spans="2:23" ht="15" x14ac:dyDescent="0.25">
      <c r="B5536" s="2"/>
      <c r="F5536" s="2" t="s">
        <v>119</v>
      </c>
      <c r="G5536" s="2" t="s">
        <v>120</v>
      </c>
      <c r="K5536" s="9"/>
      <c r="L5536" s="9"/>
      <c r="M5536" s="9"/>
      <c r="N5536"/>
      <c r="O5536"/>
      <c r="P5536"/>
      <c r="Q5536"/>
      <c r="R5536"/>
      <c r="S5536"/>
      <c r="T5536"/>
      <c r="U5536"/>
      <c r="V5536"/>
      <c r="W5536"/>
    </row>
    <row r="5537" spans="2:23" ht="15" x14ac:dyDescent="0.25">
      <c r="B5537" s="2"/>
      <c r="H5537" s="2" t="s">
        <v>1053</v>
      </c>
      <c r="K5537" s="9"/>
      <c r="L5537" s="9"/>
      <c r="M5537" s="9"/>
      <c r="N5537"/>
      <c r="O5537"/>
      <c r="P5537"/>
      <c r="Q5537"/>
      <c r="R5537"/>
      <c r="S5537"/>
      <c r="T5537"/>
      <c r="U5537"/>
      <c r="V5537"/>
      <c r="W5537"/>
    </row>
    <row r="5538" spans="2:23" ht="15" x14ac:dyDescent="0.25">
      <c r="B5538" s="2"/>
      <c r="I5538" s="2" t="s">
        <v>122</v>
      </c>
      <c r="J5538" s="2" t="s">
        <v>1768</v>
      </c>
      <c r="K5538" s="9">
        <v>-1</v>
      </c>
      <c r="L5538" s="9">
        <v>0</v>
      </c>
      <c r="M5538" s="9">
        <v>0</v>
      </c>
      <c r="N5538"/>
      <c r="O5538"/>
      <c r="P5538"/>
      <c r="Q5538"/>
      <c r="R5538"/>
      <c r="S5538"/>
      <c r="T5538"/>
      <c r="U5538"/>
      <c r="V5538"/>
      <c r="W5538"/>
    </row>
    <row r="5539" spans="2:23" ht="15" x14ac:dyDescent="0.25">
      <c r="B5539" s="2"/>
      <c r="K5539" s="9"/>
      <c r="L5539" s="9"/>
      <c r="M5539" s="9"/>
      <c r="N5539"/>
      <c r="O5539"/>
      <c r="P5539"/>
      <c r="Q5539"/>
      <c r="R5539"/>
      <c r="S5539"/>
      <c r="T5539"/>
      <c r="U5539"/>
      <c r="V5539"/>
      <c r="W5539"/>
    </row>
    <row r="5540" spans="2:23" ht="15" x14ac:dyDescent="0.25">
      <c r="B5540" s="2"/>
      <c r="F5540" s="2" t="s">
        <v>129</v>
      </c>
      <c r="G5540" s="2" t="s">
        <v>130</v>
      </c>
      <c r="K5540" s="9"/>
      <c r="L5540" s="9"/>
      <c r="M5540" s="9"/>
      <c r="N5540"/>
      <c r="O5540"/>
      <c r="P5540"/>
      <c r="Q5540"/>
      <c r="R5540"/>
      <c r="S5540"/>
      <c r="T5540"/>
      <c r="U5540"/>
      <c r="V5540"/>
      <c r="W5540"/>
    </row>
    <row r="5541" spans="2:23" ht="15" x14ac:dyDescent="0.25">
      <c r="B5541" s="2"/>
      <c r="H5541" s="2" t="s">
        <v>1054</v>
      </c>
      <c r="K5541" s="9"/>
      <c r="L5541" s="9"/>
      <c r="M5541" s="9"/>
      <c r="N5541"/>
      <c r="O5541"/>
      <c r="P5541"/>
      <c r="Q5541"/>
      <c r="R5541"/>
      <c r="S5541"/>
      <c r="T5541"/>
      <c r="U5541"/>
      <c r="V5541"/>
      <c r="W5541"/>
    </row>
    <row r="5542" spans="2:23" ht="15" x14ac:dyDescent="0.25">
      <c r="B5542" s="2"/>
      <c r="I5542" s="2" t="s">
        <v>406</v>
      </c>
      <c r="J5542" s="2" t="s">
        <v>1768</v>
      </c>
      <c r="K5542" s="9">
        <v>-342</v>
      </c>
      <c r="L5542" s="9">
        <v>-400</v>
      </c>
      <c r="M5542" s="9">
        <v>-391</v>
      </c>
      <c r="N5542"/>
      <c r="O5542"/>
      <c r="P5542"/>
      <c r="Q5542"/>
      <c r="R5542"/>
      <c r="S5542"/>
      <c r="T5542"/>
      <c r="U5542"/>
      <c r="V5542"/>
      <c r="W5542"/>
    </row>
    <row r="5543" spans="2:23" ht="15" x14ac:dyDescent="0.25">
      <c r="B5543" s="2"/>
      <c r="K5543" s="9"/>
      <c r="L5543" s="9"/>
      <c r="M5543" s="9"/>
      <c r="N5543"/>
      <c r="O5543"/>
      <c r="P5543"/>
      <c r="Q5543"/>
      <c r="R5543"/>
      <c r="S5543"/>
      <c r="T5543"/>
      <c r="U5543"/>
      <c r="V5543"/>
      <c r="W5543"/>
    </row>
    <row r="5544" spans="2:23" ht="15" x14ac:dyDescent="0.25">
      <c r="B5544" s="2"/>
      <c r="F5544" s="2" t="s">
        <v>1055</v>
      </c>
      <c r="G5544" s="2" t="s">
        <v>1056</v>
      </c>
      <c r="K5544" s="9"/>
      <c r="L5544" s="9"/>
      <c r="M5544" s="9"/>
      <c r="N5544"/>
      <c r="O5544"/>
      <c r="P5544"/>
      <c r="Q5544"/>
      <c r="R5544"/>
      <c r="S5544"/>
      <c r="T5544"/>
      <c r="U5544"/>
      <c r="V5544"/>
      <c r="W5544"/>
    </row>
    <row r="5545" spans="2:23" ht="15" x14ac:dyDescent="0.25">
      <c r="B5545" s="2"/>
      <c r="H5545" s="2" t="s">
        <v>1775</v>
      </c>
      <c r="K5545" s="9"/>
      <c r="L5545" s="9"/>
      <c r="M5545" s="9"/>
      <c r="N5545"/>
      <c r="O5545"/>
      <c r="P5545"/>
      <c r="Q5545"/>
      <c r="R5545"/>
      <c r="S5545"/>
      <c r="T5545"/>
      <c r="U5545"/>
      <c r="V5545"/>
      <c r="W5545"/>
    </row>
    <row r="5546" spans="2:23" ht="15" x14ac:dyDescent="0.25">
      <c r="B5546" s="2"/>
      <c r="I5546" s="2" t="s">
        <v>128</v>
      </c>
      <c r="J5546" s="2" t="s">
        <v>1768</v>
      </c>
      <c r="K5546" s="9">
        <v>-23</v>
      </c>
      <c r="L5546" s="9">
        <v>-24</v>
      </c>
      <c r="M5546" s="9">
        <v>-24</v>
      </c>
      <c r="N5546"/>
      <c r="O5546"/>
      <c r="P5546"/>
      <c r="Q5546"/>
      <c r="R5546"/>
      <c r="S5546"/>
      <c r="T5546"/>
      <c r="U5546"/>
      <c r="V5546"/>
      <c r="W5546"/>
    </row>
    <row r="5547" spans="2:23" ht="15" x14ac:dyDescent="0.25">
      <c r="B5547" s="2"/>
      <c r="K5547" s="9"/>
      <c r="L5547" s="9"/>
      <c r="M5547" s="9"/>
      <c r="N5547"/>
      <c r="O5547"/>
      <c r="P5547"/>
      <c r="Q5547"/>
      <c r="R5547"/>
      <c r="S5547"/>
      <c r="T5547"/>
      <c r="U5547"/>
      <c r="V5547"/>
      <c r="W5547"/>
    </row>
    <row r="5548" spans="2:23" ht="15" x14ac:dyDescent="0.25">
      <c r="B5548" s="2"/>
      <c r="F5548" s="2" t="s">
        <v>1776</v>
      </c>
      <c r="G5548" s="2" t="s">
        <v>1777</v>
      </c>
      <c r="K5548" s="9"/>
      <c r="L5548" s="9"/>
      <c r="M5548" s="9"/>
      <c r="N5548"/>
      <c r="O5548"/>
      <c r="P5548"/>
      <c r="Q5548"/>
      <c r="R5548"/>
      <c r="S5548"/>
      <c r="T5548"/>
      <c r="U5548"/>
      <c r="V5548"/>
      <c r="W5548"/>
    </row>
    <row r="5549" spans="2:23" ht="15" x14ac:dyDescent="0.25">
      <c r="B5549" s="2"/>
      <c r="H5549" s="2" t="s">
        <v>1778</v>
      </c>
      <c r="K5549" s="9"/>
      <c r="L5549" s="9"/>
      <c r="M5549" s="9"/>
      <c r="N5549"/>
      <c r="O5549"/>
      <c r="P5549"/>
      <c r="Q5549"/>
      <c r="R5549"/>
      <c r="S5549"/>
      <c r="T5549"/>
      <c r="U5549"/>
      <c r="V5549"/>
      <c r="W5549"/>
    </row>
    <row r="5550" spans="2:23" ht="15" x14ac:dyDescent="0.25">
      <c r="B5550" s="2"/>
      <c r="I5550" s="2" t="s">
        <v>128</v>
      </c>
      <c r="J5550" s="2" t="s">
        <v>1768</v>
      </c>
      <c r="K5550" s="9">
        <v>-23</v>
      </c>
      <c r="L5550" s="9">
        <v>-20</v>
      </c>
      <c r="M5550" s="9">
        <v>-18</v>
      </c>
      <c r="N5550"/>
      <c r="O5550"/>
      <c r="P5550"/>
      <c r="Q5550"/>
      <c r="R5550"/>
      <c r="S5550"/>
      <c r="T5550"/>
      <c r="U5550"/>
      <c r="V5550"/>
      <c r="W5550"/>
    </row>
    <row r="5551" spans="2:23" ht="15" x14ac:dyDescent="0.25">
      <c r="B5551" s="2"/>
      <c r="K5551" s="9"/>
      <c r="L5551" s="9"/>
      <c r="M5551" s="9"/>
      <c r="N5551"/>
      <c r="O5551"/>
      <c r="P5551"/>
      <c r="Q5551"/>
      <c r="R5551"/>
      <c r="S5551"/>
      <c r="T5551"/>
      <c r="U5551"/>
      <c r="V5551"/>
      <c r="W5551"/>
    </row>
    <row r="5552" spans="2:23" ht="15" x14ac:dyDescent="0.25">
      <c r="B5552" s="2"/>
      <c r="H5552" s="2" t="s">
        <v>1779</v>
      </c>
      <c r="K5552" s="9"/>
      <c r="L5552" s="9"/>
      <c r="M5552" s="9"/>
      <c r="N5552"/>
      <c r="O5552"/>
      <c r="P5552"/>
      <c r="Q5552"/>
      <c r="R5552"/>
      <c r="S5552"/>
      <c r="T5552"/>
      <c r="U5552"/>
      <c r="V5552"/>
      <c r="W5552"/>
    </row>
    <row r="5553" spans="2:23" ht="15" x14ac:dyDescent="0.25">
      <c r="B5553" s="2"/>
      <c r="I5553" s="2" t="s">
        <v>29</v>
      </c>
      <c r="J5553" s="2" t="s">
        <v>1768</v>
      </c>
      <c r="K5553" s="9">
        <v>-150</v>
      </c>
      <c r="L5553" s="9">
        <v>-9</v>
      </c>
      <c r="M5553" s="9">
        <v>-8</v>
      </c>
      <c r="N5553"/>
      <c r="O5553"/>
      <c r="P5553"/>
      <c r="Q5553"/>
      <c r="R5553"/>
      <c r="S5553"/>
      <c r="T5553"/>
      <c r="U5553"/>
      <c r="V5553"/>
      <c r="W5553"/>
    </row>
    <row r="5554" spans="2:23" ht="15" x14ac:dyDescent="0.25">
      <c r="B5554" s="2"/>
      <c r="K5554" s="9"/>
      <c r="L5554" s="9"/>
      <c r="M5554" s="9"/>
      <c r="N5554"/>
      <c r="O5554"/>
      <c r="P5554"/>
      <c r="Q5554"/>
      <c r="R5554"/>
      <c r="S5554"/>
      <c r="T5554"/>
      <c r="U5554"/>
      <c r="V5554"/>
      <c r="W5554"/>
    </row>
    <row r="5555" spans="2:23" ht="15" x14ac:dyDescent="0.25">
      <c r="B5555" s="2"/>
      <c r="F5555" s="2" t="s">
        <v>132</v>
      </c>
      <c r="G5555" s="2" t="s">
        <v>133</v>
      </c>
      <c r="K5555" s="9"/>
      <c r="L5555" s="9"/>
      <c r="M5555" s="9"/>
      <c r="N5555"/>
      <c r="O5555"/>
      <c r="P5555"/>
      <c r="Q5555"/>
      <c r="R5555"/>
      <c r="S5555"/>
      <c r="T5555"/>
      <c r="U5555"/>
      <c r="V5555"/>
      <c r="W5555"/>
    </row>
    <row r="5556" spans="2:23" ht="15" x14ac:dyDescent="0.25">
      <c r="B5556" s="2"/>
      <c r="H5556" s="2" t="s">
        <v>1780</v>
      </c>
      <c r="K5556" s="9"/>
      <c r="L5556" s="9"/>
      <c r="M5556" s="9"/>
      <c r="N5556"/>
      <c r="O5556"/>
      <c r="P5556"/>
      <c r="Q5556"/>
      <c r="R5556"/>
      <c r="S5556"/>
      <c r="T5556"/>
      <c r="U5556"/>
      <c r="V5556"/>
      <c r="W5556"/>
    </row>
    <row r="5557" spans="2:23" ht="15" x14ac:dyDescent="0.25">
      <c r="B5557" s="2"/>
      <c r="I5557" s="2" t="s">
        <v>135</v>
      </c>
      <c r="J5557" s="2" t="s">
        <v>1768</v>
      </c>
      <c r="K5557" s="9">
        <v>-25</v>
      </c>
      <c r="L5557" s="9">
        <v>-29</v>
      </c>
      <c r="M5557" s="9">
        <v>-24</v>
      </c>
      <c r="N5557"/>
      <c r="O5557"/>
      <c r="P5557"/>
      <c r="Q5557"/>
      <c r="R5557"/>
      <c r="S5557"/>
      <c r="T5557"/>
      <c r="U5557"/>
      <c r="V5557"/>
      <c r="W5557"/>
    </row>
    <row r="5558" spans="2:23" ht="15" x14ac:dyDescent="0.25">
      <c r="B5558" s="2"/>
      <c r="K5558" s="9"/>
      <c r="L5558" s="9"/>
      <c r="M5558" s="9"/>
      <c r="N5558"/>
      <c r="O5558"/>
      <c r="P5558"/>
      <c r="Q5558"/>
      <c r="R5558"/>
      <c r="S5558"/>
      <c r="T5558"/>
      <c r="U5558"/>
      <c r="V5558"/>
      <c r="W5558"/>
    </row>
    <row r="5559" spans="2:23" ht="15" x14ac:dyDescent="0.25">
      <c r="B5559" s="2"/>
      <c r="F5559" s="2" t="s">
        <v>137</v>
      </c>
      <c r="G5559" s="2" t="s">
        <v>138</v>
      </c>
      <c r="K5559" s="9"/>
      <c r="L5559" s="9"/>
      <c r="M5559" s="9"/>
      <c r="N5559"/>
      <c r="O5559"/>
      <c r="P5559"/>
      <c r="Q5559"/>
      <c r="R5559"/>
      <c r="S5559"/>
      <c r="T5559"/>
      <c r="U5559"/>
      <c r="V5559"/>
      <c r="W5559"/>
    </row>
    <row r="5560" spans="2:23" ht="15" x14ac:dyDescent="0.25">
      <c r="B5560" s="2"/>
      <c r="H5560" s="2" t="s">
        <v>1058</v>
      </c>
      <c r="K5560" s="9"/>
      <c r="L5560" s="9"/>
      <c r="M5560" s="9"/>
      <c r="N5560"/>
      <c r="O5560"/>
      <c r="P5560"/>
      <c r="Q5560"/>
      <c r="R5560"/>
      <c r="S5560"/>
      <c r="T5560"/>
      <c r="U5560"/>
      <c r="V5560"/>
      <c r="W5560"/>
    </row>
    <row r="5561" spans="2:23" ht="15" x14ac:dyDescent="0.25">
      <c r="B5561" s="2"/>
      <c r="I5561" s="2" t="s">
        <v>140</v>
      </c>
      <c r="J5561" s="2" t="s">
        <v>1768</v>
      </c>
      <c r="K5561" s="9">
        <v>-156</v>
      </c>
      <c r="L5561" s="9">
        <v>-130</v>
      </c>
      <c r="M5561" s="9">
        <v>-130</v>
      </c>
      <c r="N5561"/>
      <c r="O5561"/>
      <c r="P5561"/>
      <c r="Q5561"/>
      <c r="R5561"/>
      <c r="S5561"/>
      <c r="T5561"/>
      <c r="U5561"/>
      <c r="V5561"/>
      <c r="W5561"/>
    </row>
    <row r="5562" spans="2:23" ht="15" x14ac:dyDescent="0.25">
      <c r="B5562" s="2"/>
      <c r="K5562" s="9"/>
      <c r="L5562" s="9"/>
      <c r="M5562" s="9"/>
      <c r="N5562"/>
      <c r="O5562"/>
      <c r="P5562"/>
      <c r="Q5562"/>
      <c r="R5562"/>
      <c r="S5562"/>
      <c r="T5562"/>
      <c r="U5562"/>
      <c r="V5562"/>
      <c r="W5562"/>
    </row>
    <row r="5563" spans="2:23" ht="15" x14ac:dyDescent="0.25">
      <c r="B5563" s="2"/>
      <c r="H5563" s="2" t="s">
        <v>1781</v>
      </c>
      <c r="K5563" s="9"/>
      <c r="L5563" s="9"/>
      <c r="M5563" s="9"/>
      <c r="N5563"/>
      <c r="O5563"/>
      <c r="P5563"/>
      <c r="Q5563"/>
      <c r="R5563"/>
      <c r="S5563"/>
      <c r="T5563"/>
      <c r="U5563"/>
      <c r="V5563"/>
      <c r="W5563"/>
    </row>
    <row r="5564" spans="2:23" ht="15" x14ac:dyDescent="0.25">
      <c r="B5564" s="2"/>
      <c r="I5564" s="2" t="s">
        <v>140</v>
      </c>
      <c r="J5564" s="2" t="s">
        <v>1768</v>
      </c>
      <c r="K5564" s="9">
        <v>-7</v>
      </c>
      <c r="L5564" s="9">
        <v>0</v>
      </c>
      <c r="M5564" s="9">
        <v>0</v>
      </c>
      <c r="N5564"/>
      <c r="O5564"/>
      <c r="P5564"/>
      <c r="Q5564"/>
      <c r="R5564"/>
      <c r="S5564"/>
      <c r="T5564"/>
      <c r="U5564"/>
      <c r="V5564"/>
      <c r="W5564"/>
    </row>
    <row r="5565" spans="2:23" ht="15" x14ac:dyDescent="0.25">
      <c r="B5565" s="2"/>
      <c r="K5565" s="9"/>
      <c r="L5565" s="9"/>
      <c r="M5565" s="9"/>
      <c r="N5565"/>
      <c r="O5565"/>
      <c r="P5565"/>
      <c r="Q5565"/>
      <c r="R5565"/>
      <c r="S5565"/>
      <c r="T5565"/>
      <c r="U5565"/>
      <c r="V5565"/>
      <c r="W5565"/>
    </row>
    <row r="5566" spans="2:23" ht="15" x14ac:dyDescent="0.25">
      <c r="B5566" s="2"/>
      <c r="F5566" s="2" t="s">
        <v>141</v>
      </c>
      <c r="G5566" s="2" t="s">
        <v>142</v>
      </c>
      <c r="K5566" s="9"/>
      <c r="L5566" s="9"/>
      <c r="M5566" s="9"/>
      <c r="N5566"/>
      <c r="O5566"/>
      <c r="P5566"/>
      <c r="Q5566"/>
      <c r="R5566"/>
      <c r="S5566"/>
      <c r="T5566"/>
      <c r="U5566"/>
      <c r="V5566"/>
      <c r="W5566"/>
    </row>
    <row r="5567" spans="2:23" ht="15" x14ac:dyDescent="0.25">
      <c r="B5567" s="2"/>
      <c r="H5567" s="2" t="s">
        <v>1782</v>
      </c>
      <c r="K5567" s="9"/>
      <c r="L5567" s="9"/>
      <c r="M5567" s="9"/>
      <c r="N5567"/>
      <c r="O5567"/>
      <c r="P5567"/>
      <c r="Q5567"/>
      <c r="R5567"/>
      <c r="S5567"/>
      <c r="T5567"/>
      <c r="U5567"/>
      <c r="V5567"/>
      <c r="W5567"/>
    </row>
    <row r="5568" spans="2:23" ht="15" x14ac:dyDescent="0.25">
      <c r="B5568" s="2"/>
      <c r="I5568" s="2" t="s">
        <v>122</v>
      </c>
      <c r="J5568" s="2" t="s">
        <v>1768</v>
      </c>
      <c r="K5568" s="9">
        <v>-3</v>
      </c>
      <c r="L5568" s="9">
        <v>0</v>
      </c>
      <c r="M5568" s="9">
        <v>0</v>
      </c>
      <c r="N5568"/>
      <c r="O5568"/>
      <c r="P5568"/>
      <c r="Q5568"/>
      <c r="R5568"/>
      <c r="S5568"/>
      <c r="T5568"/>
      <c r="U5568"/>
      <c r="V5568"/>
      <c r="W5568"/>
    </row>
    <row r="5569" spans="2:23" ht="15" x14ac:dyDescent="0.25">
      <c r="B5569" s="2"/>
      <c r="K5569" s="9"/>
      <c r="L5569" s="9"/>
      <c r="M5569" s="9"/>
      <c r="N5569"/>
      <c r="O5569"/>
      <c r="P5569"/>
      <c r="Q5569"/>
      <c r="R5569"/>
      <c r="S5569"/>
      <c r="T5569"/>
      <c r="U5569"/>
      <c r="V5569"/>
      <c r="W5569"/>
    </row>
    <row r="5570" spans="2:23" ht="15" x14ac:dyDescent="0.25">
      <c r="B5570" s="2"/>
      <c r="H5570" s="2" t="s">
        <v>1783</v>
      </c>
      <c r="K5570" s="9"/>
      <c r="L5570" s="9"/>
      <c r="M5570" s="9"/>
      <c r="N5570"/>
      <c r="O5570"/>
      <c r="P5570"/>
      <c r="Q5570"/>
      <c r="R5570"/>
      <c r="S5570"/>
      <c r="T5570"/>
      <c r="U5570"/>
      <c r="V5570"/>
      <c r="W5570"/>
    </row>
    <row r="5571" spans="2:23" ht="15" x14ac:dyDescent="0.25">
      <c r="B5571" s="2"/>
      <c r="I5571" s="2" t="s">
        <v>122</v>
      </c>
      <c r="J5571" s="2" t="s">
        <v>1768</v>
      </c>
      <c r="K5571" s="9">
        <v>-24</v>
      </c>
      <c r="L5571" s="9">
        <v>-36</v>
      </c>
      <c r="M5571" s="9">
        <v>-25</v>
      </c>
      <c r="N5571"/>
      <c r="O5571"/>
      <c r="P5571"/>
      <c r="Q5571"/>
      <c r="R5571"/>
      <c r="S5571"/>
      <c r="T5571"/>
      <c r="U5571"/>
      <c r="V5571"/>
      <c r="W5571"/>
    </row>
    <row r="5572" spans="2:23" ht="15" x14ac:dyDescent="0.25">
      <c r="B5572" s="2"/>
      <c r="K5572" s="9"/>
      <c r="L5572" s="9"/>
      <c r="M5572" s="9"/>
      <c r="N5572"/>
      <c r="O5572"/>
      <c r="P5572"/>
      <c r="Q5572"/>
      <c r="R5572"/>
      <c r="S5572"/>
      <c r="T5572"/>
      <c r="U5572"/>
      <c r="V5572"/>
      <c r="W5572"/>
    </row>
    <row r="5573" spans="2:23" ht="15" x14ac:dyDescent="0.25">
      <c r="B5573" s="2"/>
      <c r="D5573" s="2" t="s">
        <v>150</v>
      </c>
      <c r="E5573" s="2" t="s">
        <v>151</v>
      </c>
      <c r="K5573" s="9"/>
      <c r="L5573" s="9"/>
      <c r="M5573" s="9"/>
      <c r="N5573"/>
      <c r="O5573"/>
      <c r="P5573"/>
      <c r="Q5573"/>
      <c r="R5573"/>
      <c r="S5573"/>
      <c r="T5573"/>
      <c r="U5573"/>
      <c r="V5573"/>
      <c r="W5573"/>
    </row>
    <row r="5574" spans="2:23" ht="15" x14ac:dyDescent="0.25">
      <c r="B5574" s="2"/>
      <c r="F5574" s="2" t="s">
        <v>177</v>
      </c>
      <c r="G5574" s="2" t="s">
        <v>178</v>
      </c>
      <c r="K5574" s="9"/>
      <c r="L5574" s="9"/>
      <c r="M5574" s="9"/>
      <c r="N5574"/>
      <c r="O5574"/>
      <c r="P5574"/>
      <c r="Q5574"/>
      <c r="R5574"/>
      <c r="S5574"/>
      <c r="T5574"/>
      <c r="U5574"/>
      <c r="V5574"/>
      <c r="W5574"/>
    </row>
    <row r="5575" spans="2:23" ht="15" x14ac:dyDescent="0.25">
      <c r="B5575" s="2"/>
      <c r="H5575" s="2" t="s">
        <v>1060</v>
      </c>
      <c r="K5575" s="9"/>
      <c r="L5575" s="9"/>
      <c r="M5575" s="9"/>
      <c r="N5575"/>
      <c r="O5575"/>
      <c r="P5575"/>
      <c r="Q5575"/>
      <c r="R5575"/>
      <c r="S5575"/>
      <c r="T5575"/>
      <c r="U5575"/>
      <c r="V5575"/>
      <c r="W5575"/>
    </row>
    <row r="5576" spans="2:23" ht="15" x14ac:dyDescent="0.25">
      <c r="B5576" s="2"/>
      <c r="I5576" s="2" t="s">
        <v>180</v>
      </c>
      <c r="J5576" s="2" t="s">
        <v>1768</v>
      </c>
      <c r="K5576" s="9">
        <v>-2</v>
      </c>
      <c r="L5576" s="9">
        <v>0</v>
      </c>
      <c r="M5576" s="9">
        <v>0</v>
      </c>
      <c r="N5576"/>
      <c r="O5576"/>
      <c r="P5576"/>
      <c r="Q5576"/>
      <c r="R5576"/>
      <c r="S5576"/>
      <c r="T5576"/>
      <c r="U5576"/>
      <c r="V5576"/>
      <c r="W5576"/>
    </row>
    <row r="5577" spans="2:23" ht="15" x14ac:dyDescent="0.25">
      <c r="B5577" s="2"/>
      <c r="K5577" s="9"/>
      <c r="L5577" s="9"/>
      <c r="M5577" s="9"/>
      <c r="N5577"/>
      <c r="O5577"/>
      <c r="P5577"/>
      <c r="Q5577"/>
      <c r="R5577"/>
      <c r="S5577"/>
      <c r="T5577"/>
      <c r="U5577"/>
      <c r="V5577"/>
      <c r="W5577"/>
    </row>
    <row r="5578" spans="2:23" ht="15" x14ac:dyDescent="0.25">
      <c r="B5578" s="2"/>
      <c r="H5578" s="2" t="s">
        <v>1784</v>
      </c>
      <c r="K5578" s="9"/>
      <c r="L5578" s="9"/>
      <c r="M5578" s="9"/>
      <c r="N5578"/>
      <c r="O5578"/>
      <c r="P5578"/>
      <c r="Q5578"/>
      <c r="R5578"/>
      <c r="S5578"/>
      <c r="T5578"/>
      <c r="U5578"/>
      <c r="V5578"/>
      <c r="W5578"/>
    </row>
    <row r="5579" spans="2:23" ht="15" x14ac:dyDescent="0.25">
      <c r="B5579" s="2"/>
      <c r="I5579" s="2" t="s">
        <v>155</v>
      </c>
      <c r="J5579" s="2" t="s">
        <v>1785</v>
      </c>
      <c r="K5579" s="9">
        <v>-19</v>
      </c>
      <c r="L5579" s="9">
        <v>-18</v>
      </c>
      <c r="M5579" s="9">
        <v>-24</v>
      </c>
      <c r="N5579"/>
      <c r="O5579"/>
      <c r="P5579"/>
      <c r="Q5579"/>
      <c r="R5579"/>
      <c r="S5579"/>
      <c r="T5579"/>
      <c r="U5579"/>
      <c r="V5579"/>
      <c r="W5579"/>
    </row>
    <row r="5580" spans="2:23" ht="15" x14ac:dyDescent="0.25">
      <c r="B5580" s="2"/>
      <c r="K5580" s="9"/>
      <c r="L5580" s="9"/>
      <c r="M5580" s="9"/>
      <c r="N5580"/>
      <c r="O5580"/>
      <c r="P5580"/>
      <c r="Q5580"/>
      <c r="R5580"/>
      <c r="S5580"/>
      <c r="T5580"/>
      <c r="U5580"/>
      <c r="V5580"/>
      <c r="W5580"/>
    </row>
    <row r="5581" spans="2:23" ht="15" x14ac:dyDescent="0.25">
      <c r="B5581" s="2"/>
      <c r="F5581" s="2" t="s">
        <v>129</v>
      </c>
      <c r="G5581" s="2" t="s">
        <v>189</v>
      </c>
      <c r="K5581" s="9"/>
      <c r="L5581" s="9"/>
      <c r="M5581" s="9"/>
      <c r="N5581"/>
      <c r="O5581"/>
      <c r="P5581"/>
      <c r="Q5581"/>
      <c r="R5581"/>
      <c r="S5581"/>
      <c r="T5581"/>
      <c r="U5581"/>
      <c r="V5581"/>
      <c r="W5581"/>
    </row>
    <row r="5582" spans="2:23" ht="15" x14ac:dyDescent="0.25">
      <c r="B5582" s="2"/>
      <c r="H5582" s="2" t="s">
        <v>1786</v>
      </c>
      <c r="K5582" s="9"/>
      <c r="L5582" s="9"/>
      <c r="M5582" s="9"/>
      <c r="N5582"/>
      <c r="O5582"/>
      <c r="P5582"/>
      <c r="Q5582"/>
      <c r="R5582"/>
      <c r="S5582"/>
      <c r="T5582"/>
      <c r="U5582"/>
      <c r="V5582"/>
      <c r="W5582"/>
    </row>
    <row r="5583" spans="2:23" ht="15" x14ac:dyDescent="0.25">
      <c r="B5583" s="2"/>
      <c r="I5583" s="2" t="s">
        <v>155</v>
      </c>
      <c r="J5583" s="2" t="s">
        <v>1768</v>
      </c>
      <c r="K5583" s="9">
        <v>-561</v>
      </c>
      <c r="L5583" s="9">
        <v>-420</v>
      </c>
      <c r="M5583" s="9">
        <v>-896</v>
      </c>
      <c r="N5583"/>
      <c r="O5583"/>
      <c r="P5583"/>
      <c r="Q5583"/>
      <c r="R5583"/>
      <c r="S5583"/>
      <c r="T5583"/>
      <c r="U5583"/>
      <c r="V5583"/>
      <c r="W5583"/>
    </row>
    <row r="5584" spans="2:23" ht="15" x14ac:dyDescent="0.25">
      <c r="B5584" s="2"/>
      <c r="K5584" s="9"/>
      <c r="L5584" s="9"/>
      <c r="M5584" s="9"/>
      <c r="N5584"/>
      <c r="O5584"/>
      <c r="P5584"/>
      <c r="Q5584"/>
      <c r="R5584"/>
      <c r="S5584"/>
      <c r="T5584"/>
      <c r="U5584"/>
      <c r="V5584"/>
      <c r="W5584"/>
    </row>
    <row r="5585" spans="2:23" ht="15" x14ac:dyDescent="0.25">
      <c r="B5585" s="2"/>
      <c r="D5585" s="2" t="s">
        <v>191</v>
      </c>
      <c r="E5585" s="2" t="s">
        <v>192</v>
      </c>
      <c r="K5585" s="9"/>
      <c r="L5585" s="9"/>
      <c r="M5585" s="9"/>
      <c r="N5585"/>
      <c r="O5585"/>
      <c r="P5585"/>
      <c r="Q5585"/>
      <c r="R5585"/>
      <c r="S5585"/>
      <c r="T5585"/>
      <c r="U5585"/>
      <c r="V5585"/>
      <c r="W5585"/>
    </row>
    <row r="5586" spans="2:23" ht="15" x14ac:dyDescent="0.25">
      <c r="B5586" s="2"/>
      <c r="F5586" s="2" t="s">
        <v>165</v>
      </c>
      <c r="G5586" s="2" t="s">
        <v>193</v>
      </c>
      <c r="K5586" s="9"/>
      <c r="L5586" s="9"/>
      <c r="M5586" s="9"/>
      <c r="N5586"/>
      <c r="O5586"/>
      <c r="P5586"/>
      <c r="Q5586"/>
      <c r="R5586"/>
      <c r="S5586"/>
      <c r="T5586"/>
      <c r="U5586"/>
      <c r="V5586"/>
      <c r="W5586"/>
    </row>
    <row r="5587" spans="2:23" ht="15" x14ac:dyDescent="0.25">
      <c r="B5587" s="2"/>
      <c r="H5587" s="2" t="s">
        <v>198</v>
      </c>
      <c r="K5587" s="9"/>
      <c r="L5587" s="9"/>
      <c r="M5587" s="9"/>
      <c r="N5587"/>
      <c r="O5587"/>
      <c r="P5587"/>
      <c r="Q5587"/>
      <c r="R5587"/>
      <c r="S5587"/>
      <c r="T5587"/>
      <c r="U5587"/>
      <c r="V5587"/>
      <c r="W5587"/>
    </row>
    <row r="5588" spans="2:23" ht="15" x14ac:dyDescent="0.25">
      <c r="B5588" s="2"/>
      <c r="I5588" s="2" t="s">
        <v>195</v>
      </c>
      <c r="J5588" s="2" t="s">
        <v>1785</v>
      </c>
      <c r="K5588" s="9">
        <v>-35</v>
      </c>
      <c r="L5588" s="9">
        <v>0</v>
      </c>
      <c r="M5588" s="9">
        <v>0</v>
      </c>
      <c r="N5588"/>
      <c r="O5588"/>
      <c r="P5588"/>
      <c r="Q5588"/>
      <c r="R5588"/>
      <c r="S5588"/>
      <c r="T5588"/>
      <c r="U5588"/>
      <c r="V5588"/>
      <c r="W5588"/>
    </row>
    <row r="5589" spans="2:23" ht="15" x14ac:dyDescent="0.25">
      <c r="B5589" s="2"/>
      <c r="K5589" s="9"/>
      <c r="L5589" s="9"/>
      <c r="M5589" s="9"/>
      <c r="N5589"/>
      <c r="O5589"/>
      <c r="P5589"/>
      <c r="Q5589"/>
      <c r="R5589"/>
      <c r="S5589"/>
      <c r="T5589"/>
      <c r="U5589"/>
      <c r="V5589"/>
      <c r="W5589"/>
    </row>
    <row r="5590" spans="2:23" ht="15" x14ac:dyDescent="0.25">
      <c r="B5590" s="2"/>
      <c r="F5590" s="2" t="s">
        <v>177</v>
      </c>
      <c r="G5590" s="2" t="s">
        <v>205</v>
      </c>
      <c r="K5590" s="9"/>
      <c r="L5590" s="9"/>
      <c r="M5590" s="9"/>
      <c r="N5590"/>
      <c r="O5590"/>
      <c r="P5590"/>
      <c r="Q5590"/>
      <c r="R5590"/>
      <c r="S5590"/>
      <c r="T5590"/>
      <c r="U5590"/>
      <c r="V5590"/>
      <c r="W5590"/>
    </row>
    <row r="5591" spans="2:23" ht="15" x14ac:dyDescent="0.25">
      <c r="B5591" s="2"/>
      <c r="H5591" s="2" t="s">
        <v>208</v>
      </c>
      <c r="K5591" s="9"/>
      <c r="L5591" s="9"/>
      <c r="M5591" s="9"/>
      <c r="N5591"/>
      <c r="O5591"/>
      <c r="P5591"/>
      <c r="Q5591"/>
      <c r="R5591"/>
      <c r="S5591"/>
      <c r="T5591"/>
      <c r="U5591"/>
      <c r="V5591"/>
      <c r="W5591"/>
    </row>
    <row r="5592" spans="2:23" ht="15" x14ac:dyDescent="0.25">
      <c r="B5592" s="2"/>
      <c r="I5592" s="2" t="s">
        <v>195</v>
      </c>
      <c r="J5592" s="2" t="s">
        <v>1768</v>
      </c>
      <c r="K5592" s="9">
        <v>-4</v>
      </c>
      <c r="L5592" s="9">
        <v>0</v>
      </c>
      <c r="M5592" s="9">
        <v>0</v>
      </c>
      <c r="N5592"/>
      <c r="O5592"/>
      <c r="P5592"/>
      <c r="Q5592"/>
      <c r="R5592"/>
      <c r="S5592"/>
      <c r="T5592"/>
      <c r="U5592"/>
      <c r="V5592"/>
      <c r="W5592"/>
    </row>
    <row r="5593" spans="2:23" ht="15" x14ac:dyDescent="0.25">
      <c r="B5593" s="2"/>
      <c r="K5593" s="9"/>
      <c r="L5593" s="9"/>
      <c r="M5593" s="9"/>
      <c r="N5593"/>
      <c r="O5593"/>
      <c r="P5593"/>
      <c r="Q5593"/>
      <c r="R5593"/>
      <c r="S5593"/>
      <c r="T5593"/>
      <c r="U5593"/>
      <c r="V5593"/>
      <c r="W5593"/>
    </row>
    <row r="5594" spans="2:23" ht="15" x14ac:dyDescent="0.25">
      <c r="B5594" s="2"/>
      <c r="H5594" s="2" t="s">
        <v>210</v>
      </c>
      <c r="K5594" s="9"/>
      <c r="L5594" s="9"/>
      <c r="M5594" s="9"/>
      <c r="N5594"/>
      <c r="O5594"/>
      <c r="P5594"/>
      <c r="Q5594"/>
      <c r="R5594"/>
      <c r="S5594"/>
      <c r="T5594"/>
      <c r="U5594"/>
      <c r="V5594"/>
      <c r="W5594"/>
    </row>
    <row r="5595" spans="2:23" ht="15" x14ac:dyDescent="0.25">
      <c r="B5595" s="2"/>
      <c r="I5595" s="2" t="s">
        <v>195</v>
      </c>
      <c r="J5595" s="2" t="s">
        <v>1768</v>
      </c>
      <c r="K5595" s="9">
        <v>-9</v>
      </c>
      <c r="L5595" s="9">
        <v>0</v>
      </c>
      <c r="M5595" s="9">
        <v>0</v>
      </c>
      <c r="N5595"/>
      <c r="O5595"/>
      <c r="P5595"/>
      <c r="Q5595"/>
      <c r="R5595"/>
      <c r="S5595"/>
      <c r="T5595"/>
      <c r="U5595"/>
      <c r="V5595"/>
      <c r="W5595"/>
    </row>
    <row r="5596" spans="2:23" ht="15" x14ac:dyDescent="0.25">
      <c r="B5596" s="2"/>
      <c r="K5596" s="9"/>
      <c r="L5596" s="9"/>
      <c r="M5596" s="9"/>
      <c r="N5596"/>
      <c r="O5596"/>
      <c r="P5596"/>
      <c r="Q5596"/>
      <c r="R5596"/>
      <c r="S5596"/>
      <c r="T5596"/>
      <c r="U5596"/>
      <c r="V5596"/>
      <c r="W5596"/>
    </row>
    <row r="5597" spans="2:23" ht="15" x14ac:dyDescent="0.25">
      <c r="B5597" s="2"/>
      <c r="H5597" s="2" t="s">
        <v>212</v>
      </c>
      <c r="K5597" s="9"/>
      <c r="L5597" s="9"/>
      <c r="M5597" s="9"/>
      <c r="N5597"/>
      <c r="O5597"/>
      <c r="P5597"/>
      <c r="Q5597"/>
      <c r="R5597"/>
      <c r="S5597"/>
      <c r="T5597"/>
      <c r="U5597"/>
      <c r="V5597"/>
      <c r="W5597"/>
    </row>
    <row r="5598" spans="2:23" ht="15" x14ac:dyDescent="0.25">
      <c r="B5598" s="2"/>
      <c r="I5598" s="2" t="s">
        <v>195</v>
      </c>
      <c r="J5598" s="2" t="s">
        <v>1768</v>
      </c>
      <c r="K5598" s="9">
        <v>-9</v>
      </c>
      <c r="L5598" s="9">
        <v>0</v>
      </c>
      <c r="M5598" s="9">
        <v>0</v>
      </c>
      <c r="N5598"/>
      <c r="O5598"/>
      <c r="P5598"/>
      <c r="Q5598"/>
      <c r="R5598"/>
      <c r="S5598"/>
      <c r="T5598"/>
      <c r="U5598"/>
      <c r="V5598"/>
      <c r="W5598"/>
    </row>
    <row r="5599" spans="2:23" ht="15" x14ac:dyDescent="0.25">
      <c r="B5599" s="2"/>
      <c r="K5599" s="9"/>
      <c r="L5599" s="9"/>
      <c r="M5599" s="9"/>
      <c r="N5599"/>
      <c r="O5599"/>
      <c r="P5599"/>
      <c r="Q5599"/>
      <c r="R5599"/>
      <c r="S5599"/>
      <c r="T5599"/>
      <c r="U5599"/>
      <c r="V5599"/>
      <c r="W5599"/>
    </row>
    <row r="5600" spans="2:23" ht="15" x14ac:dyDescent="0.25">
      <c r="B5600" s="2"/>
      <c r="H5600" s="2" t="s">
        <v>214</v>
      </c>
      <c r="K5600" s="9"/>
      <c r="L5600" s="9"/>
      <c r="M5600" s="9"/>
      <c r="N5600"/>
      <c r="O5600"/>
      <c r="P5600"/>
      <c r="Q5600"/>
      <c r="R5600"/>
      <c r="S5600"/>
      <c r="T5600"/>
      <c r="U5600"/>
      <c r="V5600"/>
      <c r="W5600"/>
    </row>
    <row r="5601" spans="2:23" ht="15" x14ac:dyDescent="0.25">
      <c r="B5601" s="2"/>
      <c r="I5601" s="2" t="s">
        <v>195</v>
      </c>
      <c r="J5601" s="2" t="s">
        <v>1768</v>
      </c>
      <c r="K5601" s="9">
        <v>-20</v>
      </c>
      <c r="L5601" s="9">
        <v>0</v>
      </c>
      <c r="M5601" s="9">
        <v>0</v>
      </c>
      <c r="N5601"/>
      <c r="O5601"/>
      <c r="P5601"/>
      <c r="Q5601"/>
      <c r="R5601"/>
      <c r="S5601"/>
      <c r="T5601"/>
      <c r="U5601"/>
      <c r="V5601"/>
      <c r="W5601"/>
    </row>
    <row r="5602" spans="2:23" ht="15" x14ac:dyDescent="0.25">
      <c r="B5602" s="2"/>
      <c r="K5602" s="9"/>
      <c r="L5602" s="9"/>
      <c r="M5602" s="9"/>
      <c r="N5602"/>
      <c r="O5602"/>
      <c r="P5602"/>
      <c r="Q5602"/>
      <c r="R5602"/>
      <c r="S5602"/>
      <c r="T5602"/>
      <c r="U5602"/>
      <c r="V5602"/>
      <c r="W5602"/>
    </row>
    <row r="5603" spans="2:23" ht="15" x14ac:dyDescent="0.25">
      <c r="B5603" s="2"/>
      <c r="H5603" s="2" t="s">
        <v>217</v>
      </c>
      <c r="K5603" s="9"/>
      <c r="L5603" s="9"/>
      <c r="M5603" s="9"/>
      <c r="N5603"/>
      <c r="O5603"/>
      <c r="P5603"/>
      <c r="Q5603"/>
      <c r="R5603"/>
      <c r="S5603"/>
      <c r="T5603"/>
      <c r="U5603"/>
      <c r="V5603"/>
      <c r="W5603"/>
    </row>
    <row r="5604" spans="2:23" ht="15" x14ac:dyDescent="0.25">
      <c r="B5604" s="2"/>
      <c r="I5604" s="2" t="s">
        <v>195</v>
      </c>
      <c r="J5604" s="2" t="s">
        <v>1768</v>
      </c>
      <c r="K5604" s="9">
        <v>-11</v>
      </c>
      <c r="L5604" s="9">
        <v>0</v>
      </c>
      <c r="M5604" s="9">
        <v>0</v>
      </c>
      <c r="N5604"/>
      <c r="O5604"/>
      <c r="P5604"/>
      <c r="Q5604"/>
      <c r="R5604"/>
      <c r="S5604"/>
      <c r="T5604"/>
      <c r="U5604"/>
      <c r="V5604"/>
      <c r="W5604"/>
    </row>
    <row r="5605" spans="2:23" ht="15" x14ac:dyDescent="0.25">
      <c r="B5605" s="2"/>
      <c r="K5605" s="9"/>
      <c r="L5605" s="9"/>
      <c r="M5605" s="9"/>
      <c r="N5605"/>
      <c r="O5605"/>
      <c r="P5605"/>
      <c r="Q5605"/>
      <c r="R5605"/>
      <c r="S5605"/>
      <c r="T5605"/>
      <c r="U5605"/>
      <c r="V5605"/>
      <c r="W5605"/>
    </row>
    <row r="5606" spans="2:23" ht="15" x14ac:dyDescent="0.25">
      <c r="B5606" s="2"/>
      <c r="H5606" s="2" t="s">
        <v>219</v>
      </c>
      <c r="K5606" s="9"/>
      <c r="L5606" s="9"/>
      <c r="M5606" s="9"/>
      <c r="N5606"/>
      <c r="O5606"/>
      <c r="P5606"/>
      <c r="Q5606"/>
      <c r="R5606"/>
      <c r="S5606"/>
      <c r="T5606"/>
      <c r="U5606"/>
      <c r="V5606"/>
      <c r="W5606"/>
    </row>
    <row r="5607" spans="2:23" ht="15" x14ac:dyDescent="0.25">
      <c r="B5607" s="2"/>
      <c r="I5607" s="2" t="s">
        <v>195</v>
      </c>
      <c r="J5607" s="2" t="s">
        <v>1768</v>
      </c>
      <c r="K5607" s="9">
        <v>-2</v>
      </c>
      <c r="L5607" s="9">
        <v>0</v>
      </c>
      <c r="M5607" s="9">
        <v>0</v>
      </c>
      <c r="N5607"/>
      <c r="O5607"/>
      <c r="P5607"/>
      <c r="Q5607"/>
      <c r="R5607"/>
      <c r="S5607"/>
      <c r="T5607"/>
      <c r="U5607"/>
      <c r="V5607"/>
      <c r="W5607"/>
    </row>
    <row r="5608" spans="2:23" ht="15" x14ac:dyDescent="0.25">
      <c r="B5608" s="2"/>
      <c r="K5608" s="9"/>
      <c r="L5608" s="9"/>
      <c r="M5608" s="9"/>
      <c r="N5608"/>
      <c r="O5608"/>
      <c r="P5608"/>
      <c r="Q5608"/>
      <c r="R5608"/>
      <c r="S5608"/>
      <c r="T5608"/>
      <c r="U5608"/>
      <c r="V5608"/>
      <c r="W5608"/>
    </row>
    <row r="5609" spans="2:23" ht="15" x14ac:dyDescent="0.25">
      <c r="B5609" s="2"/>
      <c r="F5609" s="2" t="s">
        <v>37</v>
      </c>
      <c r="G5609" s="2" t="s">
        <v>242</v>
      </c>
      <c r="K5609" s="9"/>
      <c r="L5609" s="9"/>
      <c r="M5609" s="9"/>
      <c r="N5609"/>
      <c r="O5609"/>
      <c r="P5609"/>
      <c r="Q5609"/>
      <c r="R5609"/>
      <c r="S5609"/>
      <c r="T5609"/>
      <c r="U5609"/>
      <c r="V5609"/>
      <c r="W5609"/>
    </row>
    <row r="5610" spans="2:23" ht="15" x14ac:dyDescent="0.25">
      <c r="B5610" s="2"/>
      <c r="H5610" s="2" t="s">
        <v>243</v>
      </c>
      <c r="K5610" s="9"/>
      <c r="L5610" s="9"/>
      <c r="M5610" s="9"/>
      <c r="N5610"/>
      <c r="O5610"/>
      <c r="P5610"/>
      <c r="Q5610"/>
      <c r="R5610"/>
      <c r="S5610"/>
      <c r="T5610"/>
      <c r="U5610"/>
      <c r="V5610"/>
      <c r="W5610"/>
    </row>
    <row r="5611" spans="2:23" ht="15" x14ac:dyDescent="0.25">
      <c r="B5611" s="2"/>
      <c r="I5611" s="2" t="s">
        <v>195</v>
      </c>
      <c r="J5611" s="2" t="s">
        <v>1768</v>
      </c>
      <c r="K5611" s="9">
        <v>-1</v>
      </c>
      <c r="L5611" s="9">
        <v>0</v>
      </c>
      <c r="M5611" s="9">
        <v>0</v>
      </c>
      <c r="N5611"/>
      <c r="O5611"/>
      <c r="P5611"/>
      <c r="Q5611"/>
      <c r="R5611"/>
      <c r="S5611"/>
      <c r="T5611"/>
      <c r="U5611"/>
      <c r="V5611"/>
      <c r="W5611"/>
    </row>
    <row r="5612" spans="2:23" ht="15" x14ac:dyDescent="0.25">
      <c r="B5612" s="2"/>
      <c r="K5612" s="9"/>
      <c r="L5612" s="9"/>
      <c r="M5612" s="9"/>
      <c r="N5612"/>
      <c r="O5612"/>
      <c r="P5612"/>
      <c r="Q5612"/>
      <c r="R5612"/>
      <c r="S5612"/>
      <c r="T5612"/>
      <c r="U5612"/>
      <c r="V5612"/>
      <c r="W5612"/>
    </row>
    <row r="5613" spans="2:23" ht="15" x14ac:dyDescent="0.25">
      <c r="B5613" s="2"/>
      <c r="H5613" s="2" t="s">
        <v>244</v>
      </c>
      <c r="K5613" s="9"/>
      <c r="L5613" s="9"/>
      <c r="M5613" s="9"/>
      <c r="N5613"/>
      <c r="O5613"/>
      <c r="P5613"/>
      <c r="Q5613"/>
      <c r="R5613"/>
      <c r="S5613"/>
      <c r="T5613"/>
      <c r="U5613"/>
      <c r="V5613"/>
      <c r="W5613"/>
    </row>
    <row r="5614" spans="2:23" ht="15" x14ac:dyDescent="0.25">
      <c r="B5614" s="2"/>
      <c r="I5614" s="2" t="s">
        <v>195</v>
      </c>
      <c r="J5614" s="2" t="s">
        <v>1768</v>
      </c>
      <c r="K5614" s="9">
        <v>-7</v>
      </c>
      <c r="L5614" s="9">
        <v>0</v>
      </c>
      <c r="M5614" s="9">
        <v>0</v>
      </c>
      <c r="N5614"/>
      <c r="O5614"/>
      <c r="P5614"/>
      <c r="Q5614"/>
      <c r="R5614"/>
      <c r="S5614"/>
      <c r="T5614"/>
      <c r="U5614"/>
      <c r="V5614"/>
      <c r="W5614"/>
    </row>
    <row r="5615" spans="2:23" ht="15" x14ac:dyDescent="0.25">
      <c r="B5615" s="2"/>
      <c r="K5615" s="9"/>
      <c r="L5615" s="9"/>
      <c r="M5615" s="9"/>
      <c r="N5615"/>
      <c r="O5615"/>
      <c r="P5615"/>
      <c r="Q5615"/>
      <c r="R5615"/>
      <c r="S5615"/>
      <c r="T5615"/>
      <c r="U5615"/>
      <c r="V5615"/>
      <c r="W5615"/>
    </row>
    <row r="5616" spans="2:23" ht="15" x14ac:dyDescent="0.25">
      <c r="B5616" s="2"/>
      <c r="H5616" s="2" t="s">
        <v>245</v>
      </c>
      <c r="K5616" s="9"/>
      <c r="L5616" s="9"/>
      <c r="M5616" s="9"/>
      <c r="N5616"/>
      <c r="O5616"/>
      <c r="P5616"/>
      <c r="Q5616"/>
      <c r="R5616"/>
      <c r="S5616"/>
      <c r="T5616"/>
      <c r="U5616"/>
      <c r="V5616"/>
      <c r="W5616"/>
    </row>
    <row r="5617" spans="2:23" ht="15" x14ac:dyDescent="0.25">
      <c r="B5617" s="2"/>
      <c r="I5617" s="2" t="s">
        <v>195</v>
      </c>
      <c r="J5617" s="2" t="s">
        <v>1768</v>
      </c>
      <c r="K5617" s="9">
        <v>-11</v>
      </c>
      <c r="L5617" s="9">
        <v>0</v>
      </c>
      <c r="M5617" s="9">
        <v>0</v>
      </c>
      <c r="N5617"/>
      <c r="O5617"/>
      <c r="P5617"/>
      <c r="Q5617"/>
      <c r="R5617"/>
      <c r="S5617"/>
      <c r="T5617"/>
      <c r="U5617"/>
      <c r="V5617"/>
      <c r="W5617"/>
    </row>
    <row r="5618" spans="2:23" ht="15" x14ac:dyDescent="0.25">
      <c r="B5618" s="2"/>
      <c r="K5618" s="9"/>
      <c r="L5618" s="9"/>
      <c r="M5618" s="9"/>
      <c r="N5618"/>
      <c r="O5618"/>
      <c r="P5618"/>
      <c r="Q5618"/>
      <c r="R5618"/>
      <c r="S5618"/>
      <c r="T5618"/>
      <c r="U5618"/>
      <c r="V5618"/>
      <c r="W5618"/>
    </row>
    <row r="5619" spans="2:23" ht="15" x14ac:dyDescent="0.25">
      <c r="B5619" s="2"/>
      <c r="H5619" s="2" t="s">
        <v>246</v>
      </c>
      <c r="K5619" s="9"/>
      <c r="L5619" s="9"/>
      <c r="M5619" s="9"/>
      <c r="N5619"/>
      <c r="O5619"/>
      <c r="P5619"/>
      <c r="Q5619"/>
      <c r="R5619"/>
      <c r="S5619"/>
      <c r="T5619"/>
      <c r="U5619"/>
      <c r="V5619"/>
      <c r="W5619"/>
    </row>
    <row r="5620" spans="2:23" ht="15" x14ac:dyDescent="0.25">
      <c r="B5620" s="2"/>
      <c r="I5620" s="2" t="s">
        <v>195</v>
      </c>
      <c r="J5620" s="2" t="s">
        <v>1768</v>
      </c>
      <c r="K5620" s="9">
        <v>-2</v>
      </c>
      <c r="L5620" s="9">
        <v>0</v>
      </c>
      <c r="M5620" s="9">
        <v>0</v>
      </c>
      <c r="N5620"/>
      <c r="O5620"/>
      <c r="P5620"/>
      <c r="Q5620"/>
      <c r="R5620"/>
      <c r="S5620"/>
      <c r="T5620"/>
      <c r="U5620"/>
      <c r="V5620"/>
      <c r="W5620"/>
    </row>
    <row r="5621" spans="2:23" ht="15" x14ac:dyDescent="0.25">
      <c r="B5621" s="2"/>
      <c r="K5621" s="9"/>
      <c r="L5621" s="9"/>
      <c r="M5621" s="9"/>
      <c r="N5621"/>
      <c r="O5621"/>
      <c r="P5621"/>
      <c r="Q5621"/>
      <c r="R5621"/>
      <c r="S5621"/>
      <c r="T5621"/>
      <c r="U5621"/>
      <c r="V5621"/>
      <c r="W5621"/>
    </row>
    <row r="5622" spans="2:23" ht="15" x14ac:dyDescent="0.25">
      <c r="B5622" s="2"/>
      <c r="F5622" s="2" t="s">
        <v>256</v>
      </c>
      <c r="G5622" s="2" t="s">
        <v>257</v>
      </c>
      <c r="K5622" s="9"/>
      <c r="L5622" s="9"/>
      <c r="M5622" s="9"/>
      <c r="N5622"/>
      <c r="O5622"/>
      <c r="P5622"/>
      <c r="Q5622"/>
      <c r="R5622"/>
      <c r="S5622"/>
      <c r="T5622"/>
      <c r="U5622"/>
      <c r="V5622"/>
      <c r="W5622"/>
    </row>
    <row r="5623" spans="2:23" ht="15" x14ac:dyDescent="0.25">
      <c r="B5623" s="2"/>
      <c r="H5623" s="2" t="s">
        <v>1787</v>
      </c>
      <c r="K5623" s="9"/>
      <c r="L5623" s="9"/>
      <c r="M5623" s="9"/>
      <c r="N5623"/>
      <c r="O5623"/>
      <c r="P5623"/>
      <c r="Q5623"/>
      <c r="R5623"/>
      <c r="S5623"/>
      <c r="T5623"/>
      <c r="U5623"/>
      <c r="V5623"/>
      <c r="W5623"/>
    </row>
    <row r="5624" spans="2:23" ht="15" x14ac:dyDescent="0.25">
      <c r="B5624" s="2"/>
      <c r="I5624" s="2" t="s">
        <v>195</v>
      </c>
      <c r="J5624" s="2" t="s">
        <v>1768</v>
      </c>
      <c r="K5624" s="9">
        <v>-38</v>
      </c>
      <c r="L5624" s="9">
        <v>-42</v>
      </c>
      <c r="M5624" s="9">
        <v>-32</v>
      </c>
      <c r="N5624"/>
      <c r="O5624"/>
      <c r="P5624"/>
      <c r="Q5624"/>
      <c r="R5624"/>
      <c r="S5624"/>
      <c r="T5624"/>
      <c r="U5624"/>
      <c r="V5624"/>
      <c r="W5624"/>
    </row>
    <row r="5625" spans="2:23" ht="15" x14ac:dyDescent="0.25">
      <c r="B5625" s="2"/>
      <c r="K5625" s="9"/>
      <c r="L5625" s="9"/>
      <c r="M5625" s="9"/>
      <c r="N5625"/>
      <c r="O5625"/>
      <c r="P5625"/>
      <c r="Q5625"/>
      <c r="R5625"/>
      <c r="S5625"/>
      <c r="T5625"/>
      <c r="U5625"/>
      <c r="V5625"/>
      <c r="W5625"/>
    </row>
    <row r="5626" spans="2:23" ht="15" x14ac:dyDescent="0.25">
      <c r="B5626" s="2"/>
      <c r="H5626" s="2" t="s">
        <v>258</v>
      </c>
      <c r="K5626" s="9"/>
      <c r="L5626" s="9"/>
      <c r="M5626" s="9"/>
      <c r="N5626"/>
      <c r="O5626"/>
      <c r="P5626"/>
      <c r="Q5626"/>
      <c r="R5626"/>
      <c r="S5626"/>
      <c r="T5626"/>
      <c r="U5626"/>
      <c r="V5626"/>
      <c r="W5626"/>
    </row>
    <row r="5627" spans="2:23" ht="15" x14ac:dyDescent="0.25">
      <c r="B5627" s="2"/>
      <c r="I5627" s="2" t="s">
        <v>195</v>
      </c>
      <c r="J5627" s="2" t="s">
        <v>1768</v>
      </c>
      <c r="K5627" s="9">
        <v>-4</v>
      </c>
      <c r="L5627" s="9">
        <v>0</v>
      </c>
      <c r="M5627" s="9">
        <v>0</v>
      </c>
      <c r="N5627"/>
      <c r="O5627"/>
      <c r="P5627"/>
      <c r="Q5627"/>
      <c r="R5627"/>
      <c r="S5627"/>
      <c r="T5627"/>
      <c r="U5627"/>
      <c r="V5627"/>
      <c r="W5627"/>
    </row>
    <row r="5628" spans="2:23" ht="15" x14ac:dyDescent="0.25">
      <c r="B5628" s="2"/>
      <c r="K5628" s="9"/>
      <c r="L5628" s="9"/>
      <c r="M5628" s="9"/>
      <c r="N5628"/>
      <c r="O5628"/>
      <c r="P5628"/>
      <c r="Q5628"/>
      <c r="R5628"/>
      <c r="S5628"/>
      <c r="T5628"/>
      <c r="U5628"/>
      <c r="V5628"/>
      <c r="W5628"/>
    </row>
    <row r="5629" spans="2:23" ht="15" x14ac:dyDescent="0.25">
      <c r="B5629" s="2"/>
      <c r="H5629" s="2" t="s">
        <v>1062</v>
      </c>
      <c r="K5629" s="9"/>
      <c r="L5629" s="9"/>
      <c r="M5629" s="9"/>
      <c r="N5629"/>
      <c r="O5629"/>
      <c r="P5629"/>
      <c r="Q5629"/>
      <c r="R5629"/>
      <c r="S5629"/>
      <c r="T5629"/>
      <c r="U5629"/>
      <c r="V5629"/>
      <c r="W5629"/>
    </row>
    <row r="5630" spans="2:23" ht="15" x14ac:dyDescent="0.25">
      <c r="B5630" s="2"/>
      <c r="I5630" s="2" t="s">
        <v>195</v>
      </c>
      <c r="J5630" s="2" t="s">
        <v>1768</v>
      </c>
      <c r="K5630" s="9">
        <v>-2</v>
      </c>
      <c r="L5630" s="9">
        <v>0</v>
      </c>
      <c r="M5630" s="9">
        <v>0</v>
      </c>
      <c r="N5630"/>
      <c r="O5630"/>
      <c r="P5630"/>
      <c r="Q5630"/>
      <c r="R5630"/>
      <c r="S5630"/>
      <c r="T5630"/>
      <c r="U5630"/>
      <c r="V5630"/>
      <c r="W5630"/>
    </row>
    <row r="5631" spans="2:23" ht="15" x14ac:dyDescent="0.25">
      <c r="B5631" s="2"/>
      <c r="K5631" s="9"/>
      <c r="L5631" s="9"/>
      <c r="M5631" s="9"/>
      <c r="N5631"/>
      <c r="O5631"/>
      <c r="P5631"/>
      <c r="Q5631"/>
      <c r="R5631"/>
      <c r="S5631"/>
      <c r="T5631"/>
      <c r="U5631"/>
      <c r="V5631"/>
      <c r="W5631"/>
    </row>
    <row r="5632" spans="2:23" ht="15" x14ac:dyDescent="0.25">
      <c r="B5632" s="2"/>
      <c r="F5632" s="2" t="s">
        <v>125</v>
      </c>
      <c r="G5632" s="2" t="s">
        <v>1788</v>
      </c>
      <c r="K5632" s="9"/>
      <c r="L5632" s="9"/>
      <c r="M5632" s="9"/>
      <c r="N5632"/>
      <c r="O5632"/>
      <c r="P5632"/>
      <c r="Q5632"/>
      <c r="R5632"/>
      <c r="S5632"/>
      <c r="T5632"/>
      <c r="U5632"/>
      <c r="V5632"/>
      <c r="W5632"/>
    </row>
    <row r="5633" spans="2:23" ht="15" x14ac:dyDescent="0.25">
      <c r="B5633" s="2"/>
      <c r="H5633" s="2" t="s">
        <v>1789</v>
      </c>
      <c r="K5633" s="9"/>
      <c r="L5633" s="9"/>
      <c r="M5633" s="9"/>
      <c r="N5633"/>
      <c r="O5633"/>
      <c r="P5633"/>
      <c r="Q5633"/>
      <c r="R5633"/>
      <c r="S5633"/>
      <c r="T5633"/>
      <c r="U5633"/>
      <c r="V5633"/>
      <c r="W5633"/>
    </row>
    <row r="5634" spans="2:23" ht="15" x14ac:dyDescent="0.25">
      <c r="B5634" s="2"/>
      <c r="I5634" s="2" t="s">
        <v>195</v>
      </c>
      <c r="J5634" s="2" t="s">
        <v>1768</v>
      </c>
      <c r="K5634" s="9">
        <v>-235</v>
      </c>
      <c r="L5634" s="9">
        <v>-245</v>
      </c>
      <c r="M5634" s="9">
        <v>-245</v>
      </c>
      <c r="N5634"/>
      <c r="O5634"/>
      <c r="P5634"/>
      <c r="Q5634"/>
      <c r="R5634"/>
      <c r="S5634"/>
      <c r="T5634"/>
      <c r="U5634"/>
      <c r="V5634"/>
      <c r="W5634"/>
    </row>
    <row r="5635" spans="2:23" ht="15" x14ac:dyDescent="0.25">
      <c r="B5635" s="2"/>
      <c r="K5635" s="9"/>
      <c r="L5635" s="9"/>
      <c r="M5635" s="9"/>
      <c r="N5635"/>
      <c r="O5635"/>
      <c r="P5635"/>
      <c r="Q5635"/>
      <c r="R5635"/>
      <c r="S5635"/>
      <c r="T5635"/>
      <c r="U5635"/>
      <c r="V5635"/>
      <c r="W5635"/>
    </row>
    <row r="5636" spans="2:23" ht="15" x14ac:dyDescent="0.25">
      <c r="B5636" s="2"/>
      <c r="D5636" s="2" t="s">
        <v>264</v>
      </c>
      <c r="E5636" s="2" t="s">
        <v>265</v>
      </c>
      <c r="K5636" s="9"/>
      <c r="L5636" s="9"/>
      <c r="M5636" s="9"/>
      <c r="N5636"/>
      <c r="O5636"/>
      <c r="P5636"/>
      <c r="Q5636"/>
      <c r="R5636"/>
      <c r="S5636"/>
      <c r="T5636"/>
      <c r="U5636"/>
      <c r="V5636"/>
      <c r="W5636"/>
    </row>
    <row r="5637" spans="2:23" ht="15" x14ac:dyDescent="0.25">
      <c r="B5637" s="2"/>
      <c r="F5637" s="2" t="s">
        <v>256</v>
      </c>
      <c r="G5637" s="2" t="s">
        <v>1790</v>
      </c>
      <c r="K5637" s="9"/>
      <c r="L5637" s="9"/>
      <c r="M5637" s="9"/>
      <c r="N5637"/>
      <c r="O5637"/>
      <c r="P5637"/>
      <c r="Q5637"/>
      <c r="R5637"/>
      <c r="S5637"/>
      <c r="T5637"/>
      <c r="U5637"/>
      <c r="V5637"/>
      <c r="W5637"/>
    </row>
    <row r="5638" spans="2:23" ht="15" x14ac:dyDescent="0.25">
      <c r="B5638" s="2"/>
      <c r="H5638" s="2" t="s">
        <v>1791</v>
      </c>
      <c r="K5638" s="9"/>
      <c r="L5638" s="9"/>
      <c r="M5638" s="9"/>
      <c r="N5638"/>
      <c r="O5638"/>
      <c r="P5638"/>
      <c r="Q5638"/>
      <c r="R5638"/>
      <c r="S5638"/>
      <c r="T5638"/>
      <c r="U5638"/>
      <c r="V5638"/>
      <c r="W5638"/>
    </row>
    <row r="5639" spans="2:23" ht="15" x14ac:dyDescent="0.25">
      <c r="B5639" s="2"/>
      <c r="I5639" s="2" t="s">
        <v>55</v>
      </c>
      <c r="J5639" s="2" t="s">
        <v>1768</v>
      </c>
      <c r="K5639" s="9">
        <v>-2</v>
      </c>
      <c r="L5639" s="9">
        <v>-7</v>
      </c>
      <c r="M5639" s="9">
        <v>-7</v>
      </c>
      <c r="N5639"/>
      <c r="O5639"/>
      <c r="P5639"/>
      <c r="Q5639"/>
      <c r="R5639"/>
      <c r="S5639"/>
      <c r="T5639"/>
      <c r="U5639"/>
      <c r="V5639"/>
      <c r="W5639"/>
    </row>
    <row r="5640" spans="2:23" ht="15" x14ac:dyDescent="0.25">
      <c r="B5640" s="2"/>
      <c r="K5640" s="9"/>
      <c r="L5640" s="9"/>
      <c r="M5640" s="9"/>
      <c r="N5640"/>
      <c r="O5640"/>
      <c r="P5640"/>
      <c r="Q5640"/>
      <c r="R5640"/>
      <c r="S5640"/>
      <c r="T5640"/>
      <c r="U5640"/>
      <c r="V5640"/>
      <c r="W5640"/>
    </row>
    <row r="5641" spans="2:23" ht="15" x14ac:dyDescent="0.25">
      <c r="B5641" s="2"/>
      <c r="F5641" s="2" t="s">
        <v>272</v>
      </c>
      <c r="G5641" s="2" t="s">
        <v>273</v>
      </c>
      <c r="K5641" s="9"/>
      <c r="L5641" s="9"/>
      <c r="M5641" s="9"/>
      <c r="N5641"/>
      <c r="O5641"/>
      <c r="P5641"/>
      <c r="Q5641"/>
      <c r="R5641"/>
      <c r="S5641"/>
      <c r="T5641"/>
      <c r="U5641"/>
      <c r="V5641"/>
      <c r="W5641"/>
    </row>
    <row r="5642" spans="2:23" ht="15" x14ac:dyDescent="0.25">
      <c r="B5642" s="2"/>
      <c r="H5642" s="2" t="s">
        <v>1792</v>
      </c>
      <c r="K5642" s="9"/>
      <c r="L5642" s="9"/>
      <c r="M5642" s="9"/>
      <c r="N5642"/>
      <c r="O5642"/>
      <c r="P5642"/>
      <c r="Q5642"/>
      <c r="R5642"/>
      <c r="S5642"/>
      <c r="T5642"/>
      <c r="U5642"/>
      <c r="V5642"/>
      <c r="W5642"/>
    </row>
    <row r="5643" spans="2:23" ht="15" x14ac:dyDescent="0.25">
      <c r="B5643" s="2"/>
      <c r="I5643" s="2" t="s">
        <v>55</v>
      </c>
      <c r="J5643" s="2" t="s">
        <v>1768</v>
      </c>
      <c r="K5643" s="9">
        <v>-37</v>
      </c>
      <c r="L5643" s="9">
        <v>-209</v>
      </c>
      <c r="M5643" s="9">
        <v>-209</v>
      </c>
      <c r="N5643"/>
      <c r="O5643"/>
      <c r="P5643"/>
      <c r="Q5643"/>
      <c r="R5643"/>
      <c r="S5643"/>
      <c r="T5643"/>
      <c r="U5643"/>
      <c r="V5643"/>
      <c r="W5643"/>
    </row>
    <row r="5644" spans="2:23" ht="15" x14ac:dyDescent="0.25">
      <c r="B5644" s="2"/>
      <c r="K5644" s="9"/>
      <c r="L5644" s="9"/>
      <c r="M5644" s="9"/>
      <c r="N5644"/>
      <c r="O5644"/>
      <c r="P5644"/>
      <c r="Q5644"/>
      <c r="R5644"/>
      <c r="S5644"/>
      <c r="T5644"/>
      <c r="U5644"/>
      <c r="V5644"/>
      <c r="W5644"/>
    </row>
    <row r="5645" spans="2:23" ht="15" x14ac:dyDescent="0.25">
      <c r="B5645" s="2"/>
      <c r="H5645" s="2" t="s">
        <v>1063</v>
      </c>
      <c r="K5645" s="9"/>
      <c r="L5645" s="9"/>
      <c r="M5645" s="9"/>
      <c r="N5645"/>
      <c r="O5645"/>
      <c r="P5645"/>
      <c r="Q5645"/>
      <c r="R5645"/>
      <c r="S5645"/>
      <c r="T5645"/>
      <c r="U5645"/>
      <c r="V5645"/>
      <c r="W5645"/>
    </row>
    <row r="5646" spans="2:23" ht="15" x14ac:dyDescent="0.25">
      <c r="B5646" s="2"/>
      <c r="I5646" s="2" t="s">
        <v>55</v>
      </c>
      <c r="J5646" s="2" t="s">
        <v>1768</v>
      </c>
      <c r="K5646" s="9">
        <v>-373</v>
      </c>
      <c r="L5646" s="9">
        <v>0</v>
      </c>
      <c r="M5646" s="9">
        <v>0</v>
      </c>
      <c r="N5646"/>
      <c r="O5646"/>
      <c r="P5646"/>
      <c r="Q5646"/>
      <c r="R5646"/>
      <c r="S5646"/>
      <c r="T5646"/>
      <c r="U5646"/>
      <c r="V5646"/>
      <c r="W5646"/>
    </row>
    <row r="5647" spans="2:23" ht="15" x14ac:dyDescent="0.25">
      <c r="B5647" s="2"/>
      <c r="K5647" s="9"/>
      <c r="L5647" s="9"/>
      <c r="M5647" s="9"/>
      <c r="N5647"/>
      <c r="O5647"/>
      <c r="P5647"/>
      <c r="Q5647"/>
      <c r="R5647"/>
      <c r="S5647"/>
      <c r="T5647"/>
      <c r="U5647"/>
      <c r="V5647"/>
      <c r="W5647"/>
    </row>
    <row r="5648" spans="2:23" ht="15" x14ac:dyDescent="0.25">
      <c r="B5648" s="2"/>
      <c r="H5648" s="2" t="s">
        <v>1793</v>
      </c>
      <c r="K5648" s="9"/>
      <c r="L5648" s="9"/>
      <c r="M5648" s="9"/>
      <c r="N5648"/>
      <c r="O5648"/>
      <c r="P5648"/>
      <c r="Q5648"/>
      <c r="R5648"/>
      <c r="S5648"/>
      <c r="T5648"/>
      <c r="U5648"/>
      <c r="V5648"/>
      <c r="W5648"/>
    </row>
    <row r="5649" spans="2:23" ht="15" x14ac:dyDescent="0.25">
      <c r="B5649" s="2"/>
      <c r="I5649" s="2" t="s">
        <v>55</v>
      </c>
      <c r="J5649" s="2" t="s">
        <v>1768</v>
      </c>
      <c r="K5649" s="9">
        <v>-3</v>
      </c>
      <c r="L5649" s="9">
        <v>-3</v>
      </c>
      <c r="M5649" s="9">
        <v>-3</v>
      </c>
      <c r="N5649"/>
      <c r="O5649"/>
      <c r="P5649"/>
      <c r="Q5649"/>
      <c r="R5649"/>
      <c r="S5649"/>
      <c r="T5649"/>
      <c r="U5649"/>
      <c r="V5649"/>
      <c r="W5649"/>
    </row>
    <row r="5650" spans="2:23" ht="15" x14ac:dyDescent="0.25">
      <c r="B5650" s="2"/>
      <c r="K5650" s="9"/>
      <c r="L5650" s="9"/>
      <c r="M5650" s="9"/>
      <c r="N5650"/>
      <c r="O5650"/>
      <c r="P5650"/>
      <c r="Q5650"/>
      <c r="R5650"/>
      <c r="S5650"/>
      <c r="T5650"/>
      <c r="U5650"/>
      <c r="V5650"/>
      <c r="W5650"/>
    </row>
    <row r="5651" spans="2:23" ht="15" x14ac:dyDescent="0.25">
      <c r="B5651" s="2"/>
      <c r="H5651" s="2" t="s">
        <v>1255</v>
      </c>
      <c r="K5651" s="9"/>
      <c r="L5651" s="9"/>
      <c r="M5651" s="9"/>
      <c r="N5651"/>
      <c r="O5651"/>
      <c r="P5651"/>
      <c r="Q5651"/>
      <c r="R5651"/>
      <c r="S5651"/>
      <c r="T5651"/>
      <c r="U5651"/>
      <c r="V5651"/>
      <c r="W5651"/>
    </row>
    <row r="5652" spans="2:23" ht="15" x14ac:dyDescent="0.25">
      <c r="B5652" s="2"/>
      <c r="I5652" s="2" t="s">
        <v>55</v>
      </c>
      <c r="J5652" s="2" t="s">
        <v>1768</v>
      </c>
      <c r="K5652" s="9">
        <v>-103</v>
      </c>
      <c r="L5652" s="9">
        <v>0</v>
      </c>
      <c r="M5652" s="9">
        <v>0</v>
      </c>
      <c r="N5652"/>
      <c r="O5652"/>
      <c r="P5652"/>
      <c r="Q5652"/>
      <c r="R5652"/>
      <c r="S5652"/>
      <c r="T5652"/>
      <c r="U5652"/>
      <c r="V5652"/>
      <c r="W5652"/>
    </row>
    <row r="5653" spans="2:23" ht="15" x14ac:dyDescent="0.25">
      <c r="B5653" s="2"/>
      <c r="K5653" s="9"/>
      <c r="L5653" s="9"/>
      <c r="M5653" s="9"/>
      <c r="N5653"/>
      <c r="O5653"/>
      <c r="P5653"/>
      <c r="Q5653"/>
      <c r="R5653"/>
      <c r="S5653"/>
      <c r="T5653"/>
      <c r="U5653"/>
      <c r="V5653"/>
      <c r="W5653"/>
    </row>
    <row r="5654" spans="2:23" ht="15" x14ac:dyDescent="0.25">
      <c r="B5654" s="2"/>
      <c r="D5654" s="2" t="s">
        <v>25</v>
      </c>
      <c r="E5654" s="2" t="s">
        <v>26</v>
      </c>
      <c r="K5654" s="9"/>
      <c r="L5654" s="9"/>
      <c r="M5654" s="9"/>
      <c r="N5654"/>
      <c r="O5654"/>
      <c r="P5654"/>
      <c r="Q5654"/>
      <c r="R5654"/>
      <c r="S5654"/>
      <c r="T5654"/>
      <c r="U5654"/>
      <c r="V5654"/>
      <c r="W5654"/>
    </row>
    <row r="5655" spans="2:23" ht="15" x14ac:dyDescent="0.25">
      <c r="B5655" s="2"/>
      <c r="F5655" s="2" t="s">
        <v>296</v>
      </c>
      <c r="G5655" s="2" t="s">
        <v>297</v>
      </c>
      <c r="K5655" s="9"/>
      <c r="L5655" s="9"/>
      <c r="M5655" s="9"/>
      <c r="N5655"/>
      <c r="O5655"/>
      <c r="P5655"/>
      <c r="Q5655"/>
      <c r="R5655"/>
      <c r="S5655"/>
      <c r="T5655"/>
      <c r="U5655"/>
      <c r="V5655"/>
      <c r="W5655"/>
    </row>
    <row r="5656" spans="2:23" ht="15" x14ac:dyDescent="0.25">
      <c r="B5656" s="2"/>
      <c r="H5656" s="2" t="s">
        <v>1065</v>
      </c>
      <c r="K5656" s="9"/>
      <c r="L5656" s="9"/>
      <c r="M5656" s="9"/>
      <c r="N5656"/>
      <c r="O5656"/>
      <c r="P5656"/>
      <c r="Q5656"/>
      <c r="R5656"/>
      <c r="S5656"/>
      <c r="T5656"/>
      <c r="U5656"/>
      <c r="V5656"/>
      <c r="W5656"/>
    </row>
    <row r="5657" spans="2:23" ht="15" x14ac:dyDescent="0.25">
      <c r="B5657" s="2"/>
      <c r="I5657" s="2" t="s">
        <v>29</v>
      </c>
      <c r="J5657" s="2" t="s">
        <v>1768</v>
      </c>
      <c r="K5657" s="9">
        <v>-4377</v>
      </c>
      <c r="L5657" s="9">
        <v>-4356</v>
      </c>
      <c r="M5657" s="9">
        <v>-4414</v>
      </c>
      <c r="N5657"/>
      <c r="O5657"/>
      <c r="P5657"/>
      <c r="Q5657"/>
      <c r="R5657"/>
      <c r="S5657"/>
      <c r="T5657"/>
      <c r="U5657"/>
      <c r="V5657"/>
      <c r="W5657"/>
    </row>
    <row r="5658" spans="2:23" ht="15" x14ac:dyDescent="0.25">
      <c r="B5658" s="2"/>
      <c r="K5658" s="9"/>
      <c r="L5658" s="9"/>
      <c r="M5658" s="9"/>
      <c r="N5658"/>
      <c r="O5658"/>
      <c r="P5658"/>
      <c r="Q5658"/>
      <c r="R5658"/>
      <c r="S5658"/>
      <c r="T5658"/>
      <c r="U5658"/>
      <c r="V5658"/>
      <c r="W5658"/>
    </row>
    <row r="5659" spans="2:23" ht="15" x14ac:dyDescent="0.25">
      <c r="B5659" s="2"/>
      <c r="H5659" s="2" t="s">
        <v>300</v>
      </c>
      <c r="K5659" s="9"/>
      <c r="L5659" s="9"/>
      <c r="M5659" s="9"/>
      <c r="N5659"/>
      <c r="O5659"/>
      <c r="P5659"/>
      <c r="Q5659"/>
      <c r="R5659"/>
      <c r="S5659"/>
      <c r="T5659"/>
      <c r="U5659"/>
      <c r="V5659"/>
      <c r="W5659"/>
    </row>
    <row r="5660" spans="2:23" ht="15" x14ac:dyDescent="0.25">
      <c r="B5660" s="2"/>
      <c r="I5660" s="2" t="s">
        <v>29</v>
      </c>
      <c r="J5660" s="2" t="s">
        <v>1768</v>
      </c>
      <c r="K5660" s="9">
        <v>-5</v>
      </c>
      <c r="L5660" s="9">
        <v>-8</v>
      </c>
      <c r="M5660" s="9">
        <v>-8</v>
      </c>
      <c r="N5660"/>
      <c r="O5660"/>
      <c r="P5660"/>
      <c r="Q5660"/>
      <c r="R5660"/>
      <c r="S5660"/>
      <c r="T5660"/>
      <c r="U5660"/>
      <c r="V5660"/>
      <c r="W5660"/>
    </row>
    <row r="5661" spans="2:23" ht="15" x14ac:dyDescent="0.25">
      <c r="B5661" s="2"/>
      <c r="K5661" s="9"/>
      <c r="L5661" s="9"/>
      <c r="M5661" s="9"/>
      <c r="N5661"/>
      <c r="O5661"/>
      <c r="P5661"/>
      <c r="Q5661"/>
      <c r="R5661"/>
      <c r="S5661"/>
      <c r="T5661"/>
      <c r="U5661"/>
      <c r="V5661"/>
      <c r="W5661"/>
    </row>
    <row r="5662" spans="2:23" ht="15" x14ac:dyDescent="0.25">
      <c r="B5662" s="2"/>
      <c r="D5662" s="2" t="s">
        <v>305</v>
      </c>
      <c r="E5662" s="2" t="s">
        <v>306</v>
      </c>
      <c r="K5662" s="9"/>
      <c r="L5662" s="9"/>
      <c r="M5662" s="9"/>
      <c r="N5662"/>
      <c r="O5662"/>
      <c r="P5662"/>
      <c r="Q5662"/>
      <c r="R5662"/>
      <c r="S5662"/>
      <c r="T5662"/>
      <c r="U5662"/>
      <c r="V5662"/>
      <c r="W5662"/>
    </row>
    <row r="5663" spans="2:23" ht="15" x14ac:dyDescent="0.25">
      <c r="B5663" s="2"/>
      <c r="F5663" s="2" t="s">
        <v>74</v>
      </c>
      <c r="G5663" s="2" t="s">
        <v>307</v>
      </c>
      <c r="K5663" s="9"/>
      <c r="L5663" s="9"/>
      <c r="M5663" s="9"/>
      <c r="N5663"/>
      <c r="O5663"/>
      <c r="P5663"/>
      <c r="Q5663"/>
      <c r="R5663"/>
      <c r="S5663"/>
      <c r="T5663"/>
      <c r="U5663"/>
      <c r="V5663"/>
      <c r="W5663"/>
    </row>
    <row r="5664" spans="2:23" ht="15" x14ac:dyDescent="0.25">
      <c r="B5664" s="2"/>
      <c r="H5664" s="2" t="s">
        <v>310</v>
      </c>
      <c r="K5664" s="9"/>
      <c r="L5664" s="9"/>
      <c r="M5664" s="9"/>
      <c r="N5664"/>
      <c r="O5664"/>
      <c r="P5664"/>
      <c r="Q5664"/>
      <c r="R5664"/>
      <c r="S5664"/>
      <c r="T5664"/>
      <c r="U5664"/>
      <c r="V5664"/>
      <c r="W5664"/>
    </row>
    <row r="5665" spans="2:23" ht="15" x14ac:dyDescent="0.25">
      <c r="B5665" s="2"/>
      <c r="I5665" s="2" t="s">
        <v>311</v>
      </c>
      <c r="J5665" s="2" t="s">
        <v>1768</v>
      </c>
      <c r="K5665" s="9">
        <v>0</v>
      </c>
      <c r="L5665" s="9">
        <v>0</v>
      </c>
      <c r="M5665" s="9">
        <v>-46</v>
      </c>
      <c r="N5665"/>
      <c r="O5665"/>
      <c r="P5665"/>
      <c r="Q5665"/>
      <c r="R5665"/>
      <c r="S5665"/>
      <c r="T5665"/>
      <c r="U5665"/>
      <c r="V5665"/>
      <c r="W5665"/>
    </row>
    <row r="5666" spans="2:23" ht="15" x14ac:dyDescent="0.25">
      <c r="B5666" s="2"/>
      <c r="K5666" s="9"/>
      <c r="L5666" s="9"/>
      <c r="M5666" s="9"/>
      <c r="N5666"/>
      <c r="O5666"/>
      <c r="P5666"/>
      <c r="Q5666"/>
      <c r="R5666"/>
      <c r="S5666"/>
      <c r="T5666"/>
      <c r="U5666"/>
      <c r="V5666"/>
      <c r="W5666"/>
    </row>
    <row r="5667" spans="2:23" ht="15" x14ac:dyDescent="0.25">
      <c r="B5667" s="2"/>
      <c r="H5667" s="2" t="s">
        <v>1794</v>
      </c>
      <c r="K5667" s="9"/>
      <c r="L5667" s="9"/>
      <c r="M5667" s="9"/>
      <c r="N5667"/>
      <c r="O5667"/>
      <c r="P5667"/>
      <c r="Q5667"/>
      <c r="R5667"/>
      <c r="S5667"/>
      <c r="T5667"/>
      <c r="U5667"/>
      <c r="V5667"/>
      <c r="W5667"/>
    </row>
    <row r="5668" spans="2:23" ht="15" x14ac:dyDescent="0.25">
      <c r="B5668" s="2"/>
      <c r="I5668" s="2" t="s">
        <v>309</v>
      </c>
      <c r="J5668" s="2" t="s">
        <v>1768</v>
      </c>
      <c r="K5668" s="9">
        <v>-2</v>
      </c>
      <c r="L5668" s="9">
        <v>0</v>
      </c>
      <c r="M5668" s="9">
        <v>0</v>
      </c>
      <c r="N5668"/>
      <c r="O5668"/>
      <c r="P5668"/>
      <c r="Q5668"/>
      <c r="R5668"/>
      <c r="S5668"/>
      <c r="T5668"/>
      <c r="U5668"/>
      <c r="V5668"/>
      <c r="W5668"/>
    </row>
    <row r="5669" spans="2:23" ht="15" x14ac:dyDescent="0.25">
      <c r="B5669" s="2"/>
      <c r="K5669" s="9"/>
      <c r="L5669" s="9"/>
      <c r="M5669" s="9"/>
      <c r="N5669"/>
      <c r="O5669"/>
      <c r="P5669"/>
      <c r="Q5669"/>
      <c r="R5669"/>
      <c r="S5669"/>
      <c r="T5669"/>
      <c r="U5669"/>
      <c r="V5669"/>
      <c r="W5669"/>
    </row>
    <row r="5670" spans="2:23" ht="15" x14ac:dyDescent="0.25">
      <c r="B5670" s="2"/>
      <c r="H5670" s="2" t="s">
        <v>1795</v>
      </c>
      <c r="K5670" s="9"/>
      <c r="L5670" s="9"/>
      <c r="M5670" s="9"/>
      <c r="N5670"/>
      <c r="O5670"/>
      <c r="P5670"/>
      <c r="Q5670"/>
      <c r="R5670"/>
      <c r="S5670"/>
      <c r="T5670"/>
      <c r="U5670"/>
      <c r="V5670"/>
      <c r="W5670"/>
    </row>
    <row r="5671" spans="2:23" ht="15" x14ac:dyDescent="0.25">
      <c r="B5671" s="2"/>
      <c r="I5671" s="2" t="s">
        <v>309</v>
      </c>
      <c r="J5671" s="2" t="s">
        <v>1768</v>
      </c>
      <c r="K5671" s="9">
        <v>-110</v>
      </c>
      <c r="L5671" s="9">
        <v>0</v>
      </c>
      <c r="M5671" s="9">
        <v>0</v>
      </c>
      <c r="N5671"/>
      <c r="O5671"/>
      <c r="P5671"/>
      <c r="Q5671"/>
      <c r="R5671"/>
      <c r="S5671"/>
      <c r="T5671"/>
      <c r="U5671"/>
      <c r="V5671"/>
      <c r="W5671"/>
    </row>
    <row r="5672" spans="2:23" ht="15" x14ac:dyDescent="0.25">
      <c r="B5672" s="2"/>
      <c r="K5672" s="9"/>
      <c r="L5672" s="9"/>
      <c r="M5672" s="9"/>
      <c r="N5672"/>
      <c r="O5672"/>
      <c r="P5672"/>
      <c r="Q5672"/>
      <c r="R5672"/>
      <c r="S5672"/>
      <c r="T5672"/>
      <c r="U5672"/>
      <c r="V5672"/>
      <c r="W5672"/>
    </row>
    <row r="5673" spans="2:23" ht="15" x14ac:dyDescent="0.25">
      <c r="B5673" s="2"/>
      <c r="H5673" s="2" t="s">
        <v>1796</v>
      </c>
      <c r="K5673" s="9"/>
      <c r="L5673" s="9"/>
      <c r="M5673" s="9"/>
      <c r="N5673"/>
      <c r="O5673"/>
      <c r="P5673"/>
      <c r="Q5673"/>
      <c r="R5673"/>
      <c r="S5673"/>
      <c r="T5673"/>
      <c r="U5673"/>
      <c r="V5673"/>
      <c r="W5673"/>
    </row>
    <row r="5674" spans="2:23" ht="15" x14ac:dyDescent="0.25">
      <c r="B5674" s="2"/>
      <c r="I5674" s="2" t="s">
        <v>309</v>
      </c>
      <c r="J5674" s="2" t="s">
        <v>1768</v>
      </c>
      <c r="K5674" s="9">
        <v>-8</v>
      </c>
      <c r="L5674" s="9">
        <v>0</v>
      </c>
      <c r="M5674" s="9">
        <v>0</v>
      </c>
      <c r="N5674"/>
      <c r="O5674"/>
      <c r="P5674"/>
      <c r="Q5674"/>
      <c r="R5674"/>
      <c r="S5674"/>
      <c r="T5674"/>
      <c r="U5674"/>
      <c r="V5674"/>
      <c r="W5674"/>
    </row>
    <row r="5675" spans="2:23" ht="15" x14ac:dyDescent="0.25">
      <c r="B5675" s="2"/>
      <c r="K5675" s="9"/>
      <c r="L5675" s="9"/>
      <c r="M5675" s="9"/>
      <c r="N5675"/>
      <c r="O5675"/>
      <c r="P5675"/>
      <c r="Q5675"/>
      <c r="R5675"/>
      <c r="S5675"/>
      <c r="T5675"/>
      <c r="U5675"/>
      <c r="V5675"/>
      <c r="W5675"/>
    </row>
    <row r="5676" spans="2:23" ht="15" x14ac:dyDescent="0.25">
      <c r="B5676" s="2"/>
      <c r="F5676" s="2" t="s">
        <v>78</v>
      </c>
      <c r="G5676" s="2" t="s">
        <v>313</v>
      </c>
      <c r="K5676" s="9"/>
      <c r="L5676" s="9"/>
      <c r="M5676" s="9"/>
      <c r="N5676"/>
      <c r="O5676"/>
      <c r="P5676"/>
      <c r="Q5676"/>
      <c r="R5676"/>
      <c r="S5676"/>
      <c r="T5676"/>
      <c r="U5676"/>
      <c r="V5676"/>
      <c r="W5676"/>
    </row>
    <row r="5677" spans="2:23" ht="15" x14ac:dyDescent="0.25">
      <c r="B5677" s="2"/>
      <c r="H5677" s="2" t="s">
        <v>1797</v>
      </c>
      <c r="K5677" s="9"/>
      <c r="L5677" s="9"/>
      <c r="M5677" s="9"/>
      <c r="N5677"/>
      <c r="O5677"/>
      <c r="P5677"/>
      <c r="Q5677"/>
      <c r="R5677"/>
      <c r="S5677"/>
      <c r="T5677"/>
      <c r="U5677"/>
      <c r="V5677"/>
      <c r="W5677"/>
    </row>
    <row r="5678" spans="2:23" ht="15" x14ac:dyDescent="0.25">
      <c r="B5678" s="2"/>
      <c r="I5678" s="2" t="s">
        <v>107</v>
      </c>
      <c r="J5678" s="2" t="s">
        <v>1768</v>
      </c>
      <c r="K5678" s="9">
        <v>-7</v>
      </c>
      <c r="L5678" s="9">
        <v>-11</v>
      </c>
      <c r="M5678" s="9">
        <v>-11</v>
      </c>
      <c r="N5678"/>
      <c r="O5678"/>
      <c r="P5678"/>
      <c r="Q5678"/>
      <c r="R5678"/>
      <c r="S5678"/>
      <c r="T5678"/>
      <c r="U5678"/>
      <c r="V5678"/>
      <c r="W5678"/>
    </row>
    <row r="5679" spans="2:23" ht="15" x14ac:dyDescent="0.25">
      <c r="B5679" s="2"/>
      <c r="K5679" s="9"/>
      <c r="L5679" s="9"/>
      <c r="M5679" s="9"/>
      <c r="N5679"/>
      <c r="O5679"/>
      <c r="P5679"/>
      <c r="Q5679"/>
      <c r="R5679"/>
      <c r="S5679"/>
      <c r="T5679"/>
      <c r="U5679"/>
      <c r="V5679"/>
      <c r="W5679"/>
    </row>
    <row r="5680" spans="2:23" ht="15" x14ac:dyDescent="0.25">
      <c r="B5680" s="2"/>
      <c r="H5680" s="2" t="s">
        <v>314</v>
      </c>
      <c r="K5680" s="9"/>
      <c r="L5680" s="9"/>
      <c r="M5680" s="9"/>
      <c r="N5680"/>
      <c r="O5680"/>
      <c r="P5680"/>
      <c r="Q5680"/>
      <c r="R5680"/>
      <c r="S5680"/>
      <c r="T5680"/>
      <c r="U5680"/>
      <c r="V5680"/>
      <c r="W5680"/>
    </row>
    <row r="5681" spans="2:23" ht="15" x14ac:dyDescent="0.25">
      <c r="B5681" s="2"/>
      <c r="I5681" s="2" t="s">
        <v>107</v>
      </c>
      <c r="J5681" s="2" t="s">
        <v>1768</v>
      </c>
      <c r="K5681" s="9">
        <v>-1</v>
      </c>
      <c r="L5681" s="9">
        <v>-5</v>
      </c>
      <c r="M5681" s="9">
        <v>0</v>
      </c>
      <c r="N5681"/>
      <c r="O5681"/>
      <c r="P5681"/>
      <c r="Q5681"/>
      <c r="R5681"/>
      <c r="S5681"/>
      <c r="T5681"/>
      <c r="U5681"/>
      <c r="V5681"/>
      <c r="W5681"/>
    </row>
    <row r="5682" spans="2:23" ht="15" x14ac:dyDescent="0.25">
      <c r="B5682" s="2"/>
      <c r="K5682" s="9"/>
      <c r="L5682" s="9"/>
      <c r="M5682" s="9"/>
      <c r="N5682"/>
      <c r="O5682"/>
      <c r="P5682"/>
      <c r="Q5682"/>
      <c r="R5682"/>
      <c r="S5682"/>
      <c r="T5682"/>
      <c r="U5682"/>
      <c r="V5682"/>
      <c r="W5682"/>
    </row>
    <row r="5683" spans="2:23" ht="15" x14ac:dyDescent="0.25">
      <c r="B5683" s="2"/>
      <c r="F5683" s="2" t="s">
        <v>165</v>
      </c>
      <c r="G5683" s="2" t="s">
        <v>316</v>
      </c>
      <c r="K5683" s="9"/>
      <c r="L5683" s="9"/>
      <c r="M5683" s="9"/>
      <c r="N5683"/>
      <c r="O5683"/>
      <c r="P5683"/>
      <c r="Q5683"/>
      <c r="R5683"/>
      <c r="S5683"/>
      <c r="T5683"/>
      <c r="U5683"/>
      <c r="V5683"/>
      <c r="W5683"/>
    </row>
    <row r="5684" spans="2:23" ht="15" x14ac:dyDescent="0.25">
      <c r="B5684" s="2"/>
      <c r="H5684" s="2" t="s">
        <v>317</v>
      </c>
      <c r="K5684" s="9"/>
      <c r="L5684" s="9"/>
      <c r="M5684" s="9"/>
      <c r="N5684"/>
      <c r="O5684"/>
      <c r="P5684"/>
      <c r="Q5684"/>
      <c r="R5684"/>
      <c r="S5684"/>
      <c r="T5684"/>
      <c r="U5684"/>
      <c r="V5684"/>
      <c r="W5684"/>
    </row>
    <row r="5685" spans="2:23" ht="15" x14ac:dyDescent="0.25">
      <c r="B5685" s="2"/>
      <c r="I5685" s="2" t="s">
        <v>311</v>
      </c>
      <c r="J5685" s="2" t="s">
        <v>1768</v>
      </c>
      <c r="K5685" s="9">
        <v>-39</v>
      </c>
      <c r="L5685" s="9">
        <v>-46</v>
      </c>
      <c r="M5685" s="9">
        <v>0</v>
      </c>
      <c r="N5685"/>
      <c r="O5685"/>
      <c r="P5685"/>
      <c r="Q5685"/>
      <c r="R5685"/>
      <c r="S5685"/>
      <c r="T5685"/>
      <c r="U5685"/>
      <c r="V5685"/>
      <c r="W5685"/>
    </row>
    <row r="5686" spans="2:23" ht="15" x14ac:dyDescent="0.25">
      <c r="B5686" s="2"/>
      <c r="K5686" s="9"/>
      <c r="L5686" s="9"/>
      <c r="M5686" s="9"/>
      <c r="N5686"/>
      <c r="O5686"/>
      <c r="P5686"/>
      <c r="Q5686"/>
      <c r="R5686"/>
      <c r="S5686"/>
      <c r="T5686"/>
      <c r="U5686"/>
      <c r="V5686"/>
      <c r="W5686"/>
    </row>
    <row r="5687" spans="2:23" ht="15" x14ac:dyDescent="0.25">
      <c r="B5687" s="2"/>
      <c r="F5687" s="2" t="s">
        <v>171</v>
      </c>
      <c r="G5687" s="2" t="s">
        <v>321</v>
      </c>
      <c r="K5687" s="9"/>
      <c r="L5687" s="9"/>
      <c r="M5687" s="9"/>
      <c r="N5687"/>
      <c r="O5687"/>
      <c r="P5687"/>
      <c r="Q5687"/>
      <c r="R5687"/>
      <c r="S5687"/>
      <c r="T5687"/>
      <c r="U5687"/>
      <c r="V5687"/>
      <c r="W5687"/>
    </row>
    <row r="5688" spans="2:23" ht="15" x14ac:dyDescent="0.25">
      <c r="B5688" s="2"/>
      <c r="H5688" s="2" t="s">
        <v>322</v>
      </c>
      <c r="K5688" s="9"/>
      <c r="L5688" s="9"/>
      <c r="M5688" s="9"/>
      <c r="N5688"/>
      <c r="O5688"/>
      <c r="P5688"/>
      <c r="Q5688"/>
      <c r="R5688"/>
      <c r="S5688"/>
      <c r="T5688"/>
      <c r="U5688"/>
      <c r="V5688"/>
      <c r="W5688"/>
    </row>
    <row r="5689" spans="2:23" ht="15" x14ac:dyDescent="0.25">
      <c r="B5689" s="2"/>
      <c r="I5689" s="2" t="s">
        <v>309</v>
      </c>
      <c r="J5689" s="2" t="s">
        <v>1768</v>
      </c>
      <c r="K5689" s="9">
        <v>-13</v>
      </c>
      <c r="L5689" s="9">
        <v>-3</v>
      </c>
      <c r="M5689" s="9">
        <v>-3</v>
      </c>
      <c r="N5689"/>
      <c r="O5689"/>
      <c r="P5689"/>
      <c r="Q5689"/>
      <c r="R5689"/>
      <c r="S5689"/>
      <c r="T5689"/>
      <c r="U5689"/>
      <c r="V5689"/>
      <c r="W5689"/>
    </row>
    <row r="5690" spans="2:23" ht="15" x14ac:dyDescent="0.25">
      <c r="B5690" s="2"/>
      <c r="K5690" s="9"/>
      <c r="L5690" s="9"/>
      <c r="M5690" s="9"/>
      <c r="N5690"/>
      <c r="O5690"/>
      <c r="P5690"/>
      <c r="Q5690"/>
      <c r="R5690"/>
      <c r="S5690"/>
      <c r="T5690"/>
      <c r="U5690"/>
      <c r="V5690"/>
      <c r="W5690"/>
    </row>
    <row r="5691" spans="2:23" ht="15" x14ac:dyDescent="0.25">
      <c r="B5691" s="2"/>
      <c r="F5691" s="2" t="s">
        <v>174</v>
      </c>
      <c r="G5691" s="2" t="s">
        <v>325</v>
      </c>
      <c r="K5691" s="9"/>
      <c r="L5691" s="9"/>
      <c r="M5691" s="9"/>
      <c r="N5691"/>
      <c r="O5691"/>
      <c r="P5691"/>
      <c r="Q5691"/>
      <c r="R5691"/>
      <c r="S5691"/>
      <c r="T5691"/>
      <c r="U5691"/>
      <c r="V5691"/>
      <c r="W5691"/>
    </row>
    <row r="5692" spans="2:23" ht="15" x14ac:dyDescent="0.25">
      <c r="B5692" s="2"/>
      <c r="H5692" s="2" t="s">
        <v>326</v>
      </c>
      <c r="K5692" s="9"/>
      <c r="L5692" s="9"/>
      <c r="M5692" s="9"/>
      <c r="N5692"/>
      <c r="O5692"/>
      <c r="P5692"/>
      <c r="Q5692"/>
      <c r="R5692"/>
      <c r="S5692"/>
      <c r="T5692"/>
      <c r="U5692"/>
      <c r="V5692"/>
      <c r="W5692"/>
    </row>
    <row r="5693" spans="2:23" ht="15" x14ac:dyDescent="0.25">
      <c r="B5693" s="2"/>
      <c r="I5693" s="2" t="s">
        <v>311</v>
      </c>
      <c r="J5693" s="2" t="s">
        <v>1768</v>
      </c>
      <c r="K5693" s="9">
        <v>-216</v>
      </c>
      <c r="L5693" s="9">
        <v>-1252</v>
      </c>
      <c r="M5693" s="9">
        <v>-1053</v>
      </c>
      <c r="N5693"/>
      <c r="O5693"/>
      <c r="P5693"/>
      <c r="Q5693"/>
      <c r="R5693"/>
      <c r="S5693"/>
      <c r="T5693"/>
      <c r="U5693"/>
      <c r="V5693"/>
      <c r="W5693"/>
    </row>
    <row r="5694" spans="2:23" ht="15" x14ac:dyDescent="0.25">
      <c r="B5694" s="2"/>
      <c r="K5694" s="9"/>
      <c r="L5694" s="9"/>
      <c r="M5694" s="9"/>
      <c r="N5694"/>
      <c r="O5694"/>
      <c r="P5694"/>
      <c r="Q5694"/>
      <c r="R5694"/>
      <c r="S5694"/>
      <c r="T5694"/>
      <c r="U5694"/>
      <c r="V5694"/>
      <c r="W5694"/>
    </row>
    <row r="5695" spans="2:23" ht="15" x14ac:dyDescent="0.25">
      <c r="B5695" s="2"/>
      <c r="F5695" s="2" t="s">
        <v>82</v>
      </c>
      <c r="G5695" s="2" t="s">
        <v>328</v>
      </c>
      <c r="K5695" s="9"/>
      <c r="L5695" s="9"/>
      <c r="M5695" s="9"/>
      <c r="N5695"/>
      <c r="O5695"/>
      <c r="P5695"/>
      <c r="Q5695"/>
      <c r="R5695"/>
      <c r="S5695"/>
      <c r="T5695"/>
      <c r="U5695"/>
      <c r="V5695"/>
      <c r="W5695"/>
    </row>
    <row r="5696" spans="2:23" ht="15" x14ac:dyDescent="0.25">
      <c r="B5696" s="2"/>
      <c r="H5696" s="2" t="s">
        <v>329</v>
      </c>
      <c r="K5696" s="9"/>
      <c r="L5696" s="9"/>
      <c r="M5696" s="9"/>
      <c r="N5696"/>
      <c r="O5696"/>
      <c r="P5696"/>
      <c r="Q5696"/>
      <c r="R5696"/>
      <c r="S5696"/>
      <c r="T5696"/>
      <c r="U5696"/>
      <c r="V5696"/>
      <c r="W5696"/>
    </row>
    <row r="5697" spans="2:23" ht="15" x14ac:dyDescent="0.25">
      <c r="B5697" s="2"/>
      <c r="I5697" s="2" t="s">
        <v>309</v>
      </c>
      <c r="J5697" s="2" t="s">
        <v>1768</v>
      </c>
      <c r="K5697" s="9">
        <v>-5</v>
      </c>
      <c r="L5697" s="9">
        <v>0</v>
      </c>
      <c r="M5697" s="9">
        <v>0</v>
      </c>
      <c r="N5697"/>
      <c r="O5697"/>
      <c r="P5697"/>
      <c r="Q5697"/>
      <c r="R5697"/>
      <c r="S5697"/>
      <c r="T5697"/>
      <c r="U5697"/>
      <c r="V5697"/>
      <c r="W5697"/>
    </row>
    <row r="5698" spans="2:23" ht="15" x14ac:dyDescent="0.25">
      <c r="B5698" s="2"/>
      <c r="K5698" s="9"/>
      <c r="L5698" s="9"/>
      <c r="M5698" s="9"/>
      <c r="N5698"/>
      <c r="O5698"/>
      <c r="P5698"/>
      <c r="Q5698"/>
      <c r="R5698"/>
      <c r="S5698"/>
      <c r="T5698"/>
      <c r="U5698"/>
      <c r="V5698"/>
      <c r="W5698"/>
    </row>
    <row r="5699" spans="2:23" ht="15" x14ac:dyDescent="0.25">
      <c r="B5699" s="2"/>
      <c r="F5699" s="2" t="s">
        <v>177</v>
      </c>
      <c r="G5699" s="2" t="s">
        <v>330</v>
      </c>
      <c r="K5699" s="9"/>
      <c r="L5699" s="9"/>
      <c r="M5699" s="9"/>
      <c r="N5699"/>
      <c r="O5699"/>
      <c r="P5699"/>
      <c r="Q5699"/>
      <c r="R5699"/>
      <c r="S5699"/>
      <c r="T5699"/>
      <c r="U5699"/>
      <c r="V5699"/>
      <c r="W5699"/>
    </row>
    <row r="5700" spans="2:23" ht="15" x14ac:dyDescent="0.25">
      <c r="B5700" s="2"/>
      <c r="H5700" s="2" t="s">
        <v>331</v>
      </c>
      <c r="K5700" s="9"/>
      <c r="L5700" s="9"/>
      <c r="M5700" s="9"/>
      <c r="N5700"/>
      <c r="O5700"/>
      <c r="P5700"/>
      <c r="Q5700"/>
      <c r="R5700"/>
      <c r="S5700"/>
      <c r="T5700"/>
      <c r="U5700"/>
      <c r="V5700"/>
      <c r="W5700"/>
    </row>
    <row r="5701" spans="2:23" ht="15" x14ac:dyDescent="0.25">
      <c r="B5701" s="2"/>
      <c r="I5701" s="2" t="s">
        <v>311</v>
      </c>
      <c r="J5701" s="2" t="s">
        <v>1768</v>
      </c>
      <c r="K5701" s="9">
        <v>-3</v>
      </c>
      <c r="L5701" s="9">
        <v>0</v>
      </c>
      <c r="M5701" s="9">
        <v>0</v>
      </c>
      <c r="N5701"/>
      <c r="O5701"/>
      <c r="P5701"/>
      <c r="Q5701"/>
      <c r="R5701"/>
      <c r="S5701"/>
      <c r="T5701"/>
      <c r="U5701"/>
      <c r="V5701"/>
      <c r="W5701"/>
    </row>
    <row r="5702" spans="2:23" ht="15" x14ac:dyDescent="0.25">
      <c r="B5702" s="2"/>
      <c r="K5702" s="9"/>
      <c r="L5702" s="9"/>
      <c r="M5702" s="9"/>
      <c r="N5702"/>
      <c r="O5702"/>
      <c r="P5702"/>
      <c r="Q5702"/>
      <c r="R5702"/>
      <c r="S5702"/>
      <c r="T5702"/>
      <c r="U5702"/>
      <c r="V5702"/>
      <c r="W5702"/>
    </row>
    <row r="5703" spans="2:23" ht="15" x14ac:dyDescent="0.25">
      <c r="B5703" s="2"/>
      <c r="F5703" s="2" t="s">
        <v>181</v>
      </c>
      <c r="G5703" s="2" t="s">
        <v>332</v>
      </c>
      <c r="K5703" s="9"/>
      <c r="L5703" s="9"/>
      <c r="M5703" s="9"/>
      <c r="N5703"/>
      <c r="O5703"/>
      <c r="P5703"/>
      <c r="Q5703"/>
      <c r="R5703"/>
      <c r="S5703"/>
      <c r="T5703"/>
      <c r="U5703"/>
      <c r="V5703"/>
      <c r="W5703"/>
    </row>
    <row r="5704" spans="2:23" ht="15" x14ac:dyDescent="0.25">
      <c r="B5704" s="2"/>
      <c r="H5704" s="2" t="s">
        <v>333</v>
      </c>
      <c r="K5704" s="9"/>
      <c r="L5704" s="9"/>
      <c r="M5704" s="9"/>
      <c r="N5704"/>
      <c r="O5704"/>
      <c r="P5704"/>
      <c r="Q5704"/>
      <c r="R5704"/>
      <c r="S5704"/>
      <c r="T5704"/>
      <c r="U5704"/>
      <c r="V5704"/>
      <c r="W5704"/>
    </row>
    <row r="5705" spans="2:23" ht="15" x14ac:dyDescent="0.25">
      <c r="B5705" s="2"/>
      <c r="I5705" s="2" t="s">
        <v>309</v>
      </c>
      <c r="J5705" s="2" t="s">
        <v>1768</v>
      </c>
      <c r="K5705" s="9">
        <v>-2793</v>
      </c>
      <c r="L5705" s="9">
        <v>-2850</v>
      </c>
      <c r="M5705" s="9">
        <v>-2336</v>
      </c>
      <c r="N5705"/>
      <c r="O5705"/>
      <c r="P5705"/>
      <c r="Q5705"/>
      <c r="R5705"/>
      <c r="S5705"/>
      <c r="T5705"/>
      <c r="U5705"/>
      <c r="V5705"/>
      <c r="W5705"/>
    </row>
    <row r="5706" spans="2:23" ht="15" x14ac:dyDescent="0.25">
      <c r="B5706" s="2"/>
      <c r="K5706" s="9"/>
      <c r="L5706" s="9"/>
      <c r="M5706" s="9"/>
      <c r="N5706"/>
      <c r="O5706"/>
      <c r="P5706"/>
      <c r="Q5706"/>
      <c r="R5706"/>
      <c r="S5706"/>
      <c r="T5706"/>
      <c r="U5706"/>
      <c r="V5706"/>
      <c r="W5706"/>
    </row>
    <row r="5707" spans="2:23" ht="15" x14ac:dyDescent="0.25">
      <c r="B5707" s="2"/>
      <c r="H5707" s="2" t="s">
        <v>1068</v>
      </c>
      <c r="K5707" s="9"/>
      <c r="L5707" s="9"/>
      <c r="M5707" s="9"/>
      <c r="N5707"/>
      <c r="O5707"/>
      <c r="P5707"/>
      <c r="Q5707"/>
      <c r="R5707"/>
      <c r="S5707"/>
      <c r="T5707"/>
      <c r="U5707"/>
      <c r="V5707"/>
      <c r="W5707"/>
    </row>
    <row r="5708" spans="2:23" ht="15" x14ac:dyDescent="0.25">
      <c r="B5708" s="2"/>
      <c r="I5708" s="2" t="s">
        <v>309</v>
      </c>
      <c r="J5708" s="2" t="s">
        <v>1768</v>
      </c>
      <c r="K5708" s="9">
        <v>-19011</v>
      </c>
      <c r="L5708" s="9">
        <v>0</v>
      </c>
      <c r="M5708" s="9">
        <v>0</v>
      </c>
      <c r="N5708"/>
      <c r="O5708"/>
      <c r="P5708"/>
      <c r="Q5708"/>
      <c r="R5708"/>
      <c r="S5708"/>
      <c r="T5708"/>
      <c r="U5708"/>
      <c r="V5708"/>
      <c r="W5708"/>
    </row>
    <row r="5709" spans="2:23" ht="15" x14ac:dyDescent="0.25">
      <c r="B5709" s="2"/>
      <c r="K5709" s="9"/>
      <c r="L5709" s="9"/>
      <c r="M5709" s="9"/>
      <c r="N5709"/>
      <c r="O5709"/>
      <c r="P5709"/>
      <c r="Q5709"/>
      <c r="R5709"/>
      <c r="S5709"/>
      <c r="T5709"/>
      <c r="U5709"/>
      <c r="V5709"/>
      <c r="W5709"/>
    </row>
    <row r="5710" spans="2:23" ht="15" x14ac:dyDescent="0.25">
      <c r="B5710" s="2"/>
      <c r="H5710" s="2" t="s">
        <v>1798</v>
      </c>
      <c r="K5710" s="9"/>
      <c r="L5710" s="9"/>
      <c r="M5710" s="9"/>
      <c r="N5710"/>
      <c r="O5710"/>
      <c r="P5710"/>
      <c r="Q5710"/>
      <c r="R5710"/>
      <c r="S5710"/>
      <c r="T5710"/>
      <c r="U5710"/>
      <c r="V5710"/>
      <c r="W5710"/>
    </row>
    <row r="5711" spans="2:23" ht="15" x14ac:dyDescent="0.25">
      <c r="B5711" s="2"/>
      <c r="I5711" s="2" t="s">
        <v>831</v>
      </c>
      <c r="J5711" s="2" t="s">
        <v>1768</v>
      </c>
      <c r="K5711" s="9">
        <v>-13</v>
      </c>
      <c r="L5711" s="9">
        <v>0</v>
      </c>
      <c r="M5711" s="9">
        <v>0</v>
      </c>
      <c r="N5711"/>
      <c r="O5711"/>
      <c r="P5711"/>
      <c r="Q5711"/>
      <c r="R5711"/>
      <c r="S5711"/>
      <c r="T5711"/>
      <c r="U5711"/>
      <c r="V5711"/>
      <c r="W5711"/>
    </row>
    <row r="5712" spans="2:23" ht="15" x14ac:dyDescent="0.25">
      <c r="B5712" s="2"/>
      <c r="K5712" s="9"/>
      <c r="L5712" s="9"/>
      <c r="M5712" s="9"/>
      <c r="N5712"/>
      <c r="O5712"/>
      <c r="P5712"/>
      <c r="Q5712"/>
      <c r="R5712"/>
      <c r="S5712"/>
      <c r="T5712"/>
      <c r="U5712"/>
      <c r="V5712"/>
      <c r="W5712"/>
    </row>
    <row r="5713" spans="2:23" ht="15" x14ac:dyDescent="0.25">
      <c r="B5713" s="2"/>
      <c r="H5713" s="2" t="s">
        <v>1799</v>
      </c>
      <c r="K5713" s="9"/>
      <c r="L5713" s="9"/>
      <c r="M5713" s="9"/>
      <c r="N5713"/>
      <c r="O5713"/>
      <c r="P5713"/>
      <c r="Q5713"/>
      <c r="R5713"/>
      <c r="S5713"/>
      <c r="T5713"/>
      <c r="U5713"/>
      <c r="V5713"/>
      <c r="W5713"/>
    </row>
    <row r="5714" spans="2:23" ht="15" x14ac:dyDescent="0.25">
      <c r="B5714" s="2"/>
      <c r="I5714" s="2" t="s">
        <v>831</v>
      </c>
      <c r="J5714" s="2" t="s">
        <v>1768</v>
      </c>
      <c r="K5714" s="9">
        <v>-7</v>
      </c>
      <c r="L5714" s="9">
        <v>0</v>
      </c>
      <c r="M5714" s="9">
        <v>0</v>
      </c>
      <c r="N5714"/>
      <c r="O5714"/>
      <c r="P5714"/>
      <c r="Q5714"/>
      <c r="R5714"/>
      <c r="S5714"/>
      <c r="T5714"/>
      <c r="U5714"/>
      <c r="V5714"/>
      <c r="W5714"/>
    </row>
    <row r="5715" spans="2:23" ht="15" x14ac:dyDescent="0.25">
      <c r="B5715" s="2"/>
      <c r="K5715" s="9"/>
      <c r="L5715" s="9"/>
      <c r="M5715" s="9"/>
      <c r="N5715"/>
      <c r="O5715"/>
      <c r="P5715"/>
      <c r="Q5715"/>
      <c r="R5715"/>
      <c r="S5715"/>
      <c r="T5715"/>
      <c r="U5715"/>
      <c r="V5715"/>
      <c r="W5715"/>
    </row>
    <row r="5716" spans="2:23" ht="15" x14ac:dyDescent="0.25">
      <c r="B5716" s="2"/>
      <c r="H5716" s="2" t="s">
        <v>1800</v>
      </c>
      <c r="K5716" s="9"/>
      <c r="L5716" s="9"/>
      <c r="M5716" s="9"/>
      <c r="N5716"/>
      <c r="O5716"/>
      <c r="P5716"/>
      <c r="Q5716"/>
      <c r="R5716"/>
      <c r="S5716"/>
      <c r="T5716"/>
      <c r="U5716"/>
      <c r="V5716"/>
      <c r="W5716"/>
    </row>
    <row r="5717" spans="2:23" ht="15" x14ac:dyDescent="0.25">
      <c r="B5717" s="2"/>
      <c r="I5717" s="2" t="s">
        <v>309</v>
      </c>
      <c r="J5717" s="2" t="s">
        <v>1768</v>
      </c>
      <c r="K5717" s="9">
        <v>-8</v>
      </c>
      <c r="L5717" s="9">
        <v>-12</v>
      </c>
      <c r="M5717" s="9">
        <v>0</v>
      </c>
      <c r="N5717"/>
      <c r="O5717"/>
      <c r="P5717"/>
      <c r="Q5717"/>
      <c r="R5717"/>
      <c r="S5717"/>
      <c r="T5717"/>
      <c r="U5717"/>
      <c r="V5717"/>
      <c r="W5717"/>
    </row>
    <row r="5718" spans="2:23" ht="15" x14ac:dyDescent="0.25">
      <c r="B5718" s="2"/>
      <c r="K5718" s="9"/>
      <c r="L5718" s="9"/>
      <c r="M5718" s="9"/>
      <c r="N5718"/>
      <c r="O5718"/>
      <c r="P5718"/>
      <c r="Q5718"/>
      <c r="R5718"/>
      <c r="S5718"/>
      <c r="T5718"/>
      <c r="U5718"/>
      <c r="V5718"/>
      <c r="W5718"/>
    </row>
    <row r="5719" spans="2:23" ht="15" x14ac:dyDescent="0.25">
      <c r="B5719" s="2"/>
      <c r="H5719" s="2" t="s">
        <v>1801</v>
      </c>
      <c r="K5719" s="9"/>
      <c r="L5719" s="9"/>
      <c r="M5719" s="9"/>
      <c r="N5719"/>
      <c r="O5719"/>
      <c r="P5719"/>
      <c r="Q5719"/>
      <c r="R5719"/>
      <c r="S5719"/>
      <c r="T5719"/>
      <c r="U5719"/>
      <c r="V5719"/>
      <c r="W5719"/>
    </row>
    <row r="5720" spans="2:23" ht="15" x14ac:dyDescent="0.25">
      <c r="B5720" s="2"/>
      <c r="I5720" s="2" t="s">
        <v>309</v>
      </c>
      <c r="J5720" s="2" t="s">
        <v>1768</v>
      </c>
      <c r="K5720" s="9">
        <v>-4</v>
      </c>
      <c r="L5720" s="9">
        <v>0</v>
      </c>
      <c r="M5720" s="9">
        <v>0</v>
      </c>
      <c r="N5720"/>
      <c r="O5720"/>
      <c r="P5720"/>
      <c r="Q5720"/>
      <c r="R5720"/>
      <c r="S5720"/>
      <c r="T5720"/>
      <c r="U5720"/>
      <c r="V5720"/>
      <c r="W5720"/>
    </row>
    <row r="5721" spans="2:23" ht="15" x14ac:dyDescent="0.25">
      <c r="B5721" s="2"/>
      <c r="K5721" s="9"/>
      <c r="L5721" s="9"/>
      <c r="M5721" s="9"/>
      <c r="N5721"/>
      <c r="O5721"/>
      <c r="P5721"/>
      <c r="Q5721"/>
      <c r="R5721"/>
      <c r="S5721"/>
      <c r="T5721"/>
      <c r="U5721"/>
      <c r="V5721"/>
      <c r="W5721"/>
    </row>
    <row r="5722" spans="2:23" ht="15" x14ac:dyDescent="0.25">
      <c r="B5722" s="2"/>
      <c r="F5722" s="2" t="s">
        <v>266</v>
      </c>
      <c r="G5722" s="2" t="s">
        <v>334</v>
      </c>
      <c r="K5722" s="9"/>
      <c r="L5722" s="9"/>
      <c r="M5722" s="9"/>
      <c r="N5722"/>
      <c r="O5722"/>
      <c r="P5722"/>
      <c r="Q5722"/>
      <c r="R5722"/>
      <c r="S5722"/>
      <c r="T5722"/>
      <c r="U5722"/>
      <c r="V5722"/>
      <c r="W5722"/>
    </row>
    <row r="5723" spans="2:23" ht="15" x14ac:dyDescent="0.25">
      <c r="B5723" s="2"/>
      <c r="H5723" s="2" t="s">
        <v>1073</v>
      </c>
      <c r="K5723" s="9"/>
      <c r="L5723" s="9"/>
      <c r="M5723" s="9"/>
      <c r="N5723"/>
      <c r="O5723"/>
      <c r="P5723"/>
      <c r="Q5723"/>
      <c r="R5723"/>
      <c r="S5723"/>
      <c r="T5723"/>
      <c r="U5723"/>
      <c r="V5723"/>
      <c r="W5723"/>
    </row>
    <row r="5724" spans="2:23" ht="15" x14ac:dyDescent="0.25">
      <c r="B5724" s="2"/>
      <c r="I5724" s="2" t="s">
        <v>1072</v>
      </c>
      <c r="J5724" s="2" t="s">
        <v>1768</v>
      </c>
      <c r="K5724" s="9">
        <v>-19</v>
      </c>
      <c r="L5724" s="9">
        <v>-28</v>
      </c>
      <c r="M5724" s="9">
        <v>-28</v>
      </c>
      <c r="N5724"/>
      <c r="O5724"/>
      <c r="P5724"/>
      <c r="Q5724"/>
      <c r="R5724"/>
      <c r="S5724"/>
      <c r="T5724"/>
      <c r="U5724"/>
      <c r="V5724"/>
      <c r="W5724"/>
    </row>
    <row r="5725" spans="2:23" ht="15" x14ac:dyDescent="0.25">
      <c r="B5725" s="2"/>
      <c r="K5725" s="9"/>
      <c r="L5725" s="9"/>
      <c r="M5725" s="9"/>
      <c r="N5725"/>
      <c r="O5725"/>
      <c r="P5725"/>
      <c r="Q5725"/>
      <c r="R5725"/>
      <c r="S5725"/>
      <c r="T5725"/>
      <c r="U5725"/>
      <c r="V5725"/>
      <c r="W5725"/>
    </row>
    <row r="5726" spans="2:23" ht="15" x14ac:dyDescent="0.25">
      <c r="B5726" s="2"/>
      <c r="H5726" s="2" t="s">
        <v>1802</v>
      </c>
      <c r="K5726" s="9"/>
      <c r="L5726" s="9"/>
      <c r="M5726" s="9"/>
      <c r="N5726"/>
      <c r="O5726"/>
      <c r="P5726"/>
      <c r="Q5726"/>
      <c r="R5726"/>
      <c r="S5726"/>
      <c r="T5726"/>
      <c r="U5726"/>
      <c r="V5726"/>
      <c r="W5726"/>
    </row>
    <row r="5727" spans="2:23" ht="15" x14ac:dyDescent="0.25">
      <c r="B5727" s="2"/>
      <c r="I5727" s="2" t="s">
        <v>1072</v>
      </c>
      <c r="J5727" s="2" t="s">
        <v>1768</v>
      </c>
      <c r="K5727" s="9">
        <v>-27</v>
      </c>
      <c r="L5727" s="9">
        <v>0</v>
      </c>
      <c r="M5727" s="9">
        <v>0</v>
      </c>
      <c r="N5727"/>
      <c r="O5727"/>
      <c r="P5727"/>
      <c r="Q5727"/>
      <c r="R5727"/>
      <c r="S5727"/>
      <c r="T5727"/>
      <c r="U5727"/>
      <c r="V5727"/>
      <c r="W5727"/>
    </row>
    <row r="5728" spans="2:23" ht="15" x14ac:dyDescent="0.25">
      <c r="B5728" s="2"/>
      <c r="K5728" s="9"/>
      <c r="L5728" s="9"/>
      <c r="M5728" s="9"/>
      <c r="N5728"/>
      <c r="O5728"/>
      <c r="P5728"/>
      <c r="Q5728"/>
      <c r="R5728"/>
      <c r="S5728"/>
      <c r="T5728"/>
      <c r="U5728"/>
      <c r="V5728"/>
      <c r="W5728"/>
    </row>
    <row r="5729" spans="2:23" ht="15" x14ac:dyDescent="0.25">
      <c r="B5729" s="2"/>
      <c r="H5729" s="2" t="s">
        <v>1803</v>
      </c>
      <c r="K5729" s="9"/>
      <c r="L5729" s="9"/>
      <c r="M5729" s="9"/>
      <c r="N5729"/>
      <c r="O5729"/>
      <c r="P5729"/>
      <c r="Q5729"/>
      <c r="R5729"/>
      <c r="S5729"/>
      <c r="T5729"/>
      <c r="U5729"/>
      <c r="V5729"/>
      <c r="W5729"/>
    </row>
    <row r="5730" spans="2:23" ht="15" x14ac:dyDescent="0.25">
      <c r="B5730" s="2"/>
      <c r="I5730" s="2" t="s">
        <v>1072</v>
      </c>
      <c r="J5730" s="2" t="s">
        <v>1768</v>
      </c>
      <c r="K5730" s="9">
        <v>-1</v>
      </c>
      <c r="L5730" s="9">
        <v>0</v>
      </c>
      <c r="M5730" s="9">
        <v>0</v>
      </c>
      <c r="N5730"/>
      <c r="O5730"/>
      <c r="P5730"/>
      <c r="Q5730"/>
      <c r="R5730"/>
      <c r="S5730"/>
      <c r="T5730"/>
      <c r="U5730"/>
      <c r="V5730"/>
      <c r="W5730"/>
    </row>
    <row r="5731" spans="2:23" ht="15" x14ac:dyDescent="0.25">
      <c r="B5731" s="2"/>
      <c r="K5731" s="9"/>
      <c r="L5731" s="9"/>
      <c r="M5731" s="9"/>
      <c r="N5731"/>
      <c r="O5731"/>
      <c r="P5731"/>
      <c r="Q5731"/>
      <c r="R5731"/>
      <c r="S5731"/>
      <c r="T5731"/>
      <c r="U5731"/>
      <c r="V5731"/>
      <c r="W5731"/>
    </row>
    <row r="5732" spans="2:23" ht="15" x14ac:dyDescent="0.25">
      <c r="B5732" s="2"/>
      <c r="F5732" s="2" t="s">
        <v>223</v>
      </c>
      <c r="G5732" s="2" t="s">
        <v>153</v>
      </c>
      <c r="K5732" s="9"/>
      <c r="L5732" s="9"/>
      <c r="M5732" s="9"/>
      <c r="N5732"/>
      <c r="O5732"/>
      <c r="P5732"/>
      <c r="Q5732"/>
      <c r="R5732"/>
      <c r="S5732"/>
      <c r="T5732"/>
      <c r="U5732"/>
      <c r="V5732"/>
      <c r="W5732"/>
    </row>
    <row r="5733" spans="2:23" ht="15" x14ac:dyDescent="0.25">
      <c r="B5733" s="2"/>
      <c r="H5733" s="2" t="s">
        <v>1075</v>
      </c>
      <c r="K5733" s="9"/>
      <c r="L5733" s="9"/>
      <c r="M5733" s="9"/>
      <c r="N5733"/>
      <c r="O5733"/>
      <c r="P5733"/>
      <c r="Q5733"/>
      <c r="R5733"/>
      <c r="S5733"/>
      <c r="T5733"/>
      <c r="U5733"/>
      <c r="V5733"/>
      <c r="W5733"/>
    </row>
    <row r="5734" spans="2:23" ht="15" x14ac:dyDescent="0.25">
      <c r="B5734" s="2"/>
      <c r="I5734" s="2" t="s">
        <v>357</v>
      </c>
      <c r="J5734" s="2" t="s">
        <v>1768</v>
      </c>
      <c r="K5734" s="9">
        <v>-8</v>
      </c>
      <c r="L5734" s="9">
        <v>-3</v>
      </c>
      <c r="M5734" s="9">
        <v>0</v>
      </c>
      <c r="N5734"/>
      <c r="O5734"/>
      <c r="P5734"/>
      <c r="Q5734"/>
      <c r="R5734"/>
      <c r="S5734"/>
      <c r="T5734"/>
      <c r="U5734"/>
      <c r="V5734"/>
      <c r="W5734"/>
    </row>
    <row r="5735" spans="2:23" ht="15" x14ac:dyDescent="0.25">
      <c r="B5735" s="2"/>
      <c r="K5735" s="9"/>
      <c r="L5735" s="9"/>
      <c r="M5735" s="9"/>
      <c r="N5735"/>
      <c r="O5735"/>
      <c r="P5735"/>
      <c r="Q5735"/>
      <c r="R5735"/>
      <c r="S5735"/>
      <c r="T5735"/>
      <c r="U5735"/>
      <c r="V5735"/>
      <c r="W5735"/>
    </row>
    <row r="5736" spans="2:23" ht="15" x14ac:dyDescent="0.25">
      <c r="B5736" s="2"/>
      <c r="H5736" s="2" t="s">
        <v>342</v>
      </c>
      <c r="K5736" s="9"/>
      <c r="L5736" s="9"/>
      <c r="M5736" s="9"/>
      <c r="N5736"/>
      <c r="O5736"/>
      <c r="P5736"/>
      <c r="Q5736"/>
      <c r="R5736"/>
      <c r="S5736"/>
      <c r="T5736"/>
      <c r="U5736"/>
      <c r="V5736"/>
      <c r="W5736"/>
    </row>
    <row r="5737" spans="2:23" ht="15" x14ac:dyDescent="0.25">
      <c r="B5737" s="2"/>
      <c r="I5737" s="2" t="s">
        <v>309</v>
      </c>
      <c r="J5737" s="2" t="s">
        <v>1768</v>
      </c>
      <c r="K5737" s="9">
        <v>-1</v>
      </c>
      <c r="L5737" s="9">
        <v>0</v>
      </c>
      <c r="M5737" s="9">
        <v>0</v>
      </c>
      <c r="N5737"/>
      <c r="O5737"/>
      <c r="P5737"/>
      <c r="Q5737"/>
      <c r="R5737"/>
      <c r="S5737"/>
      <c r="T5737"/>
      <c r="U5737"/>
      <c r="V5737"/>
      <c r="W5737"/>
    </row>
    <row r="5738" spans="2:23" ht="15" x14ac:dyDescent="0.25">
      <c r="B5738" s="2"/>
      <c r="K5738" s="9"/>
      <c r="L5738" s="9"/>
      <c r="M5738" s="9"/>
      <c r="N5738"/>
      <c r="O5738"/>
      <c r="P5738"/>
      <c r="Q5738"/>
      <c r="R5738"/>
      <c r="S5738"/>
      <c r="T5738"/>
      <c r="U5738"/>
      <c r="V5738"/>
      <c r="W5738"/>
    </row>
    <row r="5739" spans="2:23" ht="15" x14ac:dyDescent="0.25">
      <c r="B5739" s="2"/>
      <c r="H5739" s="2" t="s">
        <v>347</v>
      </c>
      <c r="K5739" s="9"/>
      <c r="L5739" s="9"/>
      <c r="M5739" s="9"/>
      <c r="N5739"/>
      <c r="O5739"/>
      <c r="P5739"/>
      <c r="Q5739"/>
      <c r="R5739"/>
      <c r="S5739"/>
      <c r="T5739"/>
      <c r="U5739"/>
      <c r="V5739"/>
      <c r="W5739"/>
    </row>
    <row r="5740" spans="2:23" ht="15" x14ac:dyDescent="0.25">
      <c r="B5740" s="2"/>
      <c r="I5740" s="2" t="s">
        <v>309</v>
      </c>
      <c r="J5740" s="2" t="s">
        <v>1768</v>
      </c>
      <c r="K5740" s="9">
        <v>0</v>
      </c>
      <c r="L5740" s="9">
        <v>0</v>
      </c>
      <c r="M5740" s="9">
        <v>-10</v>
      </c>
      <c r="N5740"/>
      <c r="O5740"/>
      <c r="P5740"/>
      <c r="Q5740"/>
      <c r="R5740"/>
      <c r="S5740"/>
      <c r="T5740"/>
      <c r="U5740"/>
      <c r="V5740"/>
      <c r="W5740"/>
    </row>
    <row r="5741" spans="2:23" ht="15" x14ac:dyDescent="0.25">
      <c r="B5741" s="2"/>
      <c r="K5741" s="9"/>
      <c r="L5741" s="9"/>
      <c r="M5741" s="9"/>
      <c r="N5741"/>
      <c r="O5741"/>
      <c r="P5741"/>
      <c r="Q5741"/>
      <c r="R5741"/>
      <c r="S5741"/>
      <c r="T5741"/>
      <c r="U5741"/>
      <c r="V5741"/>
      <c r="W5741"/>
    </row>
    <row r="5742" spans="2:23" ht="15" x14ac:dyDescent="0.25">
      <c r="B5742" s="2"/>
      <c r="F5742" s="2" t="s">
        <v>88</v>
      </c>
      <c r="G5742" s="2" t="s">
        <v>348</v>
      </c>
      <c r="K5742" s="9"/>
      <c r="L5742" s="9"/>
      <c r="M5742" s="9"/>
      <c r="N5742"/>
      <c r="O5742"/>
      <c r="P5742"/>
      <c r="Q5742"/>
      <c r="R5742"/>
      <c r="S5742"/>
      <c r="T5742"/>
      <c r="U5742"/>
      <c r="V5742"/>
      <c r="W5742"/>
    </row>
    <row r="5743" spans="2:23" ht="15" x14ac:dyDescent="0.25">
      <c r="B5743" s="2"/>
      <c r="H5743" s="2" t="s">
        <v>1804</v>
      </c>
      <c r="K5743" s="9"/>
      <c r="L5743" s="9"/>
      <c r="M5743" s="9"/>
      <c r="N5743"/>
      <c r="O5743"/>
      <c r="P5743"/>
      <c r="Q5743"/>
      <c r="R5743"/>
      <c r="S5743"/>
      <c r="T5743"/>
      <c r="U5743"/>
      <c r="V5743"/>
      <c r="W5743"/>
    </row>
    <row r="5744" spans="2:23" ht="15" x14ac:dyDescent="0.25">
      <c r="B5744" s="2"/>
      <c r="I5744" s="2" t="s">
        <v>309</v>
      </c>
      <c r="J5744" s="2" t="s">
        <v>1768</v>
      </c>
      <c r="K5744" s="9">
        <v>-1</v>
      </c>
      <c r="L5744" s="9">
        <v>0</v>
      </c>
      <c r="M5744" s="9">
        <v>0</v>
      </c>
      <c r="N5744"/>
      <c r="O5744"/>
      <c r="P5744"/>
      <c r="Q5744"/>
      <c r="R5744"/>
      <c r="S5744"/>
      <c r="T5744"/>
      <c r="U5744"/>
      <c r="V5744"/>
      <c r="W5744"/>
    </row>
    <row r="5745" spans="2:23" ht="15" x14ac:dyDescent="0.25">
      <c r="B5745" s="2"/>
      <c r="K5745" s="9"/>
      <c r="L5745" s="9"/>
      <c r="M5745" s="9"/>
      <c r="N5745"/>
      <c r="O5745"/>
      <c r="P5745"/>
      <c r="Q5745"/>
      <c r="R5745"/>
      <c r="S5745"/>
      <c r="T5745"/>
      <c r="U5745"/>
      <c r="V5745"/>
      <c r="W5745"/>
    </row>
    <row r="5746" spans="2:23" ht="15" x14ac:dyDescent="0.25">
      <c r="B5746" s="2"/>
      <c r="H5746" s="2" t="s">
        <v>1805</v>
      </c>
      <c r="K5746" s="9"/>
      <c r="L5746" s="9"/>
      <c r="M5746" s="9"/>
      <c r="N5746"/>
      <c r="O5746"/>
      <c r="P5746"/>
      <c r="Q5746"/>
      <c r="R5746"/>
      <c r="S5746"/>
      <c r="T5746"/>
      <c r="U5746"/>
      <c r="V5746"/>
      <c r="W5746"/>
    </row>
    <row r="5747" spans="2:23" ht="15" x14ac:dyDescent="0.25">
      <c r="B5747" s="2"/>
      <c r="I5747" s="2" t="s">
        <v>309</v>
      </c>
      <c r="J5747" s="2" t="s">
        <v>1768</v>
      </c>
      <c r="K5747" s="9">
        <v>-1</v>
      </c>
      <c r="L5747" s="9">
        <v>0</v>
      </c>
      <c r="M5747" s="9">
        <v>0</v>
      </c>
      <c r="N5747"/>
      <c r="O5747"/>
      <c r="P5747"/>
      <c r="Q5747"/>
      <c r="R5747"/>
      <c r="S5747"/>
      <c r="T5747"/>
      <c r="U5747"/>
      <c r="V5747"/>
      <c r="W5747"/>
    </row>
    <row r="5748" spans="2:23" ht="15" x14ac:dyDescent="0.25">
      <c r="B5748" s="2"/>
      <c r="K5748" s="9"/>
      <c r="L5748" s="9"/>
      <c r="M5748" s="9"/>
      <c r="N5748"/>
      <c r="O5748"/>
      <c r="P5748"/>
      <c r="Q5748"/>
      <c r="R5748"/>
      <c r="S5748"/>
      <c r="T5748"/>
      <c r="U5748"/>
      <c r="V5748"/>
      <c r="W5748"/>
    </row>
    <row r="5749" spans="2:23" ht="15" x14ac:dyDescent="0.25">
      <c r="B5749" s="2"/>
      <c r="D5749" s="2" t="s">
        <v>353</v>
      </c>
      <c r="E5749" s="2" t="s">
        <v>354</v>
      </c>
      <c r="K5749" s="9"/>
      <c r="L5749" s="9"/>
      <c r="M5749" s="9"/>
      <c r="N5749"/>
      <c r="O5749"/>
      <c r="P5749"/>
      <c r="Q5749"/>
      <c r="R5749"/>
      <c r="S5749"/>
      <c r="T5749"/>
      <c r="U5749"/>
      <c r="V5749"/>
      <c r="W5749"/>
    </row>
    <row r="5750" spans="2:23" ht="15" x14ac:dyDescent="0.25">
      <c r="B5750" s="2"/>
      <c r="F5750" s="2" t="s">
        <v>181</v>
      </c>
      <c r="G5750" s="2" t="s">
        <v>373</v>
      </c>
      <c r="K5750" s="9"/>
      <c r="L5750" s="9"/>
      <c r="M5750" s="9"/>
      <c r="N5750"/>
      <c r="O5750"/>
      <c r="P5750"/>
      <c r="Q5750"/>
      <c r="R5750"/>
      <c r="S5750"/>
      <c r="T5750"/>
      <c r="U5750"/>
      <c r="V5750"/>
      <c r="W5750"/>
    </row>
    <row r="5751" spans="2:23" ht="15" x14ac:dyDescent="0.25">
      <c r="B5751" s="2"/>
      <c r="H5751" s="2" t="s">
        <v>374</v>
      </c>
      <c r="K5751" s="9"/>
      <c r="L5751" s="9"/>
      <c r="M5751" s="9"/>
      <c r="N5751"/>
      <c r="O5751"/>
      <c r="P5751"/>
      <c r="Q5751"/>
      <c r="R5751"/>
      <c r="S5751"/>
      <c r="T5751"/>
      <c r="U5751"/>
      <c r="V5751"/>
      <c r="W5751"/>
    </row>
    <row r="5752" spans="2:23" ht="15" x14ac:dyDescent="0.25">
      <c r="B5752" s="2"/>
      <c r="I5752" s="2" t="s">
        <v>375</v>
      </c>
      <c r="J5752" s="2" t="s">
        <v>1785</v>
      </c>
      <c r="K5752" s="9">
        <v>-6</v>
      </c>
      <c r="L5752" s="9">
        <v>-6</v>
      </c>
      <c r="M5752" s="9">
        <v>-5</v>
      </c>
      <c r="N5752"/>
      <c r="O5752"/>
      <c r="P5752"/>
      <c r="Q5752"/>
      <c r="R5752"/>
      <c r="S5752"/>
      <c r="T5752"/>
      <c r="U5752"/>
      <c r="V5752"/>
      <c r="W5752"/>
    </row>
    <row r="5753" spans="2:23" ht="15" x14ac:dyDescent="0.25">
      <c r="B5753" s="2"/>
      <c r="K5753" s="9"/>
      <c r="L5753" s="9"/>
      <c r="M5753" s="9"/>
      <c r="N5753"/>
      <c r="O5753"/>
      <c r="P5753"/>
      <c r="Q5753"/>
      <c r="R5753"/>
      <c r="S5753"/>
      <c r="T5753"/>
      <c r="U5753"/>
      <c r="V5753"/>
      <c r="W5753"/>
    </row>
    <row r="5754" spans="2:23" ht="15" x14ac:dyDescent="0.25">
      <c r="B5754" s="2"/>
      <c r="F5754" s="2" t="s">
        <v>88</v>
      </c>
      <c r="G5754" s="2" t="s">
        <v>389</v>
      </c>
      <c r="K5754" s="9"/>
      <c r="L5754" s="9"/>
      <c r="M5754" s="9"/>
      <c r="N5754"/>
      <c r="O5754"/>
      <c r="P5754"/>
      <c r="Q5754"/>
      <c r="R5754"/>
      <c r="S5754"/>
      <c r="T5754"/>
      <c r="U5754"/>
      <c r="V5754"/>
      <c r="W5754"/>
    </row>
    <row r="5755" spans="2:23" ht="15" x14ac:dyDescent="0.25">
      <c r="B5755" s="2"/>
      <c r="H5755" s="2" t="s">
        <v>1077</v>
      </c>
      <c r="K5755" s="9"/>
      <c r="L5755" s="9"/>
      <c r="M5755" s="9"/>
      <c r="N5755"/>
      <c r="O5755"/>
      <c r="P5755"/>
      <c r="Q5755"/>
      <c r="R5755"/>
      <c r="S5755"/>
      <c r="T5755"/>
      <c r="U5755"/>
      <c r="V5755"/>
      <c r="W5755"/>
    </row>
    <row r="5756" spans="2:23" ht="15" x14ac:dyDescent="0.25">
      <c r="B5756" s="2"/>
      <c r="I5756" s="2" t="s">
        <v>388</v>
      </c>
      <c r="J5756" s="2" t="s">
        <v>1768</v>
      </c>
      <c r="K5756" s="9">
        <v>-3852</v>
      </c>
      <c r="L5756" s="9">
        <v>-4071</v>
      </c>
      <c r="M5756" s="9">
        <v>-4285</v>
      </c>
      <c r="N5756"/>
      <c r="O5756"/>
      <c r="P5756"/>
      <c r="Q5756"/>
      <c r="R5756"/>
      <c r="S5756"/>
      <c r="T5756"/>
      <c r="U5756"/>
      <c r="V5756"/>
      <c r="W5756"/>
    </row>
    <row r="5757" spans="2:23" ht="15" x14ac:dyDescent="0.25">
      <c r="B5757" s="2"/>
      <c r="K5757" s="9"/>
      <c r="L5757" s="9"/>
      <c r="M5757" s="9"/>
      <c r="N5757"/>
      <c r="O5757"/>
      <c r="P5757"/>
      <c r="Q5757"/>
      <c r="R5757"/>
      <c r="S5757"/>
      <c r="T5757"/>
      <c r="U5757"/>
      <c r="V5757"/>
      <c r="W5757"/>
    </row>
    <row r="5758" spans="2:23" ht="15" x14ac:dyDescent="0.25">
      <c r="B5758" s="2"/>
      <c r="H5758" s="2" t="s">
        <v>1806</v>
      </c>
      <c r="K5758" s="9"/>
      <c r="L5758" s="9"/>
      <c r="M5758" s="9"/>
      <c r="N5758"/>
      <c r="O5758"/>
      <c r="P5758"/>
      <c r="Q5758"/>
      <c r="R5758"/>
      <c r="S5758"/>
      <c r="T5758"/>
      <c r="U5758"/>
      <c r="V5758"/>
      <c r="W5758"/>
    </row>
    <row r="5759" spans="2:23" ht="15" x14ac:dyDescent="0.25">
      <c r="B5759" s="2"/>
      <c r="I5759" s="2" t="s">
        <v>388</v>
      </c>
      <c r="J5759" s="2" t="s">
        <v>1768</v>
      </c>
      <c r="K5759" s="9">
        <v>-7</v>
      </c>
      <c r="L5759" s="9">
        <v>0</v>
      </c>
      <c r="M5759" s="9">
        <v>0</v>
      </c>
      <c r="N5759"/>
      <c r="O5759"/>
      <c r="P5759"/>
      <c r="Q5759"/>
      <c r="R5759"/>
      <c r="S5759"/>
      <c r="T5759"/>
      <c r="U5759"/>
      <c r="V5759"/>
      <c r="W5759"/>
    </row>
    <row r="5760" spans="2:23" ht="15" x14ac:dyDescent="0.25">
      <c r="B5760" s="2"/>
      <c r="K5760" s="9"/>
      <c r="L5760" s="9"/>
      <c r="M5760" s="9"/>
      <c r="N5760"/>
      <c r="O5760"/>
      <c r="P5760"/>
      <c r="Q5760"/>
      <c r="R5760"/>
      <c r="S5760"/>
      <c r="T5760"/>
      <c r="U5760"/>
      <c r="V5760"/>
      <c r="W5760"/>
    </row>
    <row r="5761" spans="2:23" ht="15" x14ac:dyDescent="0.25">
      <c r="B5761" s="2"/>
      <c r="F5761" s="2" t="s">
        <v>91</v>
      </c>
      <c r="G5761" s="2" t="s">
        <v>1078</v>
      </c>
      <c r="K5761" s="9"/>
      <c r="L5761" s="9"/>
      <c r="M5761" s="9"/>
      <c r="N5761"/>
      <c r="O5761"/>
      <c r="P5761"/>
      <c r="Q5761"/>
      <c r="R5761"/>
      <c r="S5761"/>
      <c r="T5761"/>
      <c r="U5761"/>
      <c r="V5761"/>
      <c r="W5761"/>
    </row>
    <row r="5762" spans="2:23" ht="15" x14ac:dyDescent="0.25">
      <c r="B5762" s="2"/>
      <c r="H5762" s="2" t="s">
        <v>1079</v>
      </c>
      <c r="K5762" s="9"/>
      <c r="L5762" s="9"/>
      <c r="M5762" s="9"/>
      <c r="N5762"/>
      <c r="O5762"/>
      <c r="P5762"/>
      <c r="Q5762"/>
      <c r="R5762"/>
      <c r="S5762"/>
      <c r="T5762"/>
      <c r="U5762"/>
      <c r="V5762"/>
      <c r="W5762"/>
    </row>
    <row r="5763" spans="2:23" ht="15" x14ac:dyDescent="0.25">
      <c r="B5763" s="2"/>
      <c r="I5763" s="2" t="s">
        <v>357</v>
      </c>
      <c r="J5763" s="2" t="s">
        <v>1768</v>
      </c>
      <c r="K5763" s="9">
        <v>-28</v>
      </c>
      <c r="L5763" s="9">
        <v>-5</v>
      </c>
      <c r="M5763" s="9">
        <v>-5</v>
      </c>
      <c r="N5763"/>
      <c r="O5763"/>
      <c r="P5763"/>
      <c r="Q5763"/>
      <c r="R5763"/>
      <c r="S5763"/>
      <c r="T5763"/>
      <c r="U5763"/>
      <c r="V5763"/>
      <c r="W5763"/>
    </row>
    <row r="5764" spans="2:23" ht="15" x14ac:dyDescent="0.25">
      <c r="B5764" s="2"/>
      <c r="K5764" s="9"/>
      <c r="L5764" s="9"/>
      <c r="M5764" s="9"/>
      <c r="N5764"/>
      <c r="O5764"/>
      <c r="P5764"/>
      <c r="Q5764"/>
      <c r="R5764"/>
      <c r="S5764"/>
      <c r="T5764"/>
      <c r="U5764"/>
      <c r="V5764"/>
      <c r="W5764"/>
    </row>
    <row r="5765" spans="2:23" ht="15" x14ac:dyDescent="0.25">
      <c r="B5765" s="2"/>
      <c r="D5765" s="2" t="s">
        <v>402</v>
      </c>
      <c r="E5765" s="2" t="s">
        <v>403</v>
      </c>
      <c r="K5765" s="9"/>
      <c r="L5765" s="9"/>
      <c r="M5765" s="9"/>
      <c r="N5765"/>
      <c r="O5765"/>
      <c r="P5765"/>
      <c r="Q5765"/>
      <c r="R5765"/>
      <c r="S5765"/>
      <c r="T5765"/>
      <c r="U5765"/>
      <c r="V5765"/>
      <c r="W5765"/>
    </row>
    <row r="5766" spans="2:23" ht="15" x14ac:dyDescent="0.25">
      <c r="B5766" s="2"/>
      <c r="F5766" s="2" t="s">
        <v>74</v>
      </c>
      <c r="G5766" s="2" t="s">
        <v>1268</v>
      </c>
      <c r="K5766" s="9"/>
      <c r="L5766" s="9"/>
      <c r="M5766" s="9"/>
      <c r="N5766"/>
      <c r="O5766"/>
      <c r="P5766"/>
      <c r="Q5766"/>
      <c r="R5766"/>
      <c r="S5766"/>
      <c r="T5766"/>
      <c r="U5766"/>
      <c r="V5766"/>
      <c r="W5766"/>
    </row>
    <row r="5767" spans="2:23" ht="15" x14ac:dyDescent="0.25">
      <c r="B5767" s="2"/>
      <c r="H5767" s="2" t="s">
        <v>1272</v>
      </c>
      <c r="K5767" s="9"/>
      <c r="L5767" s="9"/>
      <c r="M5767" s="9"/>
      <c r="N5767"/>
      <c r="O5767"/>
      <c r="P5767"/>
      <c r="Q5767"/>
      <c r="R5767"/>
      <c r="S5767"/>
      <c r="T5767"/>
      <c r="U5767"/>
      <c r="V5767"/>
      <c r="W5767"/>
    </row>
    <row r="5768" spans="2:23" ht="15" x14ac:dyDescent="0.25">
      <c r="B5768" s="2"/>
      <c r="I5768" s="2" t="s">
        <v>412</v>
      </c>
      <c r="J5768" s="2" t="s">
        <v>1768</v>
      </c>
      <c r="K5768" s="9">
        <v>-2</v>
      </c>
      <c r="L5768" s="9">
        <v>0</v>
      </c>
      <c r="M5768" s="9">
        <v>0</v>
      </c>
      <c r="N5768"/>
      <c r="O5768"/>
      <c r="P5768"/>
      <c r="Q5768"/>
      <c r="R5768"/>
      <c r="S5768"/>
      <c r="T5768"/>
      <c r="U5768"/>
      <c r="V5768"/>
      <c r="W5768"/>
    </row>
    <row r="5769" spans="2:23" ht="15" x14ac:dyDescent="0.25">
      <c r="B5769" s="2"/>
      <c r="K5769" s="9"/>
      <c r="L5769" s="9"/>
      <c r="M5769" s="9"/>
      <c r="N5769"/>
      <c r="O5769"/>
      <c r="P5769"/>
      <c r="Q5769"/>
      <c r="R5769"/>
      <c r="S5769"/>
      <c r="T5769"/>
      <c r="U5769"/>
      <c r="V5769"/>
      <c r="W5769"/>
    </row>
    <row r="5770" spans="2:23" ht="15" x14ac:dyDescent="0.25">
      <c r="B5770" s="2"/>
      <c r="F5770" s="2" t="s">
        <v>165</v>
      </c>
      <c r="G5770" s="2" t="s">
        <v>404</v>
      </c>
      <c r="K5770" s="9"/>
      <c r="L5770" s="9"/>
      <c r="M5770" s="9"/>
      <c r="N5770"/>
      <c r="O5770"/>
      <c r="P5770"/>
      <c r="Q5770"/>
      <c r="R5770"/>
      <c r="S5770"/>
      <c r="T5770"/>
      <c r="U5770"/>
      <c r="V5770"/>
      <c r="W5770"/>
    </row>
    <row r="5771" spans="2:23" ht="15" x14ac:dyDescent="0.25">
      <c r="B5771" s="2"/>
      <c r="H5771" s="2" t="s">
        <v>1807</v>
      </c>
      <c r="K5771" s="9"/>
      <c r="L5771" s="9"/>
      <c r="M5771" s="9"/>
      <c r="N5771"/>
      <c r="O5771"/>
      <c r="P5771"/>
      <c r="Q5771"/>
      <c r="R5771"/>
      <c r="S5771"/>
      <c r="T5771"/>
      <c r="U5771"/>
      <c r="V5771"/>
      <c r="W5771"/>
    </row>
    <row r="5772" spans="2:23" ht="15" x14ac:dyDescent="0.25">
      <c r="B5772" s="2"/>
      <c r="I5772" s="2" t="s">
        <v>412</v>
      </c>
      <c r="J5772" s="2" t="s">
        <v>1768</v>
      </c>
      <c r="K5772" s="9">
        <v>0</v>
      </c>
      <c r="L5772" s="9">
        <v>0</v>
      </c>
      <c r="M5772" s="9">
        <v>-1</v>
      </c>
      <c r="N5772"/>
      <c r="O5772"/>
      <c r="P5772"/>
      <c r="Q5772"/>
      <c r="R5772"/>
      <c r="S5772"/>
      <c r="T5772"/>
      <c r="U5772"/>
      <c r="V5772"/>
      <c r="W5772"/>
    </row>
    <row r="5773" spans="2:23" ht="15" x14ac:dyDescent="0.25">
      <c r="B5773" s="2"/>
      <c r="K5773" s="9"/>
      <c r="L5773" s="9"/>
      <c r="M5773" s="9"/>
      <c r="N5773"/>
      <c r="O5773"/>
      <c r="P5773"/>
      <c r="Q5773"/>
      <c r="R5773"/>
      <c r="S5773"/>
      <c r="T5773"/>
      <c r="U5773"/>
      <c r="V5773"/>
      <c r="W5773"/>
    </row>
    <row r="5774" spans="2:23" ht="15" x14ac:dyDescent="0.25">
      <c r="B5774" s="2"/>
      <c r="H5774" s="2" t="s">
        <v>1808</v>
      </c>
      <c r="K5774" s="9"/>
      <c r="L5774" s="9"/>
      <c r="M5774" s="9"/>
      <c r="N5774"/>
      <c r="O5774"/>
      <c r="P5774"/>
      <c r="Q5774"/>
      <c r="R5774"/>
      <c r="S5774"/>
      <c r="T5774"/>
      <c r="U5774"/>
      <c r="V5774"/>
      <c r="W5774"/>
    </row>
    <row r="5775" spans="2:23" ht="15" x14ac:dyDescent="0.25">
      <c r="B5775" s="2"/>
      <c r="I5775" s="2" t="s">
        <v>406</v>
      </c>
      <c r="J5775" s="2" t="s">
        <v>1768</v>
      </c>
      <c r="K5775" s="9">
        <v>-2</v>
      </c>
      <c r="L5775" s="9">
        <v>-5</v>
      </c>
      <c r="M5775" s="9">
        <v>-5</v>
      </c>
      <c r="N5775"/>
      <c r="O5775"/>
      <c r="P5775"/>
      <c r="Q5775"/>
      <c r="R5775"/>
      <c r="S5775"/>
      <c r="T5775"/>
      <c r="U5775"/>
      <c r="V5775"/>
      <c r="W5775"/>
    </row>
    <row r="5776" spans="2:23" ht="15" x14ac:dyDescent="0.25">
      <c r="B5776" s="2"/>
      <c r="K5776" s="9"/>
      <c r="L5776" s="9"/>
      <c r="M5776" s="9"/>
      <c r="N5776"/>
      <c r="O5776"/>
      <c r="P5776"/>
      <c r="Q5776"/>
      <c r="R5776"/>
      <c r="S5776"/>
      <c r="T5776"/>
      <c r="U5776"/>
      <c r="V5776"/>
      <c r="W5776"/>
    </row>
    <row r="5777" spans="2:23" ht="15" x14ac:dyDescent="0.25">
      <c r="B5777" s="2"/>
      <c r="H5777" s="2" t="s">
        <v>1809</v>
      </c>
      <c r="K5777" s="9"/>
      <c r="L5777" s="9"/>
      <c r="M5777" s="9"/>
      <c r="N5777"/>
      <c r="O5777"/>
      <c r="P5777"/>
      <c r="Q5777"/>
      <c r="R5777"/>
      <c r="S5777"/>
      <c r="T5777"/>
      <c r="U5777"/>
      <c r="V5777"/>
      <c r="W5777"/>
    </row>
    <row r="5778" spans="2:23" ht="15" x14ac:dyDescent="0.25">
      <c r="B5778" s="2"/>
      <c r="I5778" s="2" t="s">
        <v>406</v>
      </c>
      <c r="J5778" s="2" t="s">
        <v>1768</v>
      </c>
      <c r="K5778" s="9">
        <v>-66</v>
      </c>
      <c r="L5778" s="9">
        <v>-67</v>
      </c>
      <c r="M5778" s="9">
        <v>-70</v>
      </c>
      <c r="N5778"/>
      <c r="O5778"/>
      <c r="P5778"/>
      <c r="Q5778"/>
      <c r="R5778"/>
      <c r="S5778"/>
      <c r="T5778"/>
      <c r="U5778"/>
      <c r="V5778"/>
      <c r="W5778"/>
    </row>
    <row r="5779" spans="2:23" ht="15" x14ac:dyDescent="0.25">
      <c r="B5779" s="2"/>
      <c r="K5779" s="9"/>
      <c r="L5779" s="9"/>
      <c r="M5779" s="9"/>
      <c r="N5779"/>
      <c r="O5779"/>
      <c r="P5779"/>
      <c r="Q5779"/>
      <c r="R5779"/>
      <c r="S5779"/>
      <c r="T5779"/>
      <c r="U5779"/>
      <c r="V5779"/>
      <c r="W5779"/>
    </row>
    <row r="5780" spans="2:23" ht="15" x14ac:dyDescent="0.25">
      <c r="B5780" s="2"/>
      <c r="H5780" s="2" t="s">
        <v>1810</v>
      </c>
      <c r="K5780" s="9"/>
      <c r="L5780" s="9"/>
      <c r="M5780" s="9"/>
      <c r="N5780"/>
      <c r="O5780"/>
      <c r="P5780"/>
      <c r="Q5780"/>
      <c r="R5780"/>
      <c r="S5780"/>
      <c r="T5780"/>
      <c r="U5780"/>
      <c r="V5780"/>
      <c r="W5780"/>
    </row>
    <row r="5781" spans="2:23" ht="15" x14ac:dyDescent="0.25">
      <c r="B5781" s="2"/>
      <c r="I5781" s="2" t="s">
        <v>406</v>
      </c>
      <c r="J5781" s="2" t="s">
        <v>1768</v>
      </c>
      <c r="K5781" s="9">
        <v>-71</v>
      </c>
      <c r="L5781" s="9">
        <v>-90</v>
      </c>
      <c r="M5781" s="9">
        <v>-69</v>
      </c>
      <c r="N5781"/>
      <c r="O5781"/>
      <c r="P5781"/>
      <c r="Q5781"/>
      <c r="R5781"/>
      <c r="S5781"/>
      <c r="T5781"/>
      <c r="U5781"/>
      <c r="V5781"/>
      <c r="W5781"/>
    </row>
    <row r="5782" spans="2:23" ht="15" x14ac:dyDescent="0.25">
      <c r="B5782" s="2"/>
      <c r="K5782" s="9"/>
      <c r="L5782" s="9"/>
      <c r="M5782" s="9"/>
      <c r="N5782"/>
      <c r="O5782"/>
      <c r="P5782"/>
      <c r="Q5782"/>
      <c r="R5782"/>
      <c r="S5782"/>
      <c r="T5782"/>
      <c r="U5782"/>
      <c r="V5782"/>
      <c r="W5782"/>
    </row>
    <row r="5783" spans="2:23" ht="15" x14ac:dyDescent="0.25">
      <c r="B5783" s="2"/>
      <c r="D5783" s="2" t="s">
        <v>416</v>
      </c>
      <c r="E5783" s="2" t="s">
        <v>417</v>
      </c>
      <c r="K5783" s="9"/>
      <c r="L5783" s="9"/>
      <c r="M5783" s="9"/>
      <c r="N5783"/>
      <c r="O5783"/>
      <c r="P5783"/>
      <c r="Q5783"/>
      <c r="R5783"/>
      <c r="S5783"/>
      <c r="T5783"/>
      <c r="U5783"/>
      <c r="V5783"/>
      <c r="W5783"/>
    </row>
    <row r="5784" spans="2:23" ht="15" x14ac:dyDescent="0.25">
      <c r="B5784" s="2"/>
      <c r="F5784" s="2" t="s">
        <v>74</v>
      </c>
      <c r="G5784" s="2" t="s">
        <v>418</v>
      </c>
      <c r="K5784" s="9"/>
      <c r="L5784" s="9"/>
      <c r="M5784" s="9"/>
      <c r="N5784"/>
      <c r="O5784"/>
      <c r="P5784"/>
      <c r="Q5784"/>
      <c r="R5784"/>
      <c r="S5784"/>
      <c r="T5784"/>
      <c r="U5784"/>
      <c r="V5784"/>
      <c r="W5784"/>
    </row>
    <row r="5785" spans="2:23" ht="15" x14ac:dyDescent="0.25">
      <c r="B5785" s="2"/>
      <c r="H5785" s="2" t="s">
        <v>1081</v>
      </c>
      <c r="K5785" s="9"/>
      <c r="L5785" s="9"/>
      <c r="M5785" s="9"/>
      <c r="N5785"/>
      <c r="O5785"/>
      <c r="P5785"/>
      <c r="Q5785"/>
      <c r="R5785"/>
      <c r="S5785"/>
      <c r="T5785"/>
      <c r="U5785"/>
      <c r="V5785"/>
      <c r="W5785"/>
    </row>
    <row r="5786" spans="2:23" ht="15" x14ac:dyDescent="0.25">
      <c r="B5786" s="2"/>
      <c r="I5786" s="2" t="s">
        <v>180</v>
      </c>
      <c r="J5786" s="2" t="s">
        <v>1768</v>
      </c>
      <c r="K5786" s="9">
        <v>-57</v>
      </c>
      <c r="L5786" s="9">
        <v>-85</v>
      </c>
      <c r="M5786" s="9">
        <v>-47</v>
      </c>
      <c r="N5786"/>
      <c r="O5786"/>
      <c r="P5786"/>
      <c r="Q5786"/>
      <c r="R5786"/>
      <c r="S5786"/>
      <c r="T5786"/>
      <c r="U5786"/>
      <c r="V5786"/>
      <c r="W5786"/>
    </row>
    <row r="5787" spans="2:23" ht="15" x14ac:dyDescent="0.25">
      <c r="B5787" s="2"/>
      <c r="K5787" s="9"/>
      <c r="L5787" s="9"/>
      <c r="M5787" s="9"/>
      <c r="N5787"/>
      <c r="O5787"/>
      <c r="P5787"/>
      <c r="Q5787"/>
      <c r="R5787"/>
      <c r="S5787"/>
      <c r="T5787"/>
      <c r="U5787"/>
      <c r="V5787"/>
      <c r="W5787"/>
    </row>
    <row r="5788" spans="2:23" ht="15" x14ac:dyDescent="0.25">
      <c r="B5788" s="2"/>
      <c r="F5788" s="2" t="s">
        <v>171</v>
      </c>
      <c r="G5788" s="2" t="s">
        <v>425</v>
      </c>
      <c r="K5788" s="9"/>
      <c r="L5788" s="9"/>
      <c r="M5788" s="9"/>
      <c r="N5788"/>
      <c r="O5788"/>
      <c r="P5788"/>
      <c r="Q5788"/>
      <c r="R5788"/>
      <c r="S5788"/>
      <c r="T5788"/>
      <c r="U5788"/>
      <c r="V5788"/>
      <c r="W5788"/>
    </row>
    <row r="5789" spans="2:23" ht="15" x14ac:dyDescent="0.25">
      <c r="B5789" s="2"/>
      <c r="H5789" s="2" t="s">
        <v>1811</v>
      </c>
      <c r="K5789" s="9"/>
      <c r="L5789" s="9"/>
      <c r="M5789" s="9"/>
      <c r="N5789"/>
      <c r="O5789"/>
      <c r="P5789"/>
      <c r="Q5789"/>
      <c r="R5789"/>
      <c r="S5789"/>
      <c r="T5789"/>
      <c r="U5789"/>
      <c r="V5789"/>
      <c r="W5789"/>
    </row>
    <row r="5790" spans="2:23" ht="15" x14ac:dyDescent="0.25">
      <c r="B5790" s="2"/>
      <c r="I5790" s="2" t="s">
        <v>124</v>
      </c>
      <c r="J5790" s="2" t="s">
        <v>1768</v>
      </c>
      <c r="K5790" s="9">
        <v>-1</v>
      </c>
      <c r="L5790" s="9">
        <v>-1</v>
      </c>
      <c r="M5790" s="9">
        <v>-1</v>
      </c>
      <c r="N5790"/>
      <c r="O5790"/>
      <c r="P5790"/>
      <c r="Q5790"/>
      <c r="R5790"/>
      <c r="S5790"/>
      <c r="T5790"/>
      <c r="U5790"/>
      <c r="V5790"/>
      <c r="W5790"/>
    </row>
    <row r="5791" spans="2:23" ht="15" x14ac:dyDescent="0.25">
      <c r="B5791" s="2"/>
      <c r="K5791" s="9"/>
      <c r="L5791" s="9"/>
      <c r="M5791" s="9"/>
      <c r="N5791"/>
      <c r="O5791"/>
      <c r="P5791"/>
      <c r="Q5791"/>
      <c r="R5791"/>
      <c r="S5791"/>
      <c r="T5791"/>
      <c r="U5791"/>
      <c r="V5791"/>
      <c r="W5791"/>
    </row>
    <row r="5792" spans="2:23" ht="15" x14ac:dyDescent="0.25">
      <c r="B5792" s="2"/>
      <c r="H5792" s="2" t="s">
        <v>1082</v>
      </c>
      <c r="K5792" s="9"/>
      <c r="L5792" s="9"/>
      <c r="M5792" s="9"/>
      <c r="N5792"/>
      <c r="O5792"/>
      <c r="P5792"/>
      <c r="Q5792"/>
      <c r="R5792"/>
      <c r="S5792"/>
      <c r="T5792"/>
      <c r="U5792"/>
      <c r="V5792"/>
      <c r="W5792"/>
    </row>
    <row r="5793" spans="2:23" ht="15" x14ac:dyDescent="0.25">
      <c r="B5793" s="2"/>
      <c r="I5793" s="2" t="s">
        <v>124</v>
      </c>
      <c r="J5793" s="2" t="s">
        <v>1768</v>
      </c>
      <c r="K5793" s="9">
        <v>-67</v>
      </c>
      <c r="L5793" s="9">
        <v>-51</v>
      </c>
      <c r="M5793" s="9">
        <v>-84</v>
      </c>
      <c r="N5793"/>
      <c r="O5793"/>
      <c r="P5793"/>
      <c r="Q5793"/>
      <c r="R5793"/>
      <c r="S5793"/>
      <c r="T5793"/>
      <c r="U5793"/>
      <c r="V5793"/>
      <c r="W5793"/>
    </row>
    <row r="5794" spans="2:23" ht="15" x14ac:dyDescent="0.25">
      <c r="B5794" s="2"/>
      <c r="K5794" s="9"/>
      <c r="L5794" s="9"/>
      <c r="M5794" s="9"/>
      <c r="N5794"/>
      <c r="O5794"/>
      <c r="P5794"/>
      <c r="Q5794"/>
      <c r="R5794"/>
      <c r="S5794"/>
      <c r="T5794"/>
      <c r="U5794"/>
      <c r="V5794"/>
      <c r="W5794"/>
    </row>
    <row r="5795" spans="2:23" ht="15" x14ac:dyDescent="0.25">
      <c r="B5795" s="2"/>
      <c r="H5795" s="2" t="s">
        <v>1083</v>
      </c>
      <c r="K5795" s="9"/>
      <c r="L5795" s="9"/>
      <c r="M5795" s="9"/>
      <c r="N5795"/>
      <c r="O5795"/>
      <c r="P5795"/>
      <c r="Q5795"/>
      <c r="R5795"/>
      <c r="S5795"/>
      <c r="T5795"/>
      <c r="U5795"/>
      <c r="V5795"/>
      <c r="W5795"/>
    </row>
    <row r="5796" spans="2:23" ht="15" x14ac:dyDescent="0.25">
      <c r="B5796" s="2"/>
      <c r="I5796" s="2" t="s">
        <v>124</v>
      </c>
      <c r="J5796" s="2" t="s">
        <v>1768</v>
      </c>
      <c r="K5796" s="9">
        <v>-16</v>
      </c>
      <c r="L5796" s="9">
        <v>-22</v>
      </c>
      <c r="M5796" s="9">
        <v>-21</v>
      </c>
      <c r="N5796"/>
      <c r="O5796"/>
      <c r="P5796"/>
      <c r="Q5796"/>
      <c r="R5796"/>
      <c r="S5796"/>
      <c r="T5796"/>
      <c r="U5796"/>
      <c r="V5796"/>
      <c r="W5796"/>
    </row>
    <row r="5797" spans="2:23" ht="15" x14ac:dyDescent="0.25">
      <c r="B5797" s="2"/>
      <c r="K5797" s="9"/>
      <c r="L5797" s="9"/>
      <c r="M5797" s="9"/>
      <c r="N5797"/>
      <c r="O5797"/>
      <c r="P5797"/>
      <c r="Q5797"/>
      <c r="R5797"/>
      <c r="S5797"/>
      <c r="T5797"/>
      <c r="U5797"/>
      <c r="V5797"/>
      <c r="W5797"/>
    </row>
    <row r="5798" spans="2:23" ht="15" x14ac:dyDescent="0.25">
      <c r="B5798" s="2"/>
      <c r="F5798" s="2" t="s">
        <v>181</v>
      </c>
      <c r="G5798" s="2" t="s">
        <v>431</v>
      </c>
      <c r="K5798" s="9"/>
      <c r="L5798" s="9"/>
      <c r="M5798" s="9"/>
      <c r="N5798"/>
      <c r="O5798"/>
      <c r="P5798"/>
      <c r="Q5798"/>
      <c r="R5798"/>
      <c r="S5798"/>
      <c r="T5798"/>
      <c r="U5798"/>
      <c r="V5798"/>
      <c r="W5798"/>
    </row>
    <row r="5799" spans="2:23" ht="15" x14ac:dyDescent="0.25">
      <c r="B5799" s="2"/>
      <c r="H5799" s="2" t="s">
        <v>1084</v>
      </c>
      <c r="K5799" s="9"/>
      <c r="L5799" s="9"/>
      <c r="M5799" s="9"/>
      <c r="N5799"/>
      <c r="O5799"/>
      <c r="P5799"/>
      <c r="Q5799"/>
      <c r="R5799"/>
      <c r="S5799"/>
      <c r="T5799"/>
      <c r="U5799"/>
      <c r="V5799"/>
      <c r="W5799"/>
    </row>
    <row r="5800" spans="2:23" ht="15" x14ac:dyDescent="0.25">
      <c r="B5800" s="2"/>
      <c r="I5800" s="2" t="s">
        <v>122</v>
      </c>
      <c r="J5800" s="2" t="s">
        <v>1768</v>
      </c>
      <c r="K5800" s="9">
        <v>-1</v>
      </c>
      <c r="L5800" s="9">
        <v>0</v>
      </c>
      <c r="M5800" s="9">
        <v>0</v>
      </c>
      <c r="N5800"/>
      <c r="O5800"/>
      <c r="P5800"/>
      <c r="Q5800"/>
      <c r="R5800"/>
      <c r="S5800"/>
      <c r="T5800"/>
      <c r="U5800"/>
      <c r="V5800"/>
      <c r="W5800"/>
    </row>
    <row r="5801" spans="2:23" ht="15" x14ac:dyDescent="0.25">
      <c r="B5801" s="2"/>
      <c r="K5801" s="9"/>
      <c r="L5801" s="9"/>
      <c r="M5801" s="9"/>
      <c r="N5801"/>
      <c r="O5801"/>
      <c r="P5801"/>
      <c r="Q5801"/>
      <c r="R5801"/>
      <c r="S5801"/>
      <c r="T5801"/>
      <c r="U5801"/>
      <c r="V5801"/>
      <c r="W5801"/>
    </row>
    <row r="5802" spans="2:23" ht="15" x14ac:dyDescent="0.25">
      <c r="B5802" s="2"/>
      <c r="F5802" s="2" t="s">
        <v>266</v>
      </c>
      <c r="G5802" s="2" t="s">
        <v>435</v>
      </c>
      <c r="K5802" s="9"/>
      <c r="L5802" s="9"/>
      <c r="M5802" s="9"/>
      <c r="N5802"/>
      <c r="O5802"/>
      <c r="P5802"/>
      <c r="Q5802"/>
      <c r="R5802"/>
      <c r="S5802"/>
      <c r="T5802"/>
      <c r="U5802"/>
      <c r="V5802"/>
      <c r="W5802"/>
    </row>
    <row r="5803" spans="2:23" ht="15" x14ac:dyDescent="0.25">
      <c r="B5803" s="2"/>
      <c r="H5803" s="2" t="s">
        <v>1812</v>
      </c>
      <c r="K5803" s="9"/>
      <c r="L5803" s="9"/>
      <c r="M5803" s="9"/>
      <c r="N5803"/>
      <c r="O5803"/>
      <c r="P5803"/>
      <c r="Q5803"/>
      <c r="R5803"/>
      <c r="S5803"/>
      <c r="T5803"/>
      <c r="U5803"/>
      <c r="V5803"/>
      <c r="W5803"/>
    </row>
    <row r="5804" spans="2:23" ht="15" x14ac:dyDescent="0.25">
      <c r="B5804" s="2"/>
      <c r="I5804" s="2" t="s">
        <v>437</v>
      </c>
      <c r="J5804" s="2" t="s">
        <v>1768</v>
      </c>
      <c r="K5804" s="9">
        <v>-9</v>
      </c>
      <c r="L5804" s="9">
        <v>-9</v>
      </c>
      <c r="M5804" s="9">
        <v>-9</v>
      </c>
      <c r="N5804"/>
      <c r="O5804"/>
      <c r="P5804"/>
      <c r="Q5804"/>
      <c r="R5804"/>
      <c r="S5804"/>
      <c r="T5804"/>
      <c r="U5804"/>
      <c r="V5804"/>
      <c r="W5804"/>
    </row>
    <row r="5805" spans="2:23" ht="15" x14ac:dyDescent="0.25">
      <c r="B5805" s="2"/>
      <c r="K5805" s="9"/>
      <c r="L5805" s="9"/>
      <c r="M5805" s="9"/>
      <c r="N5805"/>
      <c r="O5805"/>
      <c r="P5805"/>
      <c r="Q5805"/>
      <c r="R5805"/>
      <c r="S5805"/>
      <c r="T5805"/>
      <c r="U5805"/>
      <c r="V5805"/>
      <c r="W5805"/>
    </row>
    <row r="5806" spans="2:23" ht="15" x14ac:dyDescent="0.25">
      <c r="B5806" s="2"/>
      <c r="H5806" s="2" t="s">
        <v>1813</v>
      </c>
      <c r="K5806" s="9"/>
      <c r="L5806" s="9"/>
      <c r="M5806" s="9"/>
      <c r="N5806"/>
      <c r="O5806"/>
      <c r="P5806"/>
      <c r="Q5806"/>
      <c r="R5806"/>
      <c r="S5806"/>
      <c r="T5806"/>
      <c r="U5806"/>
      <c r="V5806"/>
      <c r="W5806"/>
    </row>
    <row r="5807" spans="2:23" ht="15" x14ac:dyDescent="0.25">
      <c r="B5807" s="2"/>
      <c r="I5807" s="2" t="s">
        <v>437</v>
      </c>
      <c r="J5807" s="2" t="s">
        <v>1768</v>
      </c>
      <c r="K5807" s="9">
        <v>0</v>
      </c>
      <c r="L5807" s="9">
        <v>-2</v>
      </c>
      <c r="M5807" s="9">
        <v>-2</v>
      </c>
      <c r="N5807"/>
      <c r="O5807"/>
      <c r="P5807"/>
      <c r="Q5807"/>
      <c r="R5807"/>
      <c r="S5807"/>
      <c r="T5807"/>
      <c r="U5807"/>
      <c r="V5807"/>
      <c r="W5807"/>
    </row>
    <row r="5808" spans="2:23" ht="15" x14ac:dyDescent="0.25">
      <c r="B5808" s="2"/>
      <c r="K5808" s="9"/>
      <c r="L5808" s="9"/>
      <c r="M5808" s="9"/>
      <c r="N5808"/>
      <c r="O5808"/>
      <c r="P5808"/>
      <c r="Q5808"/>
      <c r="R5808"/>
      <c r="S5808"/>
      <c r="T5808"/>
      <c r="U5808"/>
      <c r="V5808"/>
      <c r="W5808"/>
    </row>
    <row r="5809" spans="2:23" ht="15" x14ac:dyDescent="0.25">
      <c r="B5809" s="2"/>
      <c r="H5809" s="2" t="s">
        <v>1814</v>
      </c>
      <c r="K5809" s="9"/>
      <c r="L5809" s="9"/>
      <c r="M5809" s="9"/>
      <c r="N5809"/>
      <c r="O5809"/>
      <c r="P5809"/>
      <c r="Q5809"/>
      <c r="R5809"/>
      <c r="S5809"/>
      <c r="T5809"/>
      <c r="U5809"/>
      <c r="V5809"/>
      <c r="W5809"/>
    </row>
    <row r="5810" spans="2:23" ht="15" x14ac:dyDescent="0.25">
      <c r="B5810" s="2"/>
      <c r="I5810" s="2" t="s">
        <v>437</v>
      </c>
      <c r="J5810" s="2" t="s">
        <v>1768</v>
      </c>
      <c r="K5810" s="9">
        <v>-10</v>
      </c>
      <c r="L5810" s="9">
        <v>-10</v>
      </c>
      <c r="M5810" s="9">
        <v>-10</v>
      </c>
      <c r="N5810"/>
      <c r="O5810"/>
      <c r="P5810"/>
      <c r="Q5810"/>
      <c r="R5810"/>
      <c r="S5810"/>
      <c r="T5810"/>
      <c r="U5810"/>
      <c r="V5810"/>
      <c r="W5810"/>
    </row>
    <row r="5811" spans="2:23" ht="15" x14ac:dyDescent="0.25">
      <c r="B5811" s="2"/>
      <c r="K5811" s="9"/>
      <c r="L5811" s="9"/>
      <c r="M5811" s="9"/>
      <c r="N5811"/>
      <c r="O5811"/>
      <c r="P5811"/>
      <c r="Q5811"/>
      <c r="R5811"/>
      <c r="S5811"/>
      <c r="T5811"/>
      <c r="U5811"/>
      <c r="V5811"/>
      <c r="W5811"/>
    </row>
    <row r="5812" spans="2:23" ht="15" x14ac:dyDescent="0.25">
      <c r="B5812" s="2"/>
      <c r="D5812" s="2" t="s">
        <v>461</v>
      </c>
      <c r="E5812" s="2" t="s">
        <v>462</v>
      </c>
      <c r="K5812" s="9"/>
      <c r="L5812" s="9"/>
      <c r="M5812" s="9"/>
      <c r="N5812"/>
      <c r="O5812"/>
      <c r="P5812"/>
      <c r="Q5812"/>
      <c r="R5812"/>
      <c r="S5812"/>
      <c r="T5812"/>
      <c r="U5812"/>
      <c r="V5812"/>
      <c r="W5812"/>
    </row>
    <row r="5813" spans="2:23" ht="15" x14ac:dyDescent="0.25">
      <c r="B5813" s="2"/>
      <c r="F5813" s="2" t="s">
        <v>165</v>
      </c>
      <c r="G5813" s="2" t="s">
        <v>469</v>
      </c>
      <c r="K5813" s="9"/>
      <c r="L5813" s="9"/>
      <c r="M5813" s="9"/>
      <c r="N5813"/>
      <c r="O5813"/>
      <c r="P5813"/>
      <c r="Q5813"/>
      <c r="R5813"/>
      <c r="S5813"/>
      <c r="T5813"/>
      <c r="U5813"/>
      <c r="V5813"/>
      <c r="W5813"/>
    </row>
    <row r="5814" spans="2:23" ht="15" x14ac:dyDescent="0.25">
      <c r="B5814" s="2"/>
      <c r="H5814" s="2" t="s">
        <v>1085</v>
      </c>
      <c r="K5814" s="9"/>
      <c r="L5814" s="9"/>
      <c r="M5814" s="9"/>
      <c r="N5814"/>
      <c r="O5814"/>
      <c r="P5814"/>
      <c r="Q5814"/>
      <c r="R5814"/>
      <c r="S5814"/>
      <c r="T5814"/>
      <c r="U5814"/>
      <c r="V5814"/>
      <c r="W5814"/>
    </row>
    <row r="5815" spans="2:23" ht="15" x14ac:dyDescent="0.25">
      <c r="B5815" s="2"/>
      <c r="I5815" s="2" t="s">
        <v>62</v>
      </c>
      <c r="J5815" s="2" t="s">
        <v>1768</v>
      </c>
      <c r="K5815" s="9">
        <v>-9</v>
      </c>
      <c r="L5815" s="9">
        <v>0</v>
      </c>
      <c r="M5815" s="9">
        <v>0</v>
      </c>
      <c r="N5815"/>
      <c r="O5815"/>
      <c r="P5815"/>
      <c r="Q5815"/>
      <c r="R5815"/>
      <c r="S5815"/>
      <c r="T5815"/>
      <c r="U5815"/>
      <c r="V5815"/>
      <c r="W5815"/>
    </row>
    <row r="5816" spans="2:23" ht="15" x14ac:dyDescent="0.25">
      <c r="B5816" s="2"/>
      <c r="K5816" s="9"/>
      <c r="L5816" s="9"/>
      <c r="M5816" s="9"/>
      <c r="N5816"/>
      <c r="O5816"/>
      <c r="P5816"/>
      <c r="Q5816"/>
      <c r="R5816"/>
      <c r="S5816"/>
      <c r="T5816"/>
      <c r="U5816"/>
      <c r="V5816"/>
      <c r="W5816"/>
    </row>
    <row r="5817" spans="2:23" ht="15" x14ac:dyDescent="0.25">
      <c r="B5817" s="2"/>
      <c r="H5817" s="2" t="s">
        <v>1815</v>
      </c>
      <c r="K5817" s="9"/>
      <c r="L5817" s="9"/>
      <c r="M5817" s="9"/>
      <c r="N5817"/>
      <c r="O5817"/>
      <c r="P5817"/>
      <c r="Q5817"/>
      <c r="R5817"/>
      <c r="S5817"/>
      <c r="T5817"/>
      <c r="U5817"/>
      <c r="V5817"/>
      <c r="W5817"/>
    </row>
    <row r="5818" spans="2:23" ht="15" x14ac:dyDescent="0.25">
      <c r="B5818" s="2"/>
      <c r="I5818" s="2" t="s">
        <v>62</v>
      </c>
      <c r="J5818" s="2" t="s">
        <v>1768</v>
      </c>
      <c r="K5818" s="9">
        <v>-1</v>
      </c>
      <c r="L5818" s="9">
        <v>0</v>
      </c>
      <c r="M5818" s="9">
        <v>0</v>
      </c>
      <c r="N5818"/>
      <c r="O5818"/>
      <c r="P5818"/>
      <c r="Q5818"/>
      <c r="R5818"/>
      <c r="S5818"/>
      <c r="T5818"/>
      <c r="U5818"/>
      <c r="V5818"/>
      <c r="W5818"/>
    </row>
    <row r="5819" spans="2:23" ht="15" x14ac:dyDescent="0.25">
      <c r="B5819" s="2"/>
      <c r="K5819" s="9"/>
      <c r="L5819" s="9"/>
      <c r="M5819" s="9"/>
      <c r="N5819"/>
      <c r="O5819"/>
      <c r="P5819"/>
      <c r="Q5819"/>
      <c r="R5819"/>
      <c r="S5819"/>
      <c r="T5819"/>
      <c r="U5819"/>
      <c r="V5819"/>
      <c r="W5819"/>
    </row>
    <row r="5820" spans="2:23" ht="15" x14ac:dyDescent="0.25">
      <c r="B5820" s="2"/>
      <c r="H5820" s="2" t="s">
        <v>1816</v>
      </c>
      <c r="K5820" s="9"/>
      <c r="L5820" s="9"/>
      <c r="M5820" s="9"/>
      <c r="N5820"/>
      <c r="O5820"/>
      <c r="P5820"/>
      <c r="Q5820"/>
      <c r="R5820"/>
      <c r="S5820"/>
      <c r="T5820"/>
      <c r="U5820"/>
      <c r="V5820"/>
      <c r="W5820"/>
    </row>
    <row r="5821" spans="2:23" ht="15" x14ac:dyDescent="0.25">
      <c r="B5821" s="2"/>
      <c r="I5821" s="2" t="s">
        <v>490</v>
      </c>
      <c r="J5821" s="2" t="s">
        <v>1768</v>
      </c>
      <c r="K5821" s="9">
        <v>-1</v>
      </c>
      <c r="L5821" s="9">
        <v>-1</v>
      </c>
      <c r="M5821" s="9">
        <v>0</v>
      </c>
      <c r="N5821"/>
      <c r="O5821"/>
      <c r="P5821"/>
      <c r="Q5821"/>
      <c r="R5821"/>
      <c r="S5821"/>
      <c r="T5821"/>
      <c r="U5821"/>
      <c r="V5821"/>
      <c r="W5821"/>
    </row>
    <row r="5822" spans="2:23" ht="15" x14ac:dyDescent="0.25">
      <c r="B5822" s="2"/>
      <c r="K5822" s="9"/>
      <c r="L5822" s="9"/>
      <c r="M5822" s="9"/>
      <c r="N5822"/>
      <c r="O5822"/>
      <c r="P5822"/>
      <c r="Q5822"/>
      <c r="R5822"/>
      <c r="S5822"/>
      <c r="T5822"/>
      <c r="U5822"/>
      <c r="V5822"/>
      <c r="W5822"/>
    </row>
    <row r="5823" spans="2:23" ht="15" x14ac:dyDescent="0.25">
      <c r="B5823" s="2"/>
      <c r="F5823" s="2" t="s">
        <v>37</v>
      </c>
      <c r="G5823" s="2" t="s">
        <v>485</v>
      </c>
      <c r="K5823" s="9"/>
      <c r="L5823" s="9"/>
      <c r="M5823" s="9"/>
      <c r="N5823"/>
      <c r="O5823"/>
      <c r="P5823"/>
      <c r="Q5823"/>
      <c r="R5823"/>
      <c r="S5823"/>
      <c r="T5823"/>
      <c r="U5823"/>
      <c r="V5823"/>
      <c r="W5823"/>
    </row>
    <row r="5824" spans="2:23" ht="15" x14ac:dyDescent="0.25">
      <c r="B5824" s="2"/>
      <c r="H5824" s="2" t="s">
        <v>1088</v>
      </c>
      <c r="K5824" s="9"/>
      <c r="L5824" s="9"/>
      <c r="M5824" s="9"/>
      <c r="N5824"/>
      <c r="O5824"/>
      <c r="P5824"/>
      <c r="Q5824"/>
      <c r="R5824"/>
      <c r="S5824"/>
      <c r="T5824"/>
      <c r="U5824"/>
      <c r="V5824"/>
      <c r="W5824"/>
    </row>
    <row r="5825" spans="2:23" ht="15" x14ac:dyDescent="0.25">
      <c r="B5825" s="2"/>
      <c r="I5825" s="2" t="s">
        <v>487</v>
      </c>
      <c r="J5825" s="2" t="s">
        <v>1768</v>
      </c>
      <c r="K5825" s="9">
        <v>-353</v>
      </c>
      <c r="L5825" s="9">
        <v>-435</v>
      </c>
      <c r="M5825" s="9">
        <v>-435</v>
      </c>
      <c r="N5825"/>
      <c r="O5825"/>
      <c r="P5825"/>
      <c r="Q5825"/>
      <c r="R5825"/>
      <c r="S5825"/>
      <c r="T5825"/>
      <c r="U5825"/>
      <c r="V5825"/>
      <c r="W5825"/>
    </row>
    <row r="5826" spans="2:23" ht="15" x14ac:dyDescent="0.25">
      <c r="B5826" s="2"/>
      <c r="K5826" s="9"/>
      <c r="L5826" s="9"/>
      <c r="M5826" s="9"/>
      <c r="N5826"/>
      <c r="O5826"/>
      <c r="P5826"/>
      <c r="Q5826"/>
      <c r="R5826"/>
      <c r="S5826"/>
      <c r="T5826"/>
      <c r="U5826"/>
      <c r="V5826"/>
      <c r="W5826"/>
    </row>
    <row r="5827" spans="2:23" ht="15" x14ac:dyDescent="0.25">
      <c r="B5827" s="2"/>
      <c r="F5827" s="2" t="s">
        <v>104</v>
      </c>
      <c r="G5827" s="2" t="s">
        <v>488</v>
      </c>
      <c r="K5827" s="9"/>
      <c r="L5827" s="9"/>
      <c r="M5827" s="9"/>
      <c r="N5827"/>
      <c r="O5827"/>
      <c r="P5827"/>
      <c r="Q5827"/>
      <c r="R5827"/>
      <c r="S5827"/>
      <c r="T5827"/>
      <c r="U5827"/>
      <c r="V5827"/>
      <c r="W5827"/>
    </row>
    <row r="5828" spans="2:23" ht="15" x14ac:dyDescent="0.25">
      <c r="B5828" s="2"/>
      <c r="H5828" s="2" t="s">
        <v>494</v>
      </c>
      <c r="K5828" s="9"/>
      <c r="L5828" s="9"/>
      <c r="M5828" s="9"/>
      <c r="N5828"/>
      <c r="O5828"/>
      <c r="P5828"/>
      <c r="Q5828"/>
      <c r="R5828"/>
      <c r="S5828"/>
      <c r="T5828"/>
      <c r="U5828"/>
      <c r="V5828"/>
      <c r="W5828"/>
    </row>
    <row r="5829" spans="2:23" ht="15" x14ac:dyDescent="0.25">
      <c r="B5829" s="2"/>
      <c r="I5829" s="2" t="s">
        <v>490</v>
      </c>
      <c r="J5829" s="2" t="s">
        <v>1768</v>
      </c>
      <c r="K5829" s="9">
        <v>-2</v>
      </c>
      <c r="L5829" s="9">
        <v>0</v>
      </c>
      <c r="M5829" s="9">
        <v>0</v>
      </c>
      <c r="N5829"/>
      <c r="O5829"/>
      <c r="P5829"/>
      <c r="Q5829"/>
      <c r="R5829"/>
      <c r="S5829"/>
      <c r="T5829"/>
      <c r="U5829"/>
      <c r="V5829"/>
      <c r="W5829"/>
    </row>
    <row r="5830" spans="2:23" ht="15" x14ac:dyDescent="0.25">
      <c r="B5830" s="2"/>
      <c r="K5830" s="9"/>
      <c r="L5830" s="9"/>
      <c r="M5830" s="9"/>
      <c r="N5830"/>
      <c r="O5830"/>
      <c r="P5830"/>
      <c r="Q5830"/>
      <c r="R5830"/>
      <c r="S5830"/>
      <c r="T5830"/>
      <c r="U5830"/>
      <c r="V5830"/>
      <c r="W5830"/>
    </row>
    <row r="5831" spans="2:23" ht="15" x14ac:dyDescent="0.25">
      <c r="B5831" s="2"/>
      <c r="D5831" s="2" t="s">
        <v>495</v>
      </c>
      <c r="E5831" s="2" t="s">
        <v>496</v>
      </c>
      <c r="K5831" s="9"/>
      <c r="L5831" s="9"/>
      <c r="M5831" s="9"/>
      <c r="N5831"/>
      <c r="O5831"/>
      <c r="P5831"/>
      <c r="Q5831"/>
      <c r="R5831"/>
      <c r="S5831"/>
      <c r="T5831"/>
      <c r="U5831"/>
      <c r="V5831"/>
      <c r="W5831"/>
    </row>
    <row r="5832" spans="2:23" ht="15" x14ac:dyDescent="0.25">
      <c r="B5832" s="2"/>
      <c r="F5832" s="2" t="s">
        <v>74</v>
      </c>
      <c r="G5832" s="2" t="s">
        <v>497</v>
      </c>
      <c r="K5832" s="9"/>
      <c r="L5832" s="9"/>
      <c r="M5832" s="9"/>
      <c r="N5832"/>
      <c r="O5832"/>
      <c r="P5832"/>
      <c r="Q5832"/>
      <c r="R5832"/>
      <c r="S5832"/>
      <c r="T5832"/>
      <c r="U5832"/>
      <c r="V5832"/>
      <c r="W5832"/>
    </row>
    <row r="5833" spans="2:23" ht="15" x14ac:dyDescent="0.25">
      <c r="B5833" s="2"/>
      <c r="H5833" s="2" t="s">
        <v>1817</v>
      </c>
      <c r="K5833" s="9"/>
      <c r="L5833" s="9"/>
      <c r="M5833" s="9"/>
      <c r="N5833"/>
      <c r="O5833"/>
      <c r="P5833"/>
      <c r="Q5833"/>
      <c r="R5833"/>
      <c r="S5833"/>
      <c r="T5833"/>
      <c r="U5833"/>
      <c r="V5833"/>
      <c r="W5833"/>
    </row>
    <row r="5834" spans="2:23" ht="15" x14ac:dyDescent="0.25">
      <c r="B5834" s="2"/>
      <c r="I5834" s="2" t="s">
        <v>501</v>
      </c>
      <c r="J5834" s="2" t="s">
        <v>1768</v>
      </c>
      <c r="K5834" s="9">
        <v>-2164</v>
      </c>
      <c r="L5834" s="9">
        <v>0</v>
      </c>
      <c r="M5834" s="9">
        <v>0</v>
      </c>
      <c r="N5834"/>
      <c r="O5834"/>
      <c r="P5834"/>
      <c r="Q5834"/>
      <c r="R5834"/>
      <c r="S5834"/>
      <c r="T5834"/>
      <c r="U5834"/>
      <c r="V5834"/>
      <c r="W5834"/>
    </row>
    <row r="5835" spans="2:23" ht="15" x14ac:dyDescent="0.25">
      <c r="B5835" s="2"/>
      <c r="K5835" s="9"/>
      <c r="L5835" s="9"/>
      <c r="M5835" s="9"/>
      <c r="N5835"/>
      <c r="O5835"/>
      <c r="P5835"/>
      <c r="Q5835"/>
      <c r="R5835"/>
      <c r="S5835"/>
      <c r="T5835"/>
      <c r="U5835"/>
      <c r="V5835"/>
      <c r="W5835"/>
    </row>
    <row r="5836" spans="2:23" ht="15" x14ac:dyDescent="0.25">
      <c r="B5836" s="2"/>
      <c r="F5836" s="2" t="s">
        <v>168</v>
      </c>
      <c r="G5836" s="2" t="s">
        <v>1090</v>
      </c>
      <c r="K5836" s="9"/>
      <c r="L5836" s="9"/>
      <c r="M5836" s="9"/>
      <c r="N5836"/>
      <c r="O5836"/>
      <c r="P5836"/>
      <c r="Q5836"/>
      <c r="R5836"/>
      <c r="S5836"/>
      <c r="T5836"/>
      <c r="U5836"/>
      <c r="V5836"/>
      <c r="W5836"/>
    </row>
    <row r="5837" spans="2:23" ht="15" x14ac:dyDescent="0.25">
      <c r="B5837" s="2"/>
      <c r="H5837" s="2" t="s">
        <v>1091</v>
      </c>
      <c r="K5837" s="9"/>
      <c r="L5837" s="9"/>
      <c r="M5837" s="9"/>
      <c r="N5837"/>
      <c r="O5837"/>
      <c r="P5837"/>
      <c r="Q5837"/>
      <c r="R5837"/>
      <c r="S5837"/>
      <c r="T5837"/>
      <c r="U5837"/>
      <c r="V5837"/>
      <c r="W5837"/>
    </row>
    <row r="5838" spans="2:23" ht="15" x14ac:dyDescent="0.25">
      <c r="B5838" s="2"/>
      <c r="I5838" s="2" t="s">
        <v>507</v>
      </c>
      <c r="J5838" s="2" t="s">
        <v>1768</v>
      </c>
      <c r="K5838" s="9">
        <v>-12335</v>
      </c>
      <c r="L5838" s="9">
        <v>-14857</v>
      </c>
      <c r="M5838" s="9">
        <v>-8197</v>
      </c>
      <c r="N5838"/>
      <c r="O5838"/>
      <c r="P5838"/>
      <c r="Q5838"/>
      <c r="R5838"/>
      <c r="S5838"/>
      <c r="T5838"/>
      <c r="U5838"/>
      <c r="V5838"/>
      <c r="W5838"/>
    </row>
    <row r="5839" spans="2:23" ht="15" x14ac:dyDescent="0.25">
      <c r="B5839" s="2"/>
      <c r="K5839" s="9"/>
      <c r="L5839" s="9"/>
      <c r="M5839" s="9"/>
      <c r="N5839"/>
      <c r="O5839"/>
      <c r="P5839"/>
      <c r="Q5839"/>
      <c r="R5839"/>
      <c r="S5839"/>
      <c r="T5839"/>
      <c r="U5839"/>
      <c r="V5839"/>
      <c r="W5839"/>
    </row>
    <row r="5840" spans="2:23" ht="15" x14ac:dyDescent="0.25">
      <c r="B5840" s="2"/>
      <c r="F5840" s="2" t="s">
        <v>174</v>
      </c>
      <c r="G5840" s="2" t="s">
        <v>508</v>
      </c>
      <c r="K5840" s="9"/>
      <c r="L5840" s="9"/>
      <c r="M5840" s="9"/>
      <c r="N5840"/>
      <c r="O5840"/>
      <c r="P5840"/>
      <c r="Q5840"/>
      <c r="R5840"/>
      <c r="S5840"/>
      <c r="T5840"/>
      <c r="U5840"/>
      <c r="V5840"/>
      <c r="W5840"/>
    </row>
    <row r="5841" spans="2:23" ht="15" x14ac:dyDescent="0.25">
      <c r="B5841" s="2"/>
      <c r="H5841" s="2" t="s">
        <v>1818</v>
      </c>
      <c r="K5841" s="9"/>
      <c r="L5841" s="9"/>
      <c r="M5841" s="9"/>
      <c r="N5841"/>
      <c r="O5841"/>
      <c r="P5841"/>
      <c r="Q5841"/>
      <c r="R5841"/>
      <c r="S5841"/>
      <c r="T5841"/>
      <c r="U5841"/>
      <c r="V5841"/>
      <c r="W5841"/>
    </row>
    <row r="5842" spans="2:23" ht="15" x14ac:dyDescent="0.25">
      <c r="B5842" s="2"/>
      <c r="I5842" s="2" t="s">
        <v>280</v>
      </c>
      <c r="J5842" s="2" t="s">
        <v>1768</v>
      </c>
      <c r="K5842" s="9">
        <v>-8</v>
      </c>
      <c r="L5842" s="9">
        <v>0</v>
      </c>
      <c r="M5842" s="9">
        <v>0</v>
      </c>
      <c r="N5842"/>
      <c r="O5842"/>
      <c r="P5842"/>
      <c r="Q5842"/>
      <c r="R5842"/>
      <c r="S5842"/>
      <c r="T5842"/>
      <c r="U5842"/>
      <c r="V5842"/>
      <c r="W5842"/>
    </row>
    <row r="5843" spans="2:23" ht="15" x14ac:dyDescent="0.25">
      <c r="B5843" s="2"/>
      <c r="K5843" s="9"/>
      <c r="L5843" s="9"/>
      <c r="M5843" s="9"/>
      <c r="N5843"/>
      <c r="O5843"/>
      <c r="P5843"/>
      <c r="Q5843"/>
      <c r="R5843"/>
      <c r="S5843"/>
      <c r="T5843"/>
      <c r="U5843"/>
      <c r="V5843"/>
      <c r="W5843"/>
    </row>
    <row r="5844" spans="2:23" ht="15" x14ac:dyDescent="0.25">
      <c r="B5844" s="2"/>
      <c r="D5844" s="2" t="s">
        <v>515</v>
      </c>
      <c r="E5844" s="2" t="s">
        <v>516</v>
      </c>
      <c r="K5844" s="9"/>
      <c r="L5844" s="9"/>
      <c r="M5844" s="9"/>
      <c r="N5844"/>
      <c r="O5844"/>
      <c r="P5844"/>
      <c r="Q5844"/>
      <c r="R5844"/>
      <c r="S5844"/>
      <c r="T5844"/>
      <c r="U5844"/>
      <c r="V5844"/>
      <c r="W5844"/>
    </row>
    <row r="5845" spans="2:23" ht="15" x14ac:dyDescent="0.25">
      <c r="B5845" s="2"/>
      <c r="F5845" s="2" t="s">
        <v>165</v>
      </c>
      <c r="G5845" s="2" t="s">
        <v>517</v>
      </c>
      <c r="K5845" s="9"/>
      <c r="L5845" s="9"/>
      <c r="M5845" s="9"/>
      <c r="N5845"/>
      <c r="O5845"/>
      <c r="P5845"/>
      <c r="Q5845"/>
      <c r="R5845"/>
      <c r="S5845"/>
      <c r="T5845"/>
      <c r="U5845"/>
      <c r="V5845"/>
      <c r="W5845"/>
    </row>
    <row r="5846" spans="2:23" ht="15" x14ac:dyDescent="0.25">
      <c r="B5846" s="2"/>
      <c r="H5846" s="2" t="s">
        <v>1819</v>
      </c>
      <c r="K5846" s="9"/>
      <c r="L5846" s="9"/>
      <c r="M5846" s="9"/>
      <c r="N5846"/>
      <c r="O5846"/>
      <c r="P5846"/>
      <c r="Q5846"/>
      <c r="R5846"/>
      <c r="S5846"/>
      <c r="T5846"/>
      <c r="U5846"/>
      <c r="V5846"/>
      <c r="W5846"/>
    </row>
    <row r="5847" spans="2:23" ht="15" x14ac:dyDescent="0.25">
      <c r="B5847" s="2"/>
      <c r="I5847" s="2" t="s">
        <v>812</v>
      </c>
      <c r="J5847" s="2" t="s">
        <v>1768</v>
      </c>
      <c r="K5847" s="9">
        <v>-9</v>
      </c>
      <c r="L5847" s="9">
        <v>0</v>
      </c>
      <c r="M5847" s="9">
        <v>0</v>
      </c>
      <c r="N5847"/>
      <c r="O5847"/>
      <c r="P5847"/>
      <c r="Q5847"/>
      <c r="R5847"/>
      <c r="S5847"/>
      <c r="T5847"/>
      <c r="U5847"/>
      <c r="V5847"/>
      <c r="W5847"/>
    </row>
    <row r="5848" spans="2:23" ht="15" x14ac:dyDescent="0.25">
      <c r="B5848" s="2"/>
      <c r="K5848" s="9"/>
      <c r="L5848" s="9"/>
      <c r="M5848" s="9"/>
      <c r="N5848"/>
      <c r="O5848"/>
      <c r="P5848"/>
      <c r="Q5848"/>
      <c r="R5848"/>
      <c r="S5848"/>
      <c r="T5848"/>
      <c r="U5848"/>
      <c r="V5848"/>
      <c r="W5848"/>
    </row>
    <row r="5849" spans="2:23" ht="15" x14ac:dyDescent="0.25">
      <c r="B5849" s="2"/>
      <c r="D5849" s="2" t="s">
        <v>534</v>
      </c>
      <c r="E5849" s="2" t="s">
        <v>535</v>
      </c>
      <c r="K5849" s="9"/>
      <c r="L5849" s="9"/>
      <c r="M5849" s="9"/>
      <c r="N5849"/>
      <c r="O5849"/>
      <c r="P5849"/>
      <c r="Q5849"/>
      <c r="R5849"/>
      <c r="S5849"/>
      <c r="T5849"/>
      <c r="U5849"/>
      <c r="V5849"/>
      <c r="W5849"/>
    </row>
    <row r="5850" spans="2:23" ht="15" x14ac:dyDescent="0.25">
      <c r="B5850" s="2"/>
      <c r="F5850" s="2" t="s">
        <v>78</v>
      </c>
      <c r="G5850" s="2" t="s">
        <v>75</v>
      </c>
      <c r="K5850" s="9"/>
      <c r="L5850" s="9"/>
      <c r="M5850" s="9"/>
      <c r="N5850"/>
      <c r="O5850"/>
      <c r="P5850"/>
      <c r="Q5850"/>
      <c r="R5850"/>
      <c r="S5850"/>
      <c r="T5850"/>
      <c r="U5850"/>
      <c r="V5850"/>
      <c r="W5850"/>
    </row>
    <row r="5851" spans="2:23" ht="15" x14ac:dyDescent="0.25">
      <c r="B5851" s="2"/>
      <c r="H5851" s="2" t="s">
        <v>1301</v>
      </c>
      <c r="K5851" s="9"/>
      <c r="L5851" s="9"/>
      <c r="M5851" s="9"/>
      <c r="N5851"/>
      <c r="O5851"/>
      <c r="P5851"/>
      <c r="Q5851"/>
      <c r="R5851"/>
      <c r="S5851"/>
      <c r="T5851"/>
      <c r="U5851"/>
      <c r="V5851"/>
      <c r="W5851"/>
    </row>
    <row r="5852" spans="2:23" ht="15" x14ac:dyDescent="0.25">
      <c r="B5852" s="2"/>
      <c r="I5852" s="2" t="s">
        <v>550</v>
      </c>
      <c r="J5852" s="2" t="s">
        <v>1768</v>
      </c>
      <c r="K5852" s="9">
        <v>-1</v>
      </c>
      <c r="L5852" s="9">
        <v>-1</v>
      </c>
      <c r="M5852" s="9">
        <v>-1</v>
      </c>
      <c r="N5852"/>
      <c r="O5852"/>
      <c r="P5852"/>
      <c r="Q5852"/>
      <c r="R5852"/>
      <c r="S5852"/>
      <c r="T5852"/>
      <c r="U5852"/>
      <c r="V5852"/>
      <c r="W5852"/>
    </row>
    <row r="5853" spans="2:23" ht="15" x14ac:dyDescent="0.25">
      <c r="B5853" s="2"/>
      <c r="K5853" s="9"/>
      <c r="L5853" s="9"/>
      <c r="M5853" s="9"/>
      <c r="N5853"/>
      <c r="O5853"/>
      <c r="P5853"/>
      <c r="Q5853"/>
      <c r="R5853"/>
      <c r="S5853"/>
      <c r="T5853"/>
      <c r="U5853"/>
      <c r="V5853"/>
      <c r="W5853"/>
    </row>
    <row r="5854" spans="2:23" ht="15" x14ac:dyDescent="0.25">
      <c r="B5854" s="2"/>
      <c r="F5854" s="2" t="s">
        <v>165</v>
      </c>
      <c r="G5854" s="2" t="s">
        <v>543</v>
      </c>
      <c r="K5854" s="9"/>
      <c r="L5854" s="9"/>
      <c r="M5854" s="9"/>
      <c r="N5854"/>
      <c r="O5854"/>
      <c r="P5854"/>
      <c r="Q5854"/>
      <c r="R5854"/>
      <c r="S5854"/>
      <c r="T5854"/>
      <c r="U5854"/>
      <c r="V5854"/>
      <c r="W5854"/>
    </row>
    <row r="5855" spans="2:23" ht="15" x14ac:dyDescent="0.25">
      <c r="B5855" s="2"/>
      <c r="H5855" s="2" t="s">
        <v>1094</v>
      </c>
      <c r="K5855" s="9"/>
      <c r="L5855" s="9"/>
      <c r="M5855" s="9"/>
      <c r="N5855"/>
      <c r="O5855"/>
      <c r="P5855"/>
      <c r="Q5855"/>
      <c r="R5855"/>
      <c r="S5855"/>
      <c r="T5855"/>
      <c r="U5855"/>
      <c r="V5855"/>
      <c r="W5855"/>
    </row>
    <row r="5856" spans="2:23" ht="15" x14ac:dyDescent="0.25">
      <c r="B5856" s="2"/>
      <c r="I5856" s="2" t="s">
        <v>375</v>
      </c>
      <c r="J5856" s="2" t="s">
        <v>1768</v>
      </c>
      <c r="K5856" s="9">
        <v>0</v>
      </c>
      <c r="L5856" s="9">
        <v>-1</v>
      </c>
      <c r="M5856" s="9">
        <v>-1</v>
      </c>
      <c r="N5856"/>
      <c r="O5856"/>
      <c r="P5856"/>
      <c r="Q5856"/>
      <c r="R5856"/>
      <c r="S5856"/>
      <c r="T5856"/>
      <c r="U5856"/>
      <c r="V5856"/>
      <c r="W5856"/>
    </row>
    <row r="5857" spans="2:23" ht="15" x14ac:dyDescent="0.25">
      <c r="B5857" s="2"/>
      <c r="K5857" s="9"/>
      <c r="L5857" s="9"/>
      <c r="M5857" s="9"/>
      <c r="N5857"/>
      <c r="O5857"/>
      <c r="P5857"/>
      <c r="Q5857"/>
      <c r="R5857"/>
      <c r="S5857"/>
      <c r="T5857"/>
      <c r="U5857"/>
      <c r="V5857"/>
      <c r="W5857"/>
    </row>
    <row r="5858" spans="2:23" ht="15" x14ac:dyDescent="0.25">
      <c r="B5858" s="2"/>
      <c r="F5858" s="2" t="s">
        <v>181</v>
      </c>
      <c r="G5858" s="2" t="s">
        <v>1095</v>
      </c>
      <c r="K5858" s="9"/>
      <c r="L5858" s="9"/>
      <c r="M5858" s="9"/>
      <c r="N5858"/>
      <c r="O5858"/>
      <c r="P5858"/>
      <c r="Q5858"/>
      <c r="R5858"/>
      <c r="S5858"/>
      <c r="T5858"/>
      <c r="U5858"/>
      <c r="V5858"/>
      <c r="W5858"/>
    </row>
    <row r="5859" spans="2:23" ht="15" x14ac:dyDescent="0.25">
      <c r="B5859" s="2"/>
      <c r="H5859" s="2" t="s">
        <v>1096</v>
      </c>
      <c r="K5859" s="9"/>
      <c r="L5859" s="9"/>
      <c r="M5859" s="9"/>
      <c r="N5859"/>
      <c r="O5859"/>
      <c r="P5859"/>
      <c r="Q5859"/>
      <c r="R5859"/>
      <c r="S5859"/>
      <c r="T5859"/>
      <c r="U5859"/>
      <c r="V5859"/>
      <c r="W5859"/>
    </row>
    <row r="5860" spans="2:23" ht="15" x14ac:dyDescent="0.25">
      <c r="B5860" s="2"/>
      <c r="I5860" s="2" t="s">
        <v>378</v>
      </c>
      <c r="J5860" s="2" t="s">
        <v>1768</v>
      </c>
      <c r="K5860" s="9">
        <v>-2</v>
      </c>
      <c r="L5860" s="9">
        <v>-1</v>
      </c>
      <c r="M5860" s="9">
        <v>-1</v>
      </c>
      <c r="N5860"/>
      <c r="O5860"/>
      <c r="P5860"/>
      <c r="Q5860"/>
      <c r="R5860"/>
      <c r="S5860"/>
      <c r="T5860"/>
      <c r="U5860"/>
      <c r="V5860"/>
      <c r="W5860"/>
    </row>
    <row r="5861" spans="2:23" ht="15" x14ac:dyDescent="0.25">
      <c r="B5861" s="2"/>
      <c r="K5861" s="9"/>
      <c r="L5861" s="9"/>
      <c r="M5861" s="9"/>
      <c r="N5861"/>
      <c r="O5861"/>
      <c r="P5861"/>
      <c r="Q5861"/>
      <c r="R5861"/>
      <c r="S5861"/>
      <c r="T5861"/>
      <c r="U5861"/>
      <c r="V5861"/>
      <c r="W5861"/>
    </row>
    <row r="5862" spans="2:23" ht="15" x14ac:dyDescent="0.25">
      <c r="B5862" s="2"/>
      <c r="D5862" s="2" t="s">
        <v>569</v>
      </c>
      <c r="E5862" s="2" t="s">
        <v>570</v>
      </c>
      <c r="K5862" s="9"/>
      <c r="L5862" s="9"/>
      <c r="M5862" s="9"/>
      <c r="N5862"/>
      <c r="O5862"/>
      <c r="P5862"/>
      <c r="Q5862"/>
      <c r="R5862"/>
      <c r="S5862"/>
      <c r="T5862"/>
      <c r="U5862"/>
      <c r="V5862"/>
      <c r="W5862"/>
    </row>
    <row r="5863" spans="2:23" ht="15" x14ac:dyDescent="0.25">
      <c r="B5863" s="2"/>
      <c r="F5863" s="2" t="s">
        <v>74</v>
      </c>
      <c r="G5863" s="2" t="s">
        <v>445</v>
      </c>
      <c r="K5863" s="9"/>
      <c r="L5863" s="9"/>
      <c r="M5863" s="9"/>
      <c r="N5863"/>
      <c r="O5863"/>
      <c r="P5863"/>
      <c r="Q5863"/>
      <c r="R5863"/>
      <c r="S5863"/>
      <c r="T5863"/>
      <c r="U5863"/>
      <c r="V5863"/>
      <c r="W5863"/>
    </row>
    <row r="5864" spans="2:23" ht="15" x14ac:dyDescent="0.25">
      <c r="B5864" s="2"/>
      <c r="H5864" s="2" t="s">
        <v>1097</v>
      </c>
      <c r="K5864" s="9"/>
      <c r="L5864" s="9"/>
      <c r="M5864" s="9"/>
      <c r="N5864"/>
      <c r="O5864"/>
      <c r="P5864"/>
      <c r="Q5864"/>
      <c r="R5864"/>
      <c r="S5864"/>
      <c r="T5864"/>
      <c r="U5864"/>
      <c r="V5864"/>
      <c r="W5864"/>
    </row>
    <row r="5865" spans="2:23" ht="15" x14ac:dyDescent="0.25">
      <c r="B5865" s="2"/>
      <c r="I5865" s="2" t="s">
        <v>690</v>
      </c>
      <c r="J5865" s="2" t="s">
        <v>1768</v>
      </c>
      <c r="K5865" s="9">
        <v>-750</v>
      </c>
      <c r="L5865" s="9">
        <v>-233</v>
      </c>
      <c r="M5865" s="9">
        <v>-233</v>
      </c>
      <c r="N5865"/>
      <c r="O5865"/>
      <c r="P5865"/>
      <c r="Q5865"/>
      <c r="R5865"/>
      <c r="S5865"/>
      <c r="T5865"/>
      <c r="U5865"/>
      <c r="V5865"/>
      <c r="W5865"/>
    </row>
    <row r="5866" spans="2:23" ht="15" x14ac:dyDescent="0.25">
      <c r="B5866" s="2"/>
      <c r="K5866" s="9"/>
      <c r="L5866" s="9"/>
      <c r="M5866" s="9"/>
      <c r="N5866"/>
      <c r="O5866"/>
      <c r="P5866"/>
      <c r="Q5866"/>
      <c r="R5866"/>
      <c r="S5866"/>
      <c r="T5866"/>
      <c r="U5866"/>
      <c r="V5866"/>
      <c r="W5866"/>
    </row>
    <row r="5867" spans="2:23" ht="15" x14ac:dyDescent="0.25">
      <c r="B5867" s="2"/>
      <c r="H5867" s="2" t="s">
        <v>1098</v>
      </c>
      <c r="K5867" s="9"/>
      <c r="L5867" s="9"/>
      <c r="M5867" s="9"/>
      <c r="N5867"/>
      <c r="O5867"/>
      <c r="P5867"/>
      <c r="Q5867"/>
      <c r="R5867"/>
      <c r="S5867"/>
      <c r="T5867"/>
      <c r="U5867"/>
      <c r="V5867"/>
      <c r="W5867"/>
    </row>
    <row r="5868" spans="2:23" ht="15" x14ac:dyDescent="0.25">
      <c r="B5868" s="2"/>
      <c r="I5868" s="2" t="s">
        <v>415</v>
      </c>
      <c r="J5868" s="2" t="s">
        <v>1768</v>
      </c>
      <c r="K5868" s="9">
        <v>-1</v>
      </c>
      <c r="L5868" s="9">
        <v>-1</v>
      </c>
      <c r="M5868" s="9">
        <v>-1</v>
      </c>
      <c r="N5868"/>
      <c r="O5868"/>
      <c r="P5868"/>
      <c r="Q5868"/>
      <c r="R5868"/>
      <c r="S5868"/>
      <c r="T5868"/>
      <c r="U5868"/>
      <c r="V5868"/>
      <c r="W5868"/>
    </row>
    <row r="5869" spans="2:23" ht="15" x14ac:dyDescent="0.25">
      <c r="B5869" s="2"/>
      <c r="K5869" s="9"/>
      <c r="L5869" s="9"/>
      <c r="M5869" s="9"/>
      <c r="N5869"/>
      <c r="O5869"/>
      <c r="P5869"/>
      <c r="Q5869"/>
      <c r="R5869"/>
      <c r="S5869"/>
      <c r="T5869"/>
      <c r="U5869"/>
      <c r="V5869"/>
      <c r="W5869"/>
    </row>
    <row r="5870" spans="2:23" ht="15" x14ac:dyDescent="0.25">
      <c r="B5870" s="2"/>
      <c r="H5870" s="2" t="s">
        <v>1820</v>
      </c>
      <c r="K5870" s="9"/>
      <c r="L5870" s="9"/>
      <c r="M5870" s="9"/>
      <c r="N5870"/>
      <c r="O5870"/>
      <c r="P5870"/>
      <c r="Q5870"/>
      <c r="R5870"/>
      <c r="S5870"/>
      <c r="T5870"/>
      <c r="U5870"/>
      <c r="V5870"/>
      <c r="W5870"/>
    </row>
    <row r="5871" spans="2:23" ht="15" x14ac:dyDescent="0.25">
      <c r="B5871" s="2"/>
      <c r="I5871" s="2" t="s">
        <v>375</v>
      </c>
      <c r="J5871" s="2" t="s">
        <v>1768</v>
      </c>
      <c r="K5871" s="9">
        <v>-2</v>
      </c>
      <c r="L5871" s="9">
        <v>-1</v>
      </c>
      <c r="M5871" s="9">
        <v>0</v>
      </c>
      <c r="N5871"/>
      <c r="O5871"/>
      <c r="P5871"/>
      <c r="Q5871"/>
      <c r="R5871"/>
      <c r="S5871"/>
      <c r="T5871"/>
      <c r="U5871"/>
      <c r="V5871"/>
      <c r="W5871"/>
    </row>
    <row r="5872" spans="2:23" ht="15" x14ac:dyDescent="0.25">
      <c r="B5872" s="2"/>
      <c r="K5872" s="9"/>
      <c r="L5872" s="9"/>
      <c r="M5872" s="9"/>
      <c r="N5872"/>
      <c r="O5872"/>
      <c r="P5872"/>
      <c r="Q5872"/>
      <c r="R5872"/>
      <c r="S5872"/>
      <c r="T5872"/>
      <c r="U5872"/>
      <c r="V5872"/>
      <c r="W5872"/>
    </row>
    <row r="5873" spans="2:23" ht="15" x14ac:dyDescent="0.25">
      <c r="B5873" s="2"/>
      <c r="H5873" s="2" t="s">
        <v>1821</v>
      </c>
      <c r="K5873" s="9"/>
      <c r="L5873" s="9"/>
      <c r="M5873" s="9"/>
      <c r="N5873"/>
      <c r="O5873"/>
      <c r="P5873"/>
      <c r="Q5873"/>
      <c r="R5873"/>
      <c r="S5873"/>
      <c r="T5873"/>
      <c r="U5873"/>
      <c r="V5873"/>
      <c r="W5873"/>
    </row>
    <row r="5874" spans="2:23" ht="15" x14ac:dyDescent="0.25">
      <c r="B5874" s="2"/>
      <c r="I5874" s="2" t="s">
        <v>412</v>
      </c>
      <c r="J5874" s="2" t="s">
        <v>1768</v>
      </c>
      <c r="K5874" s="9">
        <v>-455</v>
      </c>
      <c r="L5874" s="9">
        <v>0</v>
      </c>
      <c r="M5874" s="9">
        <v>0</v>
      </c>
      <c r="N5874"/>
      <c r="O5874"/>
      <c r="P5874"/>
      <c r="Q5874"/>
      <c r="R5874"/>
      <c r="S5874"/>
      <c r="T5874"/>
      <c r="U5874"/>
      <c r="V5874"/>
      <c r="W5874"/>
    </row>
    <row r="5875" spans="2:23" ht="15" x14ac:dyDescent="0.25">
      <c r="B5875" s="2"/>
      <c r="K5875" s="9"/>
      <c r="L5875" s="9"/>
      <c r="M5875" s="9"/>
      <c r="N5875"/>
      <c r="O5875"/>
      <c r="P5875"/>
      <c r="Q5875"/>
      <c r="R5875"/>
      <c r="S5875"/>
      <c r="T5875"/>
      <c r="U5875"/>
      <c r="V5875"/>
      <c r="W5875"/>
    </row>
    <row r="5876" spans="2:23" ht="15" x14ac:dyDescent="0.25">
      <c r="B5876" s="2"/>
      <c r="H5876" s="2" t="s">
        <v>1822</v>
      </c>
      <c r="K5876" s="9"/>
      <c r="L5876" s="9"/>
      <c r="M5876" s="9"/>
      <c r="N5876"/>
      <c r="O5876"/>
      <c r="P5876"/>
      <c r="Q5876"/>
      <c r="R5876"/>
      <c r="S5876"/>
      <c r="T5876"/>
      <c r="U5876"/>
      <c r="V5876"/>
      <c r="W5876"/>
    </row>
    <row r="5877" spans="2:23" ht="15" x14ac:dyDescent="0.25">
      <c r="B5877" s="2"/>
      <c r="I5877" s="2" t="s">
        <v>736</v>
      </c>
      <c r="J5877" s="2" t="s">
        <v>1768</v>
      </c>
      <c r="K5877" s="9">
        <v>-120</v>
      </c>
      <c r="L5877" s="9">
        <v>-50</v>
      </c>
      <c r="M5877" s="9">
        <v>0</v>
      </c>
      <c r="N5877"/>
      <c r="O5877"/>
      <c r="P5877"/>
      <c r="Q5877"/>
      <c r="R5877"/>
      <c r="S5877"/>
      <c r="T5877"/>
      <c r="U5877"/>
      <c r="V5877"/>
      <c r="W5877"/>
    </row>
    <row r="5878" spans="2:23" ht="15" x14ac:dyDescent="0.25">
      <c r="B5878" s="2"/>
      <c r="K5878" s="9"/>
      <c r="L5878" s="9"/>
      <c r="M5878" s="9"/>
      <c r="N5878"/>
      <c r="O5878"/>
      <c r="P5878"/>
      <c r="Q5878"/>
      <c r="R5878"/>
      <c r="S5878"/>
      <c r="T5878"/>
      <c r="U5878"/>
      <c r="V5878"/>
      <c r="W5878"/>
    </row>
    <row r="5879" spans="2:23" ht="15" x14ac:dyDescent="0.25">
      <c r="B5879" s="2"/>
      <c r="H5879" s="2" t="s">
        <v>1823</v>
      </c>
      <c r="K5879" s="9"/>
      <c r="L5879" s="9"/>
      <c r="M5879" s="9"/>
      <c r="N5879"/>
      <c r="O5879"/>
      <c r="P5879"/>
      <c r="Q5879"/>
      <c r="R5879"/>
      <c r="S5879"/>
      <c r="T5879"/>
      <c r="U5879"/>
      <c r="V5879"/>
      <c r="W5879"/>
    </row>
    <row r="5880" spans="2:23" ht="15" x14ac:dyDescent="0.25">
      <c r="B5880" s="2"/>
      <c r="I5880" s="2" t="s">
        <v>412</v>
      </c>
      <c r="J5880" s="2" t="s">
        <v>1768</v>
      </c>
      <c r="K5880" s="9">
        <v>0</v>
      </c>
      <c r="L5880" s="9">
        <v>-92</v>
      </c>
      <c r="M5880" s="9">
        <v>0</v>
      </c>
      <c r="N5880"/>
      <c r="O5880"/>
      <c r="P5880"/>
      <c r="Q5880"/>
      <c r="R5880"/>
      <c r="S5880"/>
      <c r="T5880"/>
      <c r="U5880"/>
      <c r="V5880"/>
      <c r="W5880"/>
    </row>
    <row r="5881" spans="2:23" ht="15" x14ac:dyDescent="0.25">
      <c r="B5881" s="2"/>
      <c r="K5881" s="9"/>
      <c r="L5881" s="9"/>
      <c r="M5881" s="9"/>
      <c r="N5881"/>
      <c r="O5881"/>
      <c r="P5881"/>
      <c r="Q5881"/>
      <c r="R5881"/>
      <c r="S5881"/>
      <c r="T5881"/>
      <c r="U5881"/>
      <c r="V5881"/>
      <c r="W5881"/>
    </row>
    <row r="5882" spans="2:23" ht="15" x14ac:dyDescent="0.25">
      <c r="B5882" s="2"/>
      <c r="H5882" s="2" t="s">
        <v>1824</v>
      </c>
      <c r="K5882" s="9"/>
      <c r="L5882" s="9"/>
      <c r="M5882" s="9"/>
      <c r="N5882"/>
      <c r="O5882"/>
      <c r="P5882"/>
      <c r="Q5882"/>
      <c r="R5882"/>
      <c r="S5882"/>
      <c r="T5882"/>
      <c r="U5882"/>
      <c r="V5882"/>
      <c r="W5882"/>
    </row>
    <row r="5883" spans="2:23" ht="15" x14ac:dyDescent="0.25">
      <c r="B5883" s="2"/>
      <c r="I5883" s="2" t="s">
        <v>415</v>
      </c>
      <c r="J5883" s="2" t="s">
        <v>1768</v>
      </c>
      <c r="K5883" s="9">
        <v>-46</v>
      </c>
      <c r="L5883" s="9">
        <v>-144</v>
      </c>
      <c r="M5883" s="9">
        <v>-238</v>
      </c>
      <c r="N5883"/>
      <c r="O5883"/>
      <c r="P5883"/>
      <c r="Q5883"/>
      <c r="R5883"/>
      <c r="S5883"/>
      <c r="T5883"/>
      <c r="U5883"/>
      <c r="V5883"/>
      <c r="W5883"/>
    </row>
    <row r="5884" spans="2:23" ht="15" x14ac:dyDescent="0.25">
      <c r="B5884" s="2"/>
      <c r="K5884" s="9"/>
      <c r="L5884" s="9"/>
      <c r="M5884" s="9"/>
      <c r="N5884"/>
      <c r="O5884"/>
      <c r="P5884"/>
      <c r="Q5884"/>
      <c r="R5884"/>
      <c r="S5884"/>
      <c r="T5884"/>
      <c r="U5884"/>
      <c r="V5884"/>
      <c r="W5884"/>
    </row>
    <row r="5885" spans="2:23" ht="15" x14ac:dyDescent="0.25">
      <c r="B5885" s="2"/>
      <c r="F5885" s="2" t="s">
        <v>78</v>
      </c>
      <c r="G5885" s="2" t="s">
        <v>577</v>
      </c>
      <c r="K5885" s="9"/>
      <c r="L5885" s="9"/>
      <c r="M5885" s="9"/>
      <c r="N5885"/>
      <c r="O5885"/>
      <c r="P5885"/>
      <c r="Q5885"/>
      <c r="R5885"/>
      <c r="S5885"/>
      <c r="T5885"/>
      <c r="U5885"/>
      <c r="V5885"/>
      <c r="W5885"/>
    </row>
    <row r="5886" spans="2:23" ht="15" x14ac:dyDescent="0.25">
      <c r="B5886" s="2"/>
      <c r="H5886" s="2" t="s">
        <v>1100</v>
      </c>
      <c r="K5886" s="9"/>
      <c r="L5886" s="9"/>
      <c r="M5886" s="9"/>
      <c r="N5886"/>
      <c r="O5886"/>
      <c r="P5886"/>
      <c r="Q5886"/>
      <c r="R5886"/>
      <c r="S5886"/>
      <c r="T5886"/>
      <c r="U5886"/>
      <c r="V5886"/>
      <c r="W5886"/>
    </row>
    <row r="5887" spans="2:23" ht="15" x14ac:dyDescent="0.25">
      <c r="B5887" s="2"/>
      <c r="I5887" s="2" t="s">
        <v>357</v>
      </c>
      <c r="J5887" s="2" t="s">
        <v>1785</v>
      </c>
      <c r="K5887" s="9">
        <v>-161</v>
      </c>
      <c r="L5887" s="9">
        <v>-757</v>
      </c>
      <c r="M5887" s="9">
        <v>0</v>
      </c>
      <c r="N5887"/>
      <c r="O5887"/>
      <c r="P5887"/>
      <c r="Q5887"/>
      <c r="R5887"/>
      <c r="S5887"/>
      <c r="T5887"/>
      <c r="U5887"/>
      <c r="V5887"/>
      <c r="W5887"/>
    </row>
    <row r="5888" spans="2:23" ht="15" x14ac:dyDescent="0.25">
      <c r="B5888" s="2"/>
      <c r="K5888" s="9"/>
      <c r="L5888" s="9"/>
      <c r="M5888" s="9"/>
      <c r="N5888"/>
      <c r="O5888"/>
      <c r="P5888"/>
      <c r="Q5888"/>
      <c r="R5888"/>
      <c r="S5888"/>
      <c r="T5888"/>
      <c r="U5888"/>
      <c r="V5888"/>
      <c r="W5888"/>
    </row>
    <row r="5889" spans="2:23" ht="15" x14ac:dyDescent="0.25">
      <c r="B5889" s="2"/>
      <c r="F5889" s="2" t="s">
        <v>171</v>
      </c>
      <c r="G5889" s="2" t="s">
        <v>579</v>
      </c>
      <c r="K5889" s="9"/>
      <c r="L5889" s="9"/>
      <c r="M5889" s="9"/>
      <c r="N5889"/>
      <c r="O5889"/>
      <c r="P5889"/>
      <c r="Q5889"/>
      <c r="R5889"/>
      <c r="S5889"/>
      <c r="T5889"/>
      <c r="U5889"/>
      <c r="V5889"/>
      <c r="W5889"/>
    </row>
    <row r="5890" spans="2:23" ht="15" x14ac:dyDescent="0.25">
      <c r="B5890" s="2"/>
      <c r="H5890" s="2" t="s">
        <v>1825</v>
      </c>
      <c r="K5890" s="9"/>
      <c r="L5890" s="9"/>
      <c r="M5890" s="9"/>
      <c r="N5890"/>
      <c r="O5890"/>
      <c r="P5890"/>
      <c r="Q5890"/>
      <c r="R5890"/>
      <c r="S5890"/>
      <c r="T5890"/>
      <c r="U5890"/>
      <c r="V5890"/>
      <c r="W5890"/>
    </row>
    <row r="5891" spans="2:23" ht="15" x14ac:dyDescent="0.25">
      <c r="B5891" s="2"/>
      <c r="I5891" s="2" t="s">
        <v>572</v>
      </c>
      <c r="J5891" s="2" t="s">
        <v>1768</v>
      </c>
      <c r="K5891" s="9">
        <v>-51</v>
      </c>
      <c r="L5891" s="9">
        <v>-185</v>
      </c>
      <c r="M5891" s="9">
        <v>-58</v>
      </c>
      <c r="N5891"/>
      <c r="O5891"/>
      <c r="P5891"/>
      <c r="Q5891"/>
      <c r="R5891"/>
      <c r="S5891"/>
      <c r="T5891"/>
      <c r="U5891"/>
      <c r="V5891"/>
      <c r="W5891"/>
    </row>
    <row r="5892" spans="2:23" ht="15" x14ac:dyDescent="0.25">
      <c r="B5892" s="2"/>
      <c r="K5892" s="9"/>
      <c r="L5892" s="9"/>
      <c r="M5892" s="9"/>
      <c r="N5892"/>
      <c r="O5892"/>
      <c r="P5892"/>
      <c r="Q5892"/>
      <c r="R5892"/>
      <c r="S5892"/>
      <c r="T5892"/>
      <c r="U5892"/>
      <c r="V5892"/>
      <c r="W5892"/>
    </row>
    <row r="5893" spans="2:23" ht="15" x14ac:dyDescent="0.25">
      <c r="B5893" s="2"/>
      <c r="F5893" s="2" t="s">
        <v>85</v>
      </c>
      <c r="G5893" s="2" t="s">
        <v>587</v>
      </c>
      <c r="K5893" s="9"/>
      <c r="L5893" s="9"/>
      <c r="M5893" s="9"/>
      <c r="N5893"/>
      <c r="O5893"/>
      <c r="P5893"/>
      <c r="Q5893"/>
      <c r="R5893"/>
      <c r="S5893"/>
      <c r="T5893"/>
      <c r="U5893"/>
      <c r="V5893"/>
      <c r="W5893"/>
    </row>
    <row r="5894" spans="2:23" ht="15" x14ac:dyDescent="0.25">
      <c r="B5894" s="2"/>
      <c r="H5894" s="2" t="s">
        <v>1826</v>
      </c>
      <c r="K5894" s="9"/>
      <c r="L5894" s="9"/>
      <c r="M5894" s="9"/>
      <c r="N5894"/>
      <c r="O5894"/>
      <c r="P5894"/>
      <c r="Q5894"/>
      <c r="R5894"/>
      <c r="S5894"/>
      <c r="T5894"/>
      <c r="U5894"/>
      <c r="V5894"/>
      <c r="W5894"/>
    </row>
    <row r="5895" spans="2:23" ht="15" x14ac:dyDescent="0.25">
      <c r="B5895" s="2"/>
      <c r="I5895" s="2" t="s">
        <v>572</v>
      </c>
      <c r="J5895" s="2" t="s">
        <v>1768</v>
      </c>
      <c r="K5895" s="9">
        <v>-1</v>
      </c>
      <c r="L5895" s="9">
        <v>-1</v>
      </c>
      <c r="M5895" s="9">
        <v>-1</v>
      </c>
      <c r="N5895"/>
      <c r="O5895"/>
      <c r="P5895"/>
      <c r="Q5895"/>
      <c r="R5895"/>
      <c r="S5895"/>
      <c r="T5895"/>
      <c r="U5895"/>
      <c r="V5895"/>
      <c r="W5895"/>
    </row>
    <row r="5896" spans="2:23" ht="15" x14ac:dyDescent="0.25">
      <c r="B5896" s="2"/>
      <c r="K5896" s="9"/>
      <c r="L5896" s="9"/>
      <c r="M5896" s="9"/>
      <c r="N5896"/>
      <c r="O5896"/>
      <c r="P5896"/>
      <c r="Q5896"/>
      <c r="R5896"/>
      <c r="S5896"/>
      <c r="T5896"/>
      <c r="U5896"/>
      <c r="V5896"/>
      <c r="W5896"/>
    </row>
    <row r="5897" spans="2:23" ht="15" x14ac:dyDescent="0.25">
      <c r="B5897" s="2"/>
      <c r="H5897" s="2" t="s">
        <v>1827</v>
      </c>
      <c r="K5897" s="9"/>
      <c r="L5897" s="9"/>
      <c r="M5897" s="9"/>
      <c r="N5897"/>
      <c r="O5897"/>
      <c r="P5897"/>
      <c r="Q5897"/>
      <c r="R5897"/>
      <c r="S5897"/>
      <c r="T5897"/>
      <c r="U5897"/>
      <c r="V5897"/>
      <c r="W5897"/>
    </row>
    <row r="5898" spans="2:23" ht="15" x14ac:dyDescent="0.25">
      <c r="B5898" s="2"/>
      <c r="I5898" s="2" t="s">
        <v>309</v>
      </c>
      <c r="J5898" s="2" t="s">
        <v>1768</v>
      </c>
      <c r="K5898" s="9">
        <v>-19078</v>
      </c>
      <c r="L5898" s="9">
        <v>0</v>
      </c>
      <c r="M5898" s="9">
        <v>0</v>
      </c>
      <c r="N5898"/>
      <c r="O5898"/>
      <c r="P5898"/>
      <c r="Q5898"/>
      <c r="R5898"/>
      <c r="S5898"/>
      <c r="T5898"/>
      <c r="U5898"/>
      <c r="V5898"/>
      <c r="W5898"/>
    </row>
    <row r="5899" spans="2:23" ht="15" x14ac:dyDescent="0.25">
      <c r="B5899" s="2"/>
      <c r="K5899" s="9"/>
      <c r="L5899" s="9"/>
      <c r="M5899" s="9"/>
      <c r="N5899"/>
      <c r="O5899"/>
      <c r="P5899"/>
      <c r="Q5899"/>
      <c r="R5899"/>
      <c r="S5899"/>
      <c r="T5899"/>
      <c r="U5899"/>
      <c r="V5899"/>
      <c r="W5899"/>
    </row>
    <row r="5900" spans="2:23" ht="15" x14ac:dyDescent="0.25">
      <c r="B5900" s="2"/>
      <c r="H5900" s="2" t="s">
        <v>1828</v>
      </c>
      <c r="K5900" s="9"/>
      <c r="L5900" s="9"/>
      <c r="M5900" s="9"/>
      <c r="N5900"/>
      <c r="O5900"/>
      <c r="P5900"/>
      <c r="Q5900"/>
      <c r="R5900"/>
      <c r="S5900"/>
      <c r="T5900"/>
      <c r="U5900"/>
      <c r="V5900"/>
      <c r="W5900"/>
    </row>
    <row r="5901" spans="2:23" ht="15" x14ac:dyDescent="0.25">
      <c r="B5901" s="2"/>
      <c r="I5901" s="2" t="s">
        <v>1072</v>
      </c>
      <c r="J5901" s="2" t="s">
        <v>1768</v>
      </c>
      <c r="K5901" s="9">
        <v>-373</v>
      </c>
      <c r="L5901" s="9">
        <v>0</v>
      </c>
      <c r="M5901" s="9">
        <v>0</v>
      </c>
      <c r="N5901"/>
      <c r="O5901"/>
      <c r="P5901"/>
      <c r="Q5901"/>
      <c r="R5901"/>
      <c r="S5901"/>
      <c r="T5901"/>
      <c r="U5901"/>
      <c r="V5901"/>
      <c r="W5901"/>
    </row>
    <row r="5902" spans="2:23" ht="15" x14ac:dyDescent="0.25">
      <c r="B5902" s="2"/>
      <c r="K5902" s="9"/>
      <c r="L5902" s="9"/>
      <c r="M5902" s="9"/>
      <c r="N5902"/>
      <c r="O5902"/>
      <c r="P5902"/>
      <c r="Q5902"/>
      <c r="R5902"/>
      <c r="S5902"/>
      <c r="T5902"/>
      <c r="U5902"/>
      <c r="V5902"/>
      <c r="W5902"/>
    </row>
    <row r="5903" spans="2:23" ht="15" x14ac:dyDescent="0.25">
      <c r="B5903" s="2"/>
      <c r="H5903" s="2" t="s">
        <v>1829</v>
      </c>
      <c r="K5903" s="9"/>
      <c r="L5903" s="9"/>
      <c r="M5903" s="9"/>
      <c r="N5903"/>
      <c r="O5903"/>
      <c r="P5903"/>
      <c r="Q5903"/>
      <c r="R5903"/>
      <c r="S5903"/>
      <c r="T5903"/>
      <c r="U5903"/>
      <c r="V5903"/>
      <c r="W5903"/>
    </row>
    <row r="5904" spans="2:23" ht="15" x14ac:dyDescent="0.25">
      <c r="B5904" s="2"/>
      <c r="I5904" s="2" t="s">
        <v>1072</v>
      </c>
      <c r="J5904" s="2" t="s">
        <v>1768</v>
      </c>
      <c r="K5904" s="9">
        <v>-1</v>
      </c>
      <c r="L5904" s="9">
        <v>0</v>
      </c>
      <c r="M5904" s="9">
        <v>0</v>
      </c>
      <c r="N5904"/>
      <c r="O5904"/>
      <c r="P5904"/>
      <c r="Q5904"/>
      <c r="R5904"/>
      <c r="S5904"/>
      <c r="T5904"/>
      <c r="U5904"/>
      <c r="V5904"/>
      <c r="W5904"/>
    </row>
    <row r="5905" spans="2:23" ht="15" x14ac:dyDescent="0.25">
      <c r="B5905" s="2"/>
      <c r="K5905" s="9"/>
      <c r="L5905" s="9"/>
      <c r="M5905" s="9"/>
      <c r="N5905"/>
      <c r="O5905"/>
      <c r="P5905"/>
      <c r="Q5905"/>
      <c r="R5905"/>
      <c r="S5905"/>
      <c r="T5905"/>
      <c r="U5905"/>
      <c r="V5905"/>
      <c r="W5905"/>
    </row>
    <row r="5906" spans="2:23" ht="15" x14ac:dyDescent="0.25">
      <c r="B5906" s="2"/>
      <c r="H5906" s="2" t="s">
        <v>1830</v>
      </c>
      <c r="K5906" s="9"/>
      <c r="L5906" s="9"/>
      <c r="M5906" s="9"/>
      <c r="N5906"/>
      <c r="O5906"/>
      <c r="P5906"/>
      <c r="Q5906"/>
      <c r="R5906"/>
      <c r="S5906"/>
      <c r="T5906"/>
      <c r="U5906"/>
      <c r="V5906"/>
      <c r="W5906"/>
    </row>
    <row r="5907" spans="2:23" ht="15" x14ac:dyDescent="0.25">
      <c r="B5907" s="2"/>
      <c r="I5907" s="2" t="s">
        <v>309</v>
      </c>
      <c r="J5907" s="2" t="s">
        <v>1768</v>
      </c>
      <c r="K5907" s="9">
        <v>-1</v>
      </c>
      <c r="L5907" s="9">
        <v>0</v>
      </c>
      <c r="M5907" s="9">
        <v>0</v>
      </c>
      <c r="N5907"/>
      <c r="O5907"/>
      <c r="P5907"/>
      <c r="Q5907"/>
      <c r="R5907"/>
      <c r="S5907"/>
      <c r="T5907"/>
      <c r="U5907"/>
      <c r="V5907"/>
      <c r="W5907"/>
    </row>
    <row r="5908" spans="2:23" ht="15" x14ac:dyDescent="0.25">
      <c r="B5908" s="2"/>
      <c r="K5908" s="9"/>
      <c r="L5908" s="9"/>
      <c r="M5908" s="9"/>
      <c r="N5908"/>
      <c r="O5908"/>
      <c r="P5908"/>
      <c r="Q5908"/>
      <c r="R5908"/>
      <c r="S5908"/>
      <c r="T5908"/>
      <c r="U5908"/>
      <c r="V5908"/>
      <c r="W5908"/>
    </row>
    <row r="5909" spans="2:23" ht="15" x14ac:dyDescent="0.25">
      <c r="B5909" s="2"/>
      <c r="H5909" s="2" t="s">
        <v>1831</v>
      </c>
      <c r="K5909" s="9"/>
      <c r="L5909" s="9"/>
      <c r="M5909" s="9"/>
      <c r="N5909"/>
      <c r="O5909"/>
      <c r="P5909"/>
      <c r="Q5909"/>
      <c r="R5909"/>
      <c r="S5909"/>
      <c r="T5909"/>
      <c r="U5909"/>
      <c r="V5909"/>
      <c r="W5909"/>
    </row>
    <row r="5910" spans="2:23" ht="15" x14ac:dyDescent="0.25">
      <c r="B5910" s="2"/>
      <c r="I5910" s="2" t="s">
        <v>1072</v>
      </c>
      <c r="J5910" s="2" t="s">
        <v>1768</v>
      </c>
      <c r="K5910" s="9">
        <v>-429</v>
      </c>
      <c r="L5910" s="9">
        <v>0</v>
      </c>
      <c r="M5910" s="9">
        <v>0</v>
      </c>
      <c r="N5910"/>
      <c r="O5910"/>
      <c r="P5910"/>
      <c r="Q5910"/>
      <c r="R5910"/>
      <c r="S5910"/>
      <c r="T5910"/>
      <c r="U5910"/>
      <c r="V5910"/>
      <c r="W5910"/>
    </row>
    <row r="5911" spans="2:23" ht="15" x14ac:dyDescent="0.25">
      <c r="B5911" s="2"/>
      <c r="K5911" s="9"/>
      <c r="L5911" s="9"/>
      <c r="M5911" s="9"/>
      <c r="N5911"/>
      <c r="O5911"/>
      <c r="P5911"/>
      <c r="Q5911"/>
      <c r="R5911"/>
      <c r="S5911"/>
      <c r="T5911"/>
      <c r="U5911"/>
      <c r="V5911"/>
      <c r="W5911"/>
    </row>
    <row r="5912" spans="2:23" ht="15" x14ac:dyDescent="0.25">
      <c r="B5912" s="2"/>
      <c r="H5912" s="2" t="s">
        <v>1832</v>
      </c>
      <c r="K5912" s="9"/>
      <c r="L5912" s="9"/>
      <c r="M5912" s="9"/>
      <c r="N5912"/>
      <c r="O5912"/>
      <c r="P5912"/>
      <c r="Q5912"/>
      <c r="R5912"/>
      <c r="S5912"/>
      <c r="T5912"/>
      <c r="U5912"/>
      <c r="V5912"/>
      <c r="W5912"/>
    </row>
    <row r="5913" spans="2:23" ht="15" x14ac:dyDescent="0.25">
      <c r="B5913" s="2"/>
      <c r="I5913" s="2" t="s">
        <v>1072</v>
      </c>
      <c r="J5913" s="2" t="s">
        <v>1768</v>
      </c>
      <c r="K5913" s="9">
        <v>-1</v>
      </c>
      <c r="L5913" s="9">
        <v>0</v>
      </c>
      <c r="M5913" s="9">
        <v>0</v>
      </c>
      <c r="N5913"/>
      <c r="O5913"/>
      <c r="P5913"/>
      <c r="Q5913"/>
      <c r="R5913"/>
      <c r="S5913"/>
      <c r="T5913"/>
      <c r="U5913"/>
      <c r="V5913"/>
      <c r="W5913"/>
    </row>
    <row r="5914" spans="2:23" ht="15" x14ac:dyDescent="0.25">
      <c r="B5914" s="2"/>
      <c r="K5914" s="9"/>
      <c r="L5914" s="9"/>
      <c r="M5914" s="9"/>
      <c r="N5914"/>
      <c r="O5914"/>
      <c r="P5914"/>
      <c r="Q5914"/>
      <c r="R5914"/>
      <c r="S5914"/>
      <c r="T5914"/>
      <c r="U5914"/>
      <c r="V5914"/>
      <c r="W5914"/>
    </row>
    <row r="5915" spans="2:23" ht="15" x14ac:dyDescent="0.25">
      <c r="B5915" s="2"/>
      <c r="F5915" s="2" t="s">
        <v>1103</v>
      </c>
      <c r="G5915" s="2" t="s">
        <v>1104</v>
      </c>
      <c r="K5915" s="9"/>
      <c r="L5915" s="9"/>
      <c r="M5915" s="9"/>
      <c r="N5915"/>
      <c r="O5915"/>
      <c r="P5915"/>
      <c r="Q5915"/>
      <c r="R5915"/>
      <c r="S5915"/>
      <c r="T5915"/>
      <c r="U5915"/>
      <c r="V5915"/>
      <c r="W5915"/>
    </row>
    <row r="5916" spans="2:23" ht="15" x14ac:dyDescent="0.25">
      <c r="B5916" s="2"/>
      <c r="H5916" s="2" t="s">
        <v>1105</v>
      </c>
      <c r="K5916" s="9"/>
      <c r="L5916" s="9"/>
      <c r="M5916" s="9"/>
      <c r="N5916"/>
      <c r="O5916"/>
      <c r="P5916"/>
      <c r="Q5916"/>
      <c r="R5916"/>
      <c r="S5916"/>
      <c r="T5916"/>
      <c r="U5916"/>
      <c r="V5916"/>
      <c r="W5916"/>
    </row>
    <row r="5917" spans="2:23" ht="15" x14ac:dyDescent="0.25">
      <c r="B5917" s="2"/>
      <c r="I5917" s="2" t="s">
        <v>1106</v>
      </c>
      <c r="J5917" s="2" t="s">
        <v>1768</v>
      </c>
      <c r="K5917" s="9">
        <v>-1148</v>
      </c>
      <c r="L5917" s="9">
        <v>-1284</v>
      </c>
      <c r="M5917" s="9">
        <v>-1284</v>
      </c>
      <c r="N5917"/>
      <c r="O5917"/>
      <c r="P5917"/>
      <c r="Q5917"/>
      <c r="R5917"/>
      <c r="S5917"/>
      <c r="T5917"/>
      <c r="U5917"/>
      <c r="V5917"/>
      <c r="W5917"/>
    </row>
    <row r="5918" spans="2:23" ht="15" x14ac:dyDescent="0.25">
      <c r="B5918" s="2"/>
      <c r="K5918" s="9"/>
      <c r="L5918" s="9"/>
      <c r="M5918" s="9"/>
      <c r="N5918"/>
      <c r="O5918"/>
      <c r="P5918"/>
      <c r="Q5918"/>
      <c r="R5918"/>
      <c r="S5918"/>
      <c r="T5918"/>
      <c r="U5918"/>
      <c r="V5918"/>
      <c r="W5918"/>
    </row>
    <row r="5919" spans="2:23" ht="15" x14ac:dyDescent="0.25">
      <c r="B5919" s="2"/>
      <c r="D5919" s="2" t="s">
        <v>31</v>
      </c>
      <c r="E5919" s="2" t="s">
        <v>32</v>
      </c>
      <c r="K5919" s="9"/>
      <c r="L5919" s="9"/>
      <c r="M5919" s="9"/>
      <c r="N5919"/>
      <c r="O5919"/>
      <c r="P5919"/>
      <c r="Q5919"/>
      <c r="R5919"/>
      <c r="S5919"/>
      <c r="T5919"/>
      <c r="U5919"/>
      <c r="V5919"/>
      <c r="W5919"/>
    </row>
    <row r="5920" spans="2:23" ht="15" x14ac:dyDescent="0.25">
      <c r="B5920" s="2"/>
      <c r="F5920" s="2" t="s">
        <v>223</v>
      </c>
      <c r="G5920" s="2" t="s">
        <v>591</v>
      </c>
      <c r="K5920" s="9"/>
      <c r="L5920" s="9"/>
      <c r="M5920" s="9"/>
      <c r="N5920"/>
      <c r="O5920"/>
      <c r="P5920"/>
      <c r="Q5920"/>
      <c r="R5920"/>
      <c r="S5920"/>
      <c r="T5920"/>
      <c r="U5920"/>
      <c r="V5920"/>
      <c r="W5920"/>
    </row>
    <row r="5921" spans="2:23" ht="15" x14ac:dyDescent="0.25">
      <c r="B5921" s="2"/>
      <c r="H5921" s="2" t="s">
        <v>1833</v>
      </c>
      <c r="K5921" s="9"/>
      <c r="L5921" s="9"/>
      <c r="M5921" s="9"/>
      <c r="N5921"/>
      <c r="O5921"/>
      <c r="P5921"/>
      <c r="Q5921"/>
      <c r="R5921"/>
      <c r="S5921"/>
      <c r="T5921"/>
      <c r="U5921"/>
      <c r="V5921"/>
      <c r="W5921"/>
    </row>
    <row r="5922" spans="2:23" ht="15" x14ac:dyDescent="0.25">
      <c r="B5922" s="2"/>
      <c r="I5922" s="2" t="s">
        <v>599</v>
      </c>
      <c r="J5922" s="2" t="s">
        <v>1768</v>
      </c>
      <c r="K5922" s="9">
        <v>-429</v>
      </c>
      <c r="L5922" s="9">
        <v>-455</v>
      </c>
      <c r="M5922" s="9">
        <v>-482</v>
      </c>
      <c r="N5922"/>
      <c r="O5922"/>
      <c r="P5922"/>
      <c r="Q5922"/>
      <c r="R5922"/>
      <c r="S5922"/>
      <c r="T5922"/>
      <c r="U5922"/>
      <c r="V5922"/>
      <c r="W5922"/>
    </row>
    <row r="5923" spans="2:23" ht="15" x14ac:dyDescent="0.25">
      <c r="B5923" s="2"/>
      <c r="K5923" s="9"/>
      <c r="L5923" s="9"/>
      <c r="M5923" s="9"/>
      <c r="N5923"/>
      <c r="O5923"/>
      <c r="P5923"/>
      <c r="Q5923"/>
      <c r="R5923"/>
      <c r="S5923"/>
      <c r="T5923"/>
      <c r="U5923"/>
      <c r="V5923"/>
      <c r="W5923"/>
    </row>
    <row r="5924" spans="2:23" ht="15" x14ac:dyDescent="0.25">
      <c r="B5924" s="2"/>
      <c r="H5924" s="2" t="s">
        <v>1107</v>
      </c>
      <c r="K5924" s="9"/>
      <c r="L5924" s="9"/>
      <c r="M5924" s="9"/>
      <c r="N5924"/>
      <c r="O5924"/>
      <c r="P5924"/>
      <c r="Q5924"/>
      <c r="R5924"/>
      <c r="S5924"/>
      <c r="T5924"/>
      <c r="U5924"/>
      <c r="V5924"/>
      <c r="W5924"/>
    </row>
    <row r="5925" spans="2:23" ht="15" x14ac:dyDescent="0.25">
      <c r="B5925" s="2"/>
      <c r="I5925" s="2" t="s">
        <v>34</v>
      </c>
      <c r="J5925" s="2" t="s">
        <v>1768</v>
      </c>
      <c r="K5925" s="9">
        <v>-3</v>
      </c>
      <c r="L5925" s="9">
        <v>0</v>
      </c>
      <c r="M5925" s="9">
        <v>0</v>
      </c>
      <c r="N5925"/>
      <c r="O5925"/>
      <c r="P5925"/>
      <c r="Q5925"/>
      <c r="R5925"/>
      <c r="S5925"/>
      <c r="T5925"/>
      <c r="U5925"/>
      <c r="V5925"/>
      <c r="W5925"/>
    </row>
    <row r="5926" spans="2:23" ht="15" x14ac:dyDescent="0.25">
      <c r="B5926" s="2"/>
      <c r="K5926" s="9"/>
      <c r="L5926" s="9"/>
      <c r="M5926" s="9"/>
      <c r="N5926"/>
      <c r="O5926"/>
      <c r="P5926"/>
      <c r="Q5926"/>
      <c r="R5926"/>
      <c r="S5926"/>
      <c r="T5926"/>
      <c r="U5926"/>
      <c r="V5926"/>
      <c r="W5926"/>
    </row>
    <row r="5927" spans="2:23" ht="15" x14ac:dyDescent="0.25">
      <c r="B5927" s="2"/>
      <c r="F5927" s="2" t="s">
        <v>59</v>
      </c>
      <c r="G5927" s="2" t="s">
        <v>597</v>
      </c>
      <c r="K5927" s="9"/>
      <c r="L5927" s="9"/>
      <c r="M5927" s="9"/>
      <c r="N5927"/>
      <c r="O5927"/>
      <c r="P5927"/>
      <c r="Q5927"/>
      <c r="R5927"/>
      <c r="S5927"/>
      <c r="T5927"/>
      <c r="U5927"/>
      <c r="V5927"/>
      <c r="W5927"/>
    </row>
    <row r="5928" spans="2:23" ht="15" x14ac:dyDescent="0.25">
      <c r="B5928" s="2"/>
      <c r="H5928" s="2" t="s">
        <v>1108</v>
      </c>
      <c r="K5928" s="9"/>
      <c r="L5928" s="9"/>
      <c r="M5928" s="9"/>
      <c r="N5928"/>
      <c r="O5928"/>
      <c r="P5928"/>
      <c r="Q5928"/>
      <c r="R5928"/>
      <c r="S5928"/>
      <c r="T5928"/>
      <c r="U5928"/>
      <c r="V5928"/>
      <c r="W5928"/>
    </row>
    <row r="5929" spans="2:23" ht="15" x14ac:dyDescent="0.25">
      <c r="B5929" s="2"/>
      <c r="I5929" s="2" t="s">
        <v>40</v>
      </c>
      <c r="J5929" s="2" t="s">
        <v>1768</v>
      </c>
      <c r="K5929" s="9">
        <v>-709</v>
      </c>
      <c r="L5929" s="9">
        <v>0</v>
      </c>
      <c r="M5929" s="9">
        <v>0</v>
      </c>
      <c r="N5929"/>
      <c r="O5929"/>
      <c r="P5929"/>
      <c r="Q5929"/>
      <c r="R5929"/>
      <c r="S5929"/>
      <c r="T5929"/>
      <c r="U5929"/>
      <c r="V5929"/>
      <c r="W5929"/>
    </row>
    <row r="5930" spans="2:23" ht="15" x14ac:dyDescent="0.25">
      <c r="B5930" s="2"/>
      <c r="K5930" s="9"/>
      <c r="L5930" s="9"/>
      <c r="M5930" s="9"/>
      <c r="N5930"/>
      <c r="O5930"/>
      <c r="P5930"/>
      <c r="Q5930"/>
      <c r="R5930"/>
      <c r="S5930"/>
      <c r="T5930"/>
      <c r="U5930"/>
      <c r="V5930"/>
      <c r="W5930"/>
    </row>
    <row r="5931" spans="2:23" ht="15" x14ac:dyDescent="0.25">
      <c r="B5931" s="2"/>
      <c r="H5931" s="2" t="s">
        <v>1834</v>
      </c>
      <c r="K5931" s="9"/>
      <c r="L5931" s="9"/>
      <c r="M5931" s="9"/>
      <c r="N5931"/>
      <c r="O5931"/>
      <c r="P5931"/>
      <c r="Q5931"/>
      <c r="R5931"/>
      <c r="S5931"/>
      <c r="T5931"/>
      <c r="U5931"/>
      <c r="V5931"/>
      <c r="W5931"/>
    </row>
    <row r="5932" spans="2:23" ht="15" x14ac:dyDescent="0.25">
      <c r="B5932" s="2"/>
      <c r="I5932" s="2" t="s">
        <v>40</v>
      </c>
      <c r="J5932" s="2" t="s">
        <v>1768</v>
      </c>
      <c r="K5932" s="9">
        <v>-4</v>
      </c>
      <c r="L5932" s="9">
        <v>-5</v>
      </c>
      <c r="M5932" s="9">
        <v>-4</v>
      </c>
      <c r="N5932"/>
      <c r="O5932"/>
      <c r="P5932"/>
      <c r="Q5932"/>
      <c r="R5932"/>
      <c r="S5932"/>
      <c r="T5932"/>
      <c r="U5932"/>
      <c r="V5932"/>
      <c r="W5932"/>
    </row>
    <row r="5933" spans="2:23" ht="15" x14ac:dyDescent="0.25">
      <c r="B5933" s="2"/>
      <c r="K5933" s="9"/>
      <c r="L5933" s="9"/>
      <c r="M5933" s="9"/>
      <c r="N5933"/>
      <c r="O5933"/>
      <c r="P5933"/>
      <c r="Q5933"/>
      <c r="R5933"/>
      <c r="S5933"/>
      <c r="T5933"/>
      <c r="U5933"/>
      <c r="V5933"/>
      <c r="W5933"/>
    </row>
    <row r="5934" spans="2:23" ht="15" x14ac:dyDescent="0.25">
      <c r="B5934" s="2"/>
      <c r="H5934" s="2" t="s">
        <v>1109</v>
      </c>
      <c r="K5934" s="9"/>
      <c r="L5934" s="9"/>
      <c r="M5934" s="9"/>
      <c r="N5934"/>
      <c r="O5934"/>
      <c r="P5934"/>
      <c r="Q5934"/>
      <c r="R5934"/>
      <c r="S5934"/>
      <c r="T5934"/>
      <c r="U5934"/>
      <c r="V5934"/>
      <c r="W5934"/>
    </row>
    <row r="5935" spans="2:23" ht="15" x14ac:dyDescent="0.25">
      <c r="B5935" s="2"/>
      <c r="I5935" s="2" t="s">
        <v>504</v>
      </c>
      <c r="J5935" s="2" t="s">
        <v>1768</v>
      </c>
      <c r="K5935" s="9">
        <v>-175</v>
      </c>
      <c r="L5935" s="9">
        <v>-53</v>
      </c>
      <c r="M5935" s="9">
        <v>0</v>
      </c>
      <c r="N5935"/>
      <c r="O5935"/>
      <c r="P5935"/>
      <c r="Q5935"/>
      <c r="R5935"/>
      <c r="S5935"/>
      <c r="T5935"/>
      <c r="U5935"/>
      <c r="V5935"/>
      <c r="W5935"/>
    </row>
    <row r="5936" spans="2:23" ht="15" x14ac:dyDescent="0.25">
      <c r="B5936" s="2"/>
      <c r="K5936" s="9"/>
      <c r="L5936" s="9"/>
      <c r="M5936" s="9"/>
      <c r="N5936"/>
      <c r="O5936"/>
      <c r="P5936"/>
      <c r="Q5936"/>
      <c r="R5936"/>
      <c r="S5936"/>
      <c r="T5936"/>
      <c r="U5936"/>
      <c r="V5936"/>
      <c r="W5936"/>
    </row>
    <row r="5937" spans="2:23" ht="15" x14ac:dyDescent="0.25">
      <c r="B5937" s="2"/>
      <c r="H5937" s="2" t="s">
        <v>598</v>
      </c>
      <c r="K5937" s="9"/>
      <c r="L5937" s="9"/>
      <c r="M5937" s="9"/>
      <c r="N5937"/>
      <c r="O5937"/>
      <c r="P5937"/>
      <c r="Q5937"/>
      <c r="R5937"/>
      <c r="S5937"/>
      <c r="T5937"/>
      <c r="U5937"/>
      <c r="V5937"/>
      <c r="W5937"/>
    </row>
    <row r="5938" spans="2:23" ht="15" x14ac:dyDescent="0.25">
      <c r="B5938" s="2"/>
      <c r="I5938" s="2" t="s">
        <v>599</v>
      </c>
      <c r="J5938" s="2" t="s">
        <v>1768</v>
      </c>
      <c r="K5938" s="9">
        <v>-3</v>
      </c>
      <c r="L5938" s="9">
        <v>0</v>
      </c>
      <c r="M5938" s="9">
        <v>0</v>
      </c>
      <c r="N5938"/>
      <c r="O5938"/>
      <c r="P5938"/>
      <c r="Q5938"/>
      <c r="R5938"/>
      <c r="S5938"/>
      <c r="T5938"/>
      <c r="U5938"/>
      <c r="V5938"/>
      <c r="W5938"/>
    </row>
    <row r="5939" spans="2:23" ht="15" x14ac:dyDescent="0.25">
      <c r="B5939" s="2"/>
      <c r="K5939" s="9"/>
      <c r="L5939" s="9"/>
      <c r="M5939" s="9"/>
      <c r="N5939"/>
      <c r="O5939"/>
      <c r="P5939"/>
      <c r="Q5939"/>
      <c r="R5939"/>
      <c r="S5939"/>
      <c r="T5939"/>
      <c r="U5939"/>
      <c r="V5939"/>
      <c r="W5939"/>
    </row>
    <row r="5940" spans="2:23" ht="15" x14ac:dyDescent="0.25">
      <c r="B5940" s="2"/>
      <c r="H5940" s="2" t="s">
        <v>1110</v>
      </c>
      <c r="K5940" s="9"/>
      <c r="L5940" s="9"/>
      <c r="M5940" s="9"/>
      <c r="N5940"/>
      <c r="O5940"/>
      <c r="P5940"/>
      <c r="Q5940"/>
      <c r="R5940"/>
      <c r="S5940"/>
      <c r="T5940"/>
      <c r="U5940"/>
      <c r="V5940"/>
      <c r="W5940"/>
    </row>
    <row r="5941" spans="2:23" ht="15" x14ac:dyDescent="0.25">
      <c r="B5941" s="2"/>
      <c r="I5941" s="2" t="s">
        <v>40</v>
      </c>
      <c r="J5941" s="2" t="s">
        <v>1768</v>
      </c>
      <c r="K5941" s="9">
        <v>-1193</v>
      </c>
      <c r="L5941" s="9">
        <v>-863</v>
      </c>
      <c r="M5941" s="9">
        <v>-863</v>
      </c>
      <c r="N5941"/>
      <c r="O5941"/>
      <c r="P5941"/>
      <c r="Q5941"/>
      <c r="R5941"/>
      <c r="S5941"/>
      <c r="T5941"/>
      <c r="U5941"/>
      <c r="V5941"/>
      <c r="W5941"/>
    </row>
    <row r="5942" spans="2:23" ht="15" x14ac:dyDescent="0.25">
      <c r="B5942" s="2"/>
      <c r="K5942" s="9"/>
      <c r="L5942" s="9"/>
      <c r="M5942" s="9"/>
      <c r="N5942"/>
      <c r="O5942"/>
      <c r="P5942"/>
      <c r="Q5942"/>
      <c r="R5942"/>
      <c r="S5942"/>
      <c r="T5942"/>
      <c r="U5942"/>
      <c r="V5942"/>
      <c r="W5942"/>
    </row>
    <row r="5943" spans="2:23" ht="15" x14ac:dyDescent="0.25">
      <c r="B5943" s="2"/>
      <c r="H5943" s="2" t="s">
        <v>1112</v>
      </c>
      <c r="K5943" s="9"/>
      <c r="L5943" s="9"/>
      <c r="M5943" s="9"/>
      <c r="N5943"/>
      <c r="O5943"/>
      <c r="P5943"/>
      <c r="Q5943"/>
      <c r="R5943"/>
      <c r="S5943"/>
      <c r="T5943"/>
      <c r="U5943"/>
      <c r="V5943"/>
      <c r="W5943"/>
    </row>
    <row r="5944" spans="2:23" ht="15" x14ac:dyDescent="0.25">
      <c r="B5944" s="2"/>
      <c r="I5944" s="2" t="s">
        <v>40</v>
      </c>
      <c r="J5944" s="2" t="s">
        <v>1768</v>
      </c>
      <c r="K5944" s="9">
        <v>-92</v>
      </c>
      <c r="L5944" s="9">
        <v>-93</v>
      </c>
      <c r="M5944" s="9">
        <v>-88</v>
      </c>
      <c r="N5944"/>
      <c r="O5944"/>
      <c r="P5944"/>
      <c r="Q5944"/>
      <c r="R5944"/>
      <c r="S5944"/>
      <c r="T5944"/>
      <c r="U5944"/>
      <c r="V5944"/>
      <c r="W5944"/>
    </row>
    <row r="5945" spans="2:23" ht="15" x14ac:dyDescent="0.25">
      <c r="B5945" s="2"/>
      <c r="K5945" s="9"/>
      <c r="L5945" s="9"/>
      <c r="M5945" s="9"/>
      <c r="N5945"/>
      <c r="O5945"/>
      <c r="P5945"/>
      <c r="Q5945"/>
      <c r="R5945"/>
      <c r="S5945"/>
      <c r="T5945"/>
      <c r="U5945"/>
      <c r="V5945"/>
      <c r="W5945"/>
    </row>
    <row r="5946" spans="2:23" ht="15" x14ac:dyDescent="0.25">
      <c r="B5946" s="2"/>
      <c r="H5946" s="2" t="s">
        <v>1835</v>
      </c>
      <c r="K5946" s="9"/>
      <c r="L5946" s="9"/>
      <c r="M5946" s="9"/>
      <c r="N5946"/>
      <c r="O5946"/>
      <c r="P5946"/>
      <c r="Q5946"/>
      <c r="R5946"/>
      <c r="S5946"/>
      <c r="T5946"/>
      <c r="U5946"/>
      <c r="V5946"/>
      <c r="W5946"/>
    </row>
    <row r="5947" spans="2:23" ht="15" x14ac:dyDescent="0.25">
      <c r="B5947" s="2"/>
      <c r="I5947" s="2" t="s">
        <v>1215</v>
      </c>
      <c r="J5947" s="2" t="s">
        <v>1768</v>
      </c>
      <c r="K5947" s="9">
        <v>-3</v>
      </c>
      <c r="L5947" s="9">
        <v>-3</v>
      </c>
      <c r="M5947" s="9">
        <v>-2</v>
      </c>
      <c r="N5947"/>
      <c r="O5947"/>
      <c r="P5947"/>
      <c r="Q5947"/>
      <c r="R5947"/>
      <c r="S5947"/>
      <c r="T5947"/>
      <c r="U5947"/>
      <c r="V5947"/>
      <c r="W5947"/>
    </row>
    <row r="5948" spans="2:23" ht="15" x14ac:dyDescent="0.25">
      <c r="B5948" s="2"/>
      <c r="K5948" s="9"/>
      <c r="L5948" s="9"/>
      <c r="M5948" s="9"/>
      <c r="N5948"/>
      <c r="O5948"/>
      <c r="P5948"/>
      <c r="Q5948"/>
      <c r="R5948"/>
      <c r="S5948"/>
      <c r="T5948"/>
      <c r="U5948"/>
      <c r="V5948"/>
      <c r="W5948"/>
    </row>
    <row r="5949" spans="2:23" ht="15" x14ac:dyDescent="0.25">
      <c r="B5949" s="2"/>
      <c r="H5949" s="2" t="s">
        <v>1836</v>
      </c>
      <c r="K5949" s="9"/>
      <c r="L5949" s="9"/>
      <c r="M5949" s="9"/>
      <c r="N5949"/>
      <c r="O5949"/>
      <c r="P5949"/>
      <c r="Q5949"/>
      <c r="R5949"/>
      <c r="S5949"/>
      <c r="T5949"/>
      <c r="U5949"/>
      <c r="V5949"/>
      <c r="W5949"/>
    </row>
    <row r="5950" spans="2:23" ht="15" x14ac:dyDescent="0.25">
      <c r="B5950" s="2"/>
      <c r="I5950" s="2" t="s">
        <v>40</v>
      </c>
      <c r="J5950" s="2" t="s">
        <v>1768</v>
      </c>
      <c r="K5950" s="9">
        <v>-7</v>
      </c>
      <c r="L5950" s="9">
        <v>-5</v>
      </c>
      <c r="M5950" s="9">
        <v>-4</v>
      </c>
      <c r="N5950"/>
      <c r="O5950"/>
      <c r="P5950"/>
      <c r="Q5950"/>
      <c r="R5950"/>
      <c r="S5950"/>
      <c r="T5950"/>
      <c r="U5950"/>
      <c r="V5950"/>
      <c r="W5950"/>
    </row>
    <row r="5951" spans="2:23" ht="15" x14ac:dyDescent="0.25">
      <c r="B5951" s="2"/>
      <c r="K5951" s="9"/>
      <c r="L5951" s="9"/>
      <c r="M5951" s="9"/>
      <c r="N5951"/>
      <c r="O5951"/>
      <c r="P5951"/>
      <c r="Q5951"/>
      <c r="R5951"/>
      <c r="S5951"/>
      <c r="T5951"/>
      <c r="U5951"/>
      <c r="V5951"/>
      <c r="W5951"/>
    </row>
    <row r="5952" spans="2:23" ht="15" x14ac:dyDescent="0.25">
      <c r="B5952" s="2"/>
      <c r="H5952" s="2" t="s">
        <v>1113</v>
      </c>
      <c r="K5952" s="9"/>
      <c r="L5952" s="9"/>
      <c r="M5952" s="9"/>
      <c r="N5952"/>
      <c r="O5952"/>
      <c r="P5952"/>
      <c r="Q5952"/>
      <c r="R5952"/>
      <c r="S5952"/>
      <c r="T5952"/>
      <c r="U5952"/>
      <c r="V5952"/>
      <c r="W5952"/>
    </row>
    <row r="5953" spans="2:23" ht="15" x14ac:dyDescent="0.25">
      <c r="B5953" s="2"/>
      <c r="I5953" s="2" t="s">
        <v>40</v>
      </c>
      <c r="J5953" s="2" t="s">
        <v>1768</v>
      </c>
      <c r="K5953" s="9">
        <v>-11</v>
      </c>
      <c r="L5953" s="9">
        <v>-8</v>
      </c>
      <c r="M5953" s="9">
        <v>-6</v>
      </c>
      <c r="N5953"/>
      <c r="O5953"/>
      <c r="P5953"/>
      <c r="Q5953"/>
      <c r="R5953"/>
      <c r="S5953"/>
      <c r="T5953"/>
      <c r="U5953"/>
      <c r="V5953"/>
      <c r="W5953"/>
    </row>
    <row r="5954" spans="2:23" ht="15" x14ac:dyDescent="0.25">
      <c r="B5954" s="2"/>
      <c r="K5954" s="9"/>
      <c r="L5954" s="9"/>
      <c r="M5954" s="9"/>
      <c r="N5954"/>
      <c r="O5954"/>
      <c r="P5954"/>
      <c r="Q5954"/>
      <c r="R5954"/>
      <c r="S5954"/>
      <c r="T5954"/>
      <c r="U5954"/>
      <c r="V5954"/>
      <c r="W5954"/>
    </row>
    <row r="5955" spans="2:23" ht="15" x14ac:dyDescent="0.25">
      <c r="B5955" s="2"/>
      <c r="H5955" s="2" t="s">
        <v>1114</v>
      </c>
      <c r="K5955" s="9"/>
      <c r="L5955" s="9"/>
      <c r="M5955" s="9"/>
      <c r="N5955"/>
      <c r="O5955"/>
      <c r="P5955"/>
      <c r="Q5955"/>
      <c r="R5955"/>
      <c r="S5955"/>
      <c r="T5955"/>
      <c r="U5955"/>
      <c r="V5955"/>
      <c r="W5955"/>
    </row>
    <row r="5956" spans="2:23" ht="15" x14ac:dyDescent="0.25">
      <c r="B5956" s="2"/>
      <c r="I5956" s="2" t="s">
        <v>599</v>
      </c>
      <c r="J5956" s="2" t="s">
        <v>1768</v>
      </c>
      <c r="K5956" s="9">
        <v>-61</v>
      </c>
      <c r="L5956" s="9">
        <v>0</v>
      </c>
      <c r="M5956" s="9">
        <v>0</v>
      </c>
      <c r="N5956"/>
      <c r="O5956"/>
      <c r="P5956"/>
      <c r="Q5956"/>
      <c r="R5956"/>
      <c r="S5956"/>
      <c r="T5956"/>
      <c r="U5956"/>
      <c r="V5956"/>
      <c r="W5956"/>
    </row>
    <row r="5957" spans="2:23" ht="15" x14ac:dyDescent="0.25">
      <c r="B5957" s="2"/>
      <c r="K5957" s="9"/>
      <c r="L5957" s="9"/>
      <c r="M5957" s="9"/>
      <c r="N5957"/>
      <c r="O5957"/>
      <c r="P5957"/>
      <c r="Q5957"/>
      <c r="R5957"/>
      <c r="S5957"/>
      <c r="T5957"/>
      <c r="U5957"/>
      <c r="V5957"/>
      <c r="W5957"/>
    </row>
    <row r="5958" spans="2:23" ht="15" x14ac:dyDescent="0.25">
      <c r="B5958" s="2"/>
      <c r="F5958" s="2" t="s">
        <v>256</v>
      </c>
      <c r="G5958" s="2" t="s">
        <v>301</v>
      </c>
      <c r="K5958" s="9"/>
      <c r="L5958" s="9"/>
      <c r="M5958" s="9"/>
      <c r="N5958"/>
      <c r="O5958"/>
      <c r="P5958"/>
      <c r="Q5958"/>
      <c r="R5958"/>
      <c r="S5958"/>
      <c r="T5958"/>
      <c r="U5958"/>
      <c r="V5958"/>
      <c r="W5958"/>
    </row>
    <row r="5959" spans="2:23" ht="15" x14ac:dyDescent="0.25">
      <c r="B5959" s="2"/>
      <c r="H5959" s="2" t="s">
        <v>1115</v>
      </c>
      <c r="K5959" s="9"/>
      <c r="L5959" s="9"/>
      <c r="M5959" s="9"/>
      <c r="N5959"/>
      <c r="O5959"/>
      <c r="P5959"/>
      <c r="Q5959"/>
      <c r="R5959"/>
      <c r="S5959"/>
      <c r="T5959"/>
      <c r="U5959"/>
      <c r="V5959"/>
      <c r="W5959"/>
    </row>
    <row r="5960" spans="2:23" ht="15" x14ac:dyDescent="0.25">
      <c r="B5960" s="2"/>
      <c r="I5960" s="2" t="s">
        <v>599</v>
      </c>
      <c r="J5960" s="2" t="s">
        <v>1768</v>
      </c>
      <c r="K5960" s="9">
        <v>-91</v>
      </c>
      <c r="L5960" s="9">
        <v>0</v>
      </c>
      <c r="M5960" s="9">
        <v>0</v>
      </c>
      <c r="N5960"/>
      <c r="O5960"/>
      <c r="P5960"/>
      <c r="Q5960"/>
      <c r="R5960"/>
      <c r="S5960"/>
      <c r="T5960"/>
      <c r="U5960"/>
      <c r="V5960"/>
      <c r="W5960"/>
    </row>
    <row r="5961" spans="2:23" ht="15" x14ac:dyDescent="0.25">
      <c r="B5961" s="2"/>
      <c r="K5961" s="9"/>
      <c r="L5961" s="9"/>
      <c r="M5961" s="9"/>
      <c r="N5961"/>
      <c r="O5961"/>
      <c r="P5961"/>
      <c r="Q5961"/>
      <c r="R5961"/>
      <c r="S5961"/>
      <c r="T5961"/>
      <c r="U5961"/>
      <c r="V5961"/>
      <c r="W5961"/>
    </row>
    <row r="5962" spans="2:23" ht="15" x14ac:dyDescent="0.25">
      <c r="B5962" s="2"/>
      <c r="D5962" s="2" t="s">
        <v>606</v>
      </c>
      <c r="E5962" s="2" t="s">
        <v>607</v>
      </c>
      <c r="K5962" s="9"/>
      <c r="L5962" s="9"/>
      <c r="M5962" s="9"/>
      <c r="N5962"/>
      <c r="O5962"/>
      <c r="P5962"/>
      <c r="Q5962"/>
      <c r="R5962"/>
      <c r="S5962"/>
      <c r="T5962"/>
      <c r="U5962"/>
      <c r="V5962"/>
      <c r="W5962"/>
    </row>
    <row r="5963" spans="2:23" ht="15" x14ac:dyDescent="0.25">
      <c r="B5963" s="2"/>
      <c r="F5963" s="2" t="s">
        <v>44</v>
      </c>
      <c r="G5963" s="2" t="s">
        <v>607</v>
      </c>
      <c r="K5963" s="9"/>
      <c r="L5963" s="9"/>
      <c r="M5963" s="9"/>
      <c r="N5963"/>
      <c r="O5963"/>
      <c r="P5963"/>
      <c r="Q5963"/>
      <c r="R5963"/>
      <c r="S5963"/>
      <c r="T5963"/>
      <c r="U5963"/>
      <c r="V5963"/>
      <c r="W5963"/>
    </row>
    <row r="5964" spans="2:23" ht="15" x14ac:dyDescent="0.25">
      <c r="B5964" s="2"/>
      <c r="H5964" s="2" t="s">
        <v>1837</v>
      </c>
      <c r="K5964" s="9"/>
      <c r="L5964" s="9"/>
      <c r="M5964" s="9"/>
      <c r="N5964"/>
      <c r="O5964"/>
      <c r="P5964"/>
      <c r="Q5964"/>
      <c r="R5964"/>
      <c r="S5964"/>
      <c r="T5964"/>
      <c r="U5964"/>
      <c r="V5964"/>
      <c r="W5964"/>
    </row>
    <row r="5965" spans="2:23" ht="15" x14ac:dyDescent="0.25">
      <c r="B5965" s="2"/>
      <c r="I5965" s="2" t="s">
        <v>124</v>
      </c>
      <c r="J5965" s="2" t="s">
        <v>1768</v>
      </c>
      <c r="K5965" s="9">
        <v>-91</v>
      </c>
      <c r="L5965" s="9">
        <v>-51</v>
      </c>
      <c r="M5965" s="9">
        <v>-51</v>
      </c>
      <c r="N5965"/>
      <c r="O5965"/>
      <c r="P5965"/>
      <c r="Q5965"/>
      <c r="R5965"/>
      <c r="S5965"/>
      <c r="T5965"/>
      <c r="U5965"/>
      <c r="V5965"/>
      <c r="W5965"/>
    </row>
    <row r="5966" spans="2:23" ht="15" x14ac:dyDescent="0.25">
      <c r="B5966" s="2"/>
      <c r="K5966" s="9"/>
      <c r="L5966" s="9"/>
      <c r="M5966" s="9"/>
      <c r="N5966"/>
      <c r="O5966"/>
      <c r="P5966"/>
      <c r="Q5966"/>
      <c r="R5966"/>
      <c r="S5966"/>
      <c r="T5966"/>
      <c r="U5966"/>
      <c r="V5966"/>
      <c r="W5966"/>
    </row>
    <row r="5967" spans="2:23" ht="15" x14ac:dyDescent="0.25">
      <c r="B5967" s="2"/>
      <c r="H5967" s="2" t="s">
        <v>1116</v>
      </c>
      <c r="K5967" s="9"/>
      <c r="L5967" s="9"/>
      <c r="M5967" s="9"/>
      <c r="N5967"/>
      <c r="O5967"/>
      <c r="P5967"/>
      <c r="Q5967"/>
      <c r="R5967"/>
      <c r="S5967"/>
      <c r="T5967"/>
      <c r="U5967"/>
      <c r="V5967"/>
      <c r="W5967"/>
    </row>
    <row r="5968" spans="2:23" ht="15" x14ac:dyDescent="0.25">
      <c r="B5968" s="2"/>
      <c r="I5968" s="2" t="s">
        <v>124</v>
      </c>
      <c r="J5968" s="2" t="s">
        <v>1768</v>
      </c>
      <c r="K5968" s="9">
        <v>-15</v>
      </c>
      <c r="L5968" s="9">
        <v>-15</v>
      </c>
      <c r="M5968" s="9">
        <v>-15</v>
      </c>
      <c r="N5968"/>
      <c r="O5968"/>
      <c r="P5968"/>
      <c r="Q5968"/>
      <c r="R5968"/>
      <c r="S5968"/>
      <c r="T5968"/>
      <c r="U5968"/>
      <c r="V5968"/>
      <c r="W5968"/>
    </row>
    <row r="5969" spans="2:23" ht="15" x14ac:dyDescent="0.25">
      <c r="B5969" s="2"/>
      <c r="K5969" s="9"/>
      <c r="L5969" s="9"/>
      <c r="M5969" s="9"/>
      <c r="N5969"/>
      <c r="O5969"/>
      <c r="P5969"/>
      <c r="Q5969"/>
      <c r="R5969"/>
      <c r="S5969"/>
      <c r="T5969"/>
      <c r="U5969"/>
      <c r="V5969"/>
      <c r="W5969"/>
    </row>
    <row r="5970" spans="2:23" ht="15" x14ac:dyDescent="0.25">
      <c r="B5970" s="2"/>
      <c r="H5970" s="2" t="s">
        <v>1838</v>
      </c>
      <c r="K5970" s="9"/>
      <c r="L5970" s="9"/>
      <c r="M5970" s="9"/>
      <c r="N5970"/>
      <c r="O5970"/>
      <c r="P5970"/>
      <c r="Q5970"/>
      <c r="R5970"/>
      <c r="S5970"/>
      <c r="T5970"/>
      <c r="U5970"/>
      <c r="V5970"/>
      <c r="W5970"/>
    </row>
    <row r="5971" spans="2:23" ht="15" x14ac:dyDescent="0.25">
      <c r="B5971" s="2"/>
      <c r="I5971" s="2" t="s">
        <v>124</v>
      </c>
      <c r="J5971" s="2" t="s">
        <v>1768</v>
      </c>
      <c r="K5971" s="9">
        <v>-2</v>
      </c>
      <c r="L5971" s="9">
        <v>0</v>
      </c>
      <c r="M5971" s="9">
        <v>0</v>
      </c>
      <c r="N5971"/>
      <c r="O5971"/>
      <c r="P5971"/>
      <c r="Q5971"/>
      <c r="R5971"/>
      <c r="S5971"/>
      <c r="T5971"/>
      <c r="U5971"/>
      <c r="V5971"/>
      <c r="W5971"/>
    </row>
    <row r="5972" spans="2:23" ht="15" x14ac:dyDescent="0.25">
      <c r="B5972" s="2"/>
      <c r="K5972" s="9"/>
      <c r="L5972" s="9"/>
      <c r="M5972" s="9"/>
      <c r="N5972"/>
      <c r="O5972"/>
      <c r="P5972"/>
      <c r="Q5972"/>
      <c r="R5972"/>
      <c r="S5972"/>
      <c r="T5972"/>
      <c r="U5972"/>
      <c r="V5972"/>
      <c r="W5972"/>
    </row>
    <row r="5973" spans="2:23" ht="15" x14ac:dyDescent="0.25">
      <c r="B5973" s="2"/>
      <c r="D5973" s="2" t="s">
        <v>35</v>
      </c>
      <c r="E5973" s="2" t="s">
        <v>36</v>
      </c>
      <c r="K5973" s="9"/>
      <c r="L5973" s="9"/>
      <c r="M5973" s="9"/>
      <c r="N5973"/>
      <c r="O5973"/>
      <c r="P5973"/>
      <c r="Q5973"/>
      <c r="R5973"/>
      <c r="S5973"/>
      <c r="T5973"/>
      <c r="U5973"/>
      <c r="V5973"/>
      <c r="W5973"/>
    </row>
    <row r="5974" spans="2:23" ht="15" x14ac:dyDescent="0.25">
      <c r="B5974" s="2"/>
      <c r="F5974" s="2" t="s">
        <v>69</v>
      </c>
      <c r="G5974" s="2" t="s">
        <v>1666</v>
      </c>
      <c r="K5974" s="9"/>
      <c r="L5974" s="9"/>
      <c r="M5974" s="9"/>
      <c r="N5974"/>
      <c r="O5974"/>
      <c r="P5974"/>
      <c r="Q5974"/>
      <c r="R5974"/>
      <c r="S5974"/>
      <c r="T5974"/>
      <c r="U5974"/>
      <c r="V5974"/>
      <c r="W5974"/>
    </row>
    <row r="5975" spans="2:23" ht="15" x14ac:dyDescent="0.25">
      <c r="B5975" s="2"/>
      <c r="H5975" s="2" t="s">
        <v>1839</v>
      </c>
      <c r="K5975" s="9"/>
      <c r="L5975" s="9"/>
      <c r="M5975" s="9"/>
      <c r="N5975"/>
      <c r="O5975"/>
      <c r="P5975"/>
      <c r="Q5975"/>
      <c r="R5975"/>
      <c r="S5975"/>
      <c r="T5975"/>
      <c r="U5975"/>
      <c r="V5975"/>
      <c r="W5975"/>
    </row>
    <row r="5976" spans="2:23" ht="15" x14ac:dyDescent="0.25">
      <c r="B5976" s="2"/>
      <c r="I5976" s="2" t="s">
        <v>437</v>
      </c>
      <c r="J5976" s="2" t="s">
        <v>1768</v>
      </c>
      <c r="K5976" s="9">
        <v>-3</v>
      </c>
      <c r="L5976" s="9">
        <v>0</v>
      </c>
      <c r="M5976" s="9">
        <v>0</v>
      </c>
      <c r="N5976"/>
      <c r="O5976"/>
      <c r="P5976"/>
      <c r="Q5976"/>
      <c r="R5976"/>
      <c r="S5976"/>
      <c r="T5976"/>
      <c r="U5976"/>
      <c r="V5976"/>
      <c r="W5976"/>
    </row>
    <row r="5977" spans="2:23" ht="15" x14ac:dyDescent="0.25">
      <c r="B5977" s="2"/>
      <c r="K5977" s="9"/>
      <c r="L5977" s="9"/>
      <c r="M5977" s="9"/>
      <c r="N5977"/>
      <c r="O5977"/>
      <c r="P5977"/>
      <c r="Q5977"/>
      <c r="R5977"/>
      <c r="S5977"/>
      <c r="T5977"/>
      <c r="U5977"/>
      <c r="V5977"/>
      <c r="W5977"/>
    </row>
    <row r="5978" spans="2:23" ht="15" x14ac:dyDescent="0.25">
      <c r="B5978" s="2"/>
      <c r="D5978" s="2" t="s">
        <v>42</v>
      </c>
      <c r="E5978" s="2" t="s">
        <v>43</v>
      </c>
      <c r="K5978" s="9"/>
      <c r="L5978" s="9"/>
      <c r="M5978" s="9"/>
      <c r="N5978"/>
      <c r="O5978"/>
      <c r="P5978"/>
      <c r="Q5978"/>
      <c r="R5978"/>
      <c r="S5978"/>
      <c r="T5978"/>
      <c r="U5978"/>
      <c r="V5978"/>
      <c r="W5978"/>
    </row>
    <row r="5979" spans="2:23" ht="15" x14ac:dyDescent="0.25">
      <c r="B5979" s="2"/>
      <c r="F5979" s="2" t="s">
        <v>44</v>
      </c>
      <c r="G5979" s="2" t="s">
        <v>43</v>
      </c>
      <c r="K5979" s="9"/>
      <c r="L5979" s="9"/>
      <c r="M5979" s="9"/>
      <c r="N5979"/>
      <c r="O5979"/>
      <c r="P5979"/>
      <c r="Q5979"/>
      <c r="R5979"/>
      <c r="S5979"/>
      <c r="T5979"/>
      <c r="U5979"/>
      <c r="V5979"/>
      <c r="W5979"/>
    </row>
    <row r="5980" spans="2:23" ht="15" x14ac:dyDescent="0.25">
      <c r="B5980" s="2"/>
      <c r="H5980" s="2" t="s">
        <v>1117</v>
      </c>
      <c r="K5980" s="9"/>
      <c r="L5980" s="9"/>
      <c r="M5980" s="9"/>
      <c r="N5980"/>
      <c r="O5980"/>
      <c r="P5980"/>
      <c r="Q5980"/>
      <c r="R5980"/>
      <c r="S5980"/>
      <c r="T5980"/>
      <c r="U5980"/>
      <c r="V5980"/>
      <c r="W5980"/>
    </row>
    <row r="5981" spans="2:23" ht="15" x14ac:dyDescent="0.25">
      <c r="B5981" s="2"/>
      <c r="I5981" s="2" t="s">
        <v>46</v>
      </c>
      <c r="J5981" s="2" t="s">
        <v>1768</v>
      </c>
      <c r="K5981" s="9">
        <v>-45</v>
      </c>
      <c r="L5981" s="9">
        <v>-45</v>
      </c>
      <c r="M5981" s="9">
        <v>-41</v>
      </c>
      <c r="N5981"/>
      <c r="O5981"/>
      <c r="P5981"/>
      <c r="Q5981"/>
      <c r="R5981"/>
      <c r="S5981"/>
      <c r="T5981"/>
      <c r="U5981"/>
      <c r="V5981"/>
      <c r="W5981"/>
    </row>
    <row r="5982" spans="2:23" ht="15" x14ac:dyDescent="0.25">
      <c r="B5982" s="2"/>
      <c r="K5982" s="9"/>
      <c r="L5982" s="9"/>
      <c r="M5982" s="9"/>
      <c r="N5982"/>
      <c r="O5982"/>
      <c r="P5982"/>
      <c r="Q5982"/>
      <c r="R5982"/>
      <c r="S5982"/>
      <c r="T5982"/>
      <c r="U5982"/>
      <c r="V5982"/>
      <c r="W5982"/>
    </row>
    <row r="5983" spans="2:23" ht="15" x14ac:dyDescent="0.25">
      <c r="B5983" s="2"/>
      <c r="D5983" s="2" t="s">
        <v>624</v>
      </c>
      <c r="E5983" s="2" t="s">
        <v>625</v>
      </c>
      <c r="K5983" s="9"/>
      <c r="L5983" s="9"/>
      <c r="M5983" s="9"/>
      <c r="N5983"/>
      <c r="O5983"/>
      <c r="P5983"/>
      <c r="Q5983"/>
      <c r="R5983"/>
      <c r="S5983"/>
      <c r="T5983"/>
      <c r="U5983"/>
      <c r="V5983"/>
      <c r="W5983"/>
    </row>
    <row r="5984" spans="2:23" ht="15" x14ac:dyDescent="0.25">
      <c r="B5984" s="2"/>
      <c r="F5984" s="2" t="s">
        <v>88</v>
      </c>
      <c r="G5984" s="2" t="s">
        <v>645</v>
      </c>
      <c r="K5984" s="9"/>
      <c r="L5984" s="9"/>
      <c r="M5984" s="9"/>
      <c r="N5984"/>
      <c r="O5984"/>
      <c r="P5984"/>
      <c r="Q5984"/>
      <c r="R5984"/>
      <c r="S5984"/>
      <c r="T5984"/>
      <c r="U5984"/>
      <c r="V5984"/>
      <c r="W5984"/>
    </row>
    <row r="5985" spans="2:23" ht="15" x14ac:dyDescent="0.25">
      <c r="B5985" s="2"/>
      <c r="H5985" s="2" t="s">
        <v>1840</v>
      </c>
      <c r="K5985" s="9"/>
      <c r="L5985" s="9"/>
      <c r="M5985" s="9"/>
      <c r="N5985"/>
      <c r="O5985"/>
      <c r="P5985"/>
      <c r="Q5985"/>
      <c r="R5985"/>
      <c r="S5985"/>
      <c r="T5985"/>
      <c r="U5985"/>
      <c r="V5985"/>
      <c r="W5985"/>
    </row>
    <row r="5986" spans="2:23" ht="15" x14ac:dyDescent="0.25">
      <c r="B5986" s="2"/>
      <c r="I5986" s="2" t="s">
        <v>565</v>
      </c>
      <c r="J5986" s="2" t="s">
        <v>1768</v>
      </c>
      <c r="K5986" s="9">
        <v>0</v>
      </c>
      <c r="L5986" s="9">
        <v>-1000</v>
      </c>
      <c r="M5986" s="9">
        <v>-1000</v>
      </c>
      <c r="N5986"/>
      <c r="O5986"/>
      <c r="P5986"/>
      <c r="Q5986"/>
      <c r="R5986"/>
      <c r="S5986"/>
      <c r="T5986"/>
      <c r="U5986"/>
      <c r="V5986"/>
      <c r="W5986"/>
    </row>
    <row r="5987" spans="2:23" ht="15" x14ac:dyDescent="0.25">
      <c r="B5987" s="2"/>
      <c r="K5987" s="9"/>
      <c r="L5987" s="9"/>
      <c r="M5987" s="9"/>
      <c r="N5987"/>
      <c r="O5987"/>
      <c r="P5987"/>
      <c r="Q5987"/>
      <c r="R5987"/>
      <c r="S5987"/>
      <c r="T5987"/>
      <c r="U5987"/>
      <c r="V5987"/>
      <c r="W5987"/>
    </row>
    <row r="5988" spans="2:23" ht="15" x14ac:dyDescent="0.25">
      <c r="B5988" s="2"/>
      <c r="D5988" s="2" t="s">
        <v>648</v>
      </c>
      <c r="E5988" s="2" t="s">
        <v>649</v>
      </c>
      <c r="K5988" s="9"/>
      <c r="L5988" s="9"/>
      <c r="M5988" s="9"/>
      <c r="N5988"/>
      <c r="O5988"/>
      <c r="P5988"/>
      <c r="Q5988"/>
      <c r="R5988"/>
      <c r="S5988"/>
      <c r="T5988"/>
      <c r="U5988"/>
      <c r="V5988"/>
      <c r="W5988"/>
    </row>
    <row r="5989" spans="2:23" ht="15" x14ac:dyDescent="0.25">
      <c r="B5989" s="2"/>
      <c r="F5989" s="2" t="s">
        <v>78</v>
      </c>
      <c r="G5989" s="2" t="s">
        <v>652</v>
      </c>
      <c r="K5989" s="9"/>
      <c r="L5989" s="9"/>
      <c r="M5989" s="9"/>
      <c r="N5989"/>
      <c r="O5989"/>
      <c r="P5989"/>
      <c r="Q5989"/>
      <c r="R5989"/>
      <c r="S5989"/>
      <c r="T5989"/>
      <c r="U5989"/>
      <c r="V5989"/>
      <c r="W5989"/>
    </row>
    <row r="5990" spans="2:23" ht="15" x14ac:dyDescent="0.25">
      <c r="B5990" s="2"/>
      <c r="H5990" s="2" t="s">
        <v>1119</v>
      </c>
      <c r="K5990" s="9"/>
      <c r="L5990" s="9"/>
      <c r="M5990" s="9"/>
      <c r="N5990"/>
      <c r="O5990"/>
      <c r="P5990"/>
      <c r="Q5990"/>
      <c r="R5990"/>
      <c r="S5990"/>
      <c r="T5990"/>
      <c r="U5990"/>
      <c r="V5990"/>
      <c r="W5990"/>
    </row>
    <row r="5991" spans="2:23" ht="15" x14ac:dyDescent="0.25">
      <c r="B5991" s="2"/>
      <c r="I5991" s="2" t="s">
        <v>363</v>
      </c>
      <c r="J5991" s="2" t="s">
        <v>1768</v>
      </c>
      <c r="K5991" s="9">
        <v>-1209</v>
      </c>
      <c r="L5991" s="9">
        <v>0</v>
      </c>
      <c r="M5991" s="9">
        <v>0</v>
      </c>
      <c r="N5991"/>
      <c r="O5991"/>
      <c r="P5991"/>
      <c r="Q5991"/>
      <c r="R5991"/>
      <c r="S5991"/>
      <c r="T5991"/>
      <c r="U5991"/>
      <c r="V5991"/>
      <c r="W5991"/>
    </row>
    <row r="5992" spans="2:23" ht="15" x14ac:dyDescent="0.25">
      <c r="B5992" s="2"/>
      <c r="K5992" s="9"/>
      <c r="L5992" s="9"/>
      <c r="M5992" s="9"/>
      <c r="N5992"/>
      <c r="O5992"/>
      <c r="P5992"/>
      <c r="Q5992"/>
      <c r="R5992"/>
      <c r="S5992"/>
      <c r="T5992"/>
      <c r="U5992"/>
      <c r="V5992"/>
      <c r="W5992"/>
    </row>
    <row r="5993" spans="2:23" ht="15" x14ac:dyDescent="0.25">
      <c r="B5993" s="2"/>
      <c r="D5993" s="2" t="s">
        <v>660</v>
      </c>
      <c r="E5993" s="2" t="s">
        <v>661</v>
      </c>
      <c r="K5993" s="9"/>
      <c r="L5993" s="9"/>
      <c r="M5993" s="9"/>
      <c r="N5993"/>
      <c r="O5993"/>
      <c r="P5993"/>
      <c r="Q5993"/>
      <c r="R5993"/>
      <c r="S5993"/>
      <c r="T5993"/>
      <c r="U5993"/>
      <c r="V5993"/>
      <c r="W5993"/>
    </row>
    <row r="5994" spans="2:23" ht="15" x14ac:dyDescent="0.25">
      <c r="B5994" s="2"/>
      <c r="F5994" s="2" t="s">
        <v>74</v>
      </c>
      <c r="G5994" s="2" t="s">
        <v>664</v>
      </c>
      <c r="K5994" s="9"/>
      <c r="L5994" s="9"/>
      <c r="M5994" s="9"/>
      <c r="N5994"/>
      <c r="O5994"/>
      <c r="P5994"/>
      <c r="Q5994"/>
      <c r="R5994"/>
      <c r="S5994"/>
      <c r="T5994"/>
      <c r="U5994"/>
      <c r="V5994"/>
      <c r="W5994"/>
    </row>
    <row r="5995" spans="2:23" ht="15" x14ac:dyDescent="0.25">
      <c r="B5995" s="2"/>
      <c r="H5995" s="2" t="s">
        <v>1841</v>
      </c>
      <c r="K5995" s="9"/>
      <c r="L5995" s="9"/>
      <c r="M5995" s="9"/>
      <c r="N5995"/>
      <c r="O5995"/>
      <c r="P5995"/>
      <c r="Q5995"/>
      <c r="R5995"/>
      <c r="S5995"/>
      <c r="T5995"/>
      <c r="U5995"/>
      <c r="V5995"/>
      <c r="W5995"/>
    </row>
    <row r="5996" spans="2:23" ht="15" x14ac:dyDescent="0.25">
      <c r="B5996" s="2"/>
      <c r="I5996" s="2" t="s">
        <v>666</v>
      </c>
      <c r="J5996" s="2" t="s">
        <v>1768</v>
      </c>
      <c r="K5996" s="9">
        <v>-24</v>
      </c>
      <c r="L5996" s="9">
        <v>-18</v>
      </c>
      <c r="M5996" s="9">
        <v>-18</v>
      </c>
      <c r="N5996"/>
      <c r="O5996"/>
      <c r="P5996"/>
      <c r="Q5996"/>
      <c r="R5996"/>
      <c r="S5996"/>
      <c r="T5996"/>
      <c r="U5996"/>
      <c r="V5996"/>
      <c r="W5996"/>
    </row>
    <row r="5997" spans="2:23" ht="15" x14ac:dyDescent="0.25">
      <c r="B5997" s="2"/>
      <c r="K5997" s="9"/>
      <c r="L5997" s="9"/>
      <c r="M5997" s="9"/>
      <c r="N5997"/>
      <c r="O5997"/>
      <c r="P5997"/>
      <c r="Q5997"/>
      <c r="R5997"/>
      <c r="S5997"/>
      <c r="T5997"/>
      <c r="U5997"/>
      <c r="V5997"/>
      <c r="W5997"/>
    </row>
    <row r="5998" spans="2:23" ht="15" x14ac:dyDescent="0.25">
      <c r="B5998" s="2"/>
      <c r="F5998" s="2" t="s">
        <v>174</v>
      </c>
      <c r="G5998" s="2" t="s">
        <v>674</v>
      </c>
      <c r="K5998" s="9"/>
      <c r="L5998" s="9"/>
      <c r="M5998" s="9"/>
      <c r="N5998"/>
      <c r="O5998"/>
      <c r="P5998"/>
      <c r="Q5998"/>
      <c r="R5998"/>
      <c r="S5998"/>
      <c r="T5998"/>
      <c r="U5998"/>
      <c r="V5998"/>
      <c r="W5998"/>
    </row>
    <row r="5999" spans="2:23" ht="15" x14ac:dyDescent="0.25">
      <c r="B5999" s="2"/>
      <c r="H5999" s="2" t="s">
        <v>1842</v>
      </c>
      <c r="K5999" s="9"/>
      <c r="L5999" s="9"/>
      <c r="M5999" s="9"/>
      <c r="N5999"/>
      <c r="O5999"/>
      <c r="P5999"/>
      <c r="Q5999"/>
      <c r="R5999"/>
      <c r="S5999"/>
      <c r="T5999"/>
      <c r="U5999"/>
      <c r="V5999"/>
      <c r="W5999"/>
    </row>
    <row r="6000" spans="2:23" ht="15" x14ac:dyDescent="0.25">
      <c r="B6000" s="2"/>
      <c r="I6000" s="2" t="s">
        <v>135</v>
      </c>
      <c r="J6000" s="2" t="s">
        <v>1768</v>
      </c>
      <c r="K6000" s="9">
        <v>-1</v>
      </c>
      <c r="L6000" s="9">
        <v>0</v>
      </c>
      <c r="M6000" s="9">
        <v>0</v>
      </c>
      <c r="N6000"/>
      <c r="O6000"/>
      <c r="P6000"/>
      <c r="Q6000"/>
      <c r="R6000"/>
      <c r="S6000"/>
      <c r="T6000"/>
      <c r="U6000"/>
      <c r="V6000"/>
      <c r="W6000"/>
    </row>
    <row r="6001" spans="2:23" ht="15" x14ac:dyDescent="0.25">
      <c r="B6001" s="2"/>
      <c r="K6001" s="9"/>
      <c r="L6001" s="9"/>
      <c r="M6001" s="9"/>
      <c r="N6001"/>
      <c r="O6001"/>
      <c r="P6001"/>
      <c r="Q6001"/>
      <c r="R6001"/>
      <c r="S6001"/>
      <c r="T6001"/>
      <c r="U6001"/>
      <c r="V6001"/>
      <c r="W6001"/>
    </row>
    <row r="6002" spans="2:23" ht="15" x14ac:dyDescent="0.25">
      <c r="B6002" s="2"/>
      <c r="F6002" s="2" t="s">
        <v>181</v>
      </c>
      <c r="G6002" s="2" t="s">
        <v>681</v>
      </c>
      <c r="K6002" s="9"/>
      <c r="L6002" s="9"/>
      <c r="M6002" s="9"/>
      <c r="N6002"/>
      <c r="O6002"/>
      <c r="P6002"/>
      <c r="Q6002"/>
      <c r="R6002"/>
      <c r="S6002"/>
      <c r="T6002"/>
      <c r="U6002"/>
      <c r="V6002"/>
      <c r="W6002"/>
    </row>
    <row r="6003" spans="2:23" ht="15" x14ac:dyDescent="0.25">
      <c r="B6003" s="2"/>
      <c r="H6003" s="2" t="s">
        <v>1120</v>
      </c>
      <c r="K6003" s="9"/>
      <c r="L6003" s="9"/>
      <c r="M6003" s="9"/>
      <c r="N6003"/>
      <c r="O6003"/>
      <c r="P6003"/>
      <c r="Q6003"/>
      <c r="R6003"/>
      <c r="S6003"/>
      <c r="T6003"/>
      <c r="U6003"/>
      <c r="V6003"/>
      <c r="W6003"/>
    </row>
    <row r="6004" spans="2:23" ht="15" x14ac:dyDescent="0.25">
      <c r="B6004" s="2"/>
      <c r="I6004" s="2" t="s">
        <v>135</v>
      </c>
      <c r="J6004" s="2" t="s">
        <v>1768</v>
      </c>
      <c r="K6004" s="9">
        <v>-24</v>
      </c>
      <c r="L6004" s="9">
        <v>-55</v>
      </c>
      <c r="M6004" s="9">
        <v>-55</v>
      </c>
      <c r="N6004"/>
      <c r="O6004"/>
      <c r="P6004"/>
      <c r="Q6004"/>
      <c r="R6004"/>
      <c r="S6004"/>
      <c r="T6004"/>
      <c r="U6004"/>
      <c r="V6004"/>
      <c r="W6004"/>
    </row>
    <row r="6005" spans="2:23" ht="15" x14ac:dyDescent="0.25">
      <c r="B6005" s="2"/>
      <c r="K6005" s="9"/>
      <c r="L6005" s="9"/>
      <c r="M6005" s="9"/>
      <c r="N6005"/>
      <c r="O6005"/>
      <c r="P6005"/>
      <c r="Q6005"/>
      <c r="R6005"/>
      <c r="S6005"/>
      <c r="T6005"/>
      <c r="U6005"/>
      <c r="V6005"/>
      <c r="W6005"/>
    </row>
    <row r="6006" spans="2:23" ht="15" x14ac:dyDescent="0.25">
      <c r="B6006" s="2"/>
      <c r="H6006" s="2" t="s">
        <v>1843</v>
      </c>
      <c r="K6006" s="9"/>
      <c r="L6006" s="9"/>
      <c r="M6006" s="9"/>
      <c r="N6006"/>
      <c r="O6006"/>
      <c r="P6006"/>
      <c r="Q6006"/>
      <c r="R6006"/>
      <c r="S6006"/>
      <c r="T6006"/>
      <c r="U6006"/>
      <c r="V6006"/>
      <c r="W6006"/>
    </row>
    <row r="6007" spans="2:23" ht="15" x14ac:dyDescent="0.25">
      <c r="B6007" s="2"/>
      <c r="I6007" s="2" t="s">
        <v>135</v>
      </c>
      <c r="J6007" s="2" t="s">
        <v>1768</v>
      </c>
      <c r="K6007" s="9">
        <v>-11</v>
      </c>
      <c r="L6007" s="9">
        <v>-9</v>
      </c>
      <c r="M6007" s="9">
        <v>-9</v>
      </c>
      <c r="N6007"/>
      <c r="O6007"/>
      <c r="P6007"/>
      <c r="Q6007"/>
      <c r="R6007"/>
      <c r="S6007"/>
      <c r="T6007"/>
      <c r="U6007"/>
      <c r="V6007"/>
      <c r="W6007"/>
    </row>
    <row r="6008" spans="2:23" ht="15" x14ac:dyDescent="0.25">
      <c r="B6008" s="2"/>
      <c r="K6008" s="9"/>
      <c r="L6008" s="9"/>
      <c r="M6008" s="9"/>
      <c r="N6008"/>
      <c r="O6008"/>
      <c r="P6008"/>
      <c r="Q6008"/>
      <c r="R6008"/>
      <c r="S6008"/>
      <c r="T6008"/>
      <c r="U6008"/>
      <c r="V6008"/>
      <c r="W6008"/>
    </row>
    <row r="6009" spans="2:23" ht="15" x14ac:dyDescent="0.25">
      <c r="B6009" s="2"/>
      <c r="H6009" s="2" t="s">
        <v>683</v>
      </c>
      <c r="K6009" s="9"/>
      <c r="L6009" s="9"/>
      <c r="M6009" s="9"/>
      <c r="N6009"/>
      <c r="O6009"/>
      <c r="P6009"/>
      <c r="Q6009"/>
      <c r="R6009"/>
      <c r="S6009"/>
      <c r="T6009"/>
      <c r="U6009"/>
      <c r="V6009"/>
      <c r="W6009"/>
    </row>
    <row r="6010" spans="2:23" ht="15" x14ac:dyDescent="0.25">
      <c r="B6010" s="2"/>
      <c r="I6010" s="2" t="s">
        <v>135</v>
      </c>
      <c r="J6010" s="2" t="s">
        <v>1768</v>
      </c>
      <c r="K6010" s="9">
        <v>-37</v>
      </c>
      <c r="L6010" s="9">
        <v>-44</v>
      </c>
      <c r="M6010" s="9">
        <v>-44</v>
      </c>
      <c r="N6010"/>
      <c r="O6010"/>
      <c r="P6010"/>
      <c r="Q6010"/>
      <c r="R6010"/>
      <c r="S6010"/>
      <c r="T6010"/>
      <c r="U6010"/>
      <c r="V6010"/>
      <c r="W6010"/>
    </row>
    <row r="6011" spans="2:23" ht="15" x14ac:dyDescent="0.25">
      <c r="B6011" s="2"/>
      <c r="K6011" s="9"/>
      <c r="L6011" s="9"/>
      <c r="M6011" s="9"/>
      <c r="N6011"/>
      <c r="O6011"/>
      <c r="P6011"/>
      <c r="Q6011"/>
      <c r="R6011"/>
      <c r="S6011"/>
      <c r="T6011"/>
      <c r="U6011"/>
      <c r="V6011"/>
      <c r="W6011"/>
    </row>
    <row r="6012" spans="2:23" ht="15" x14ac:dyDescent="0.25">
      <c r="B6012" s="2"/>
      <c r="H6012" s="2" t="s">
        <v>1844</v>
      </c>
      <c r="K6012" s="9"/>
      <c r="L6012" s="9"/>
      <c r="M6012" s="9"/>
      <c r="N6012"/>
      <c r="O6012"/>
      <c r="P6012"/>
      <c r="Q6012"/>
      <c r="R6012"/>
      <c r="S6012"/>
      <c r="T6012"/>
      <c r="U6012"/>
      <c r="V6012"/>
      <c r="W6012"/>
    </row>
    <row r="6013" spans="2:23" ht="15" x14ac:dyDescent="0.25">
      <c r="B6013" s="2"/>
      <c r="I6013" s="2" t="s">
        <v>135</v>
      </c>
      <c r="J6013" s="2" t="s">
        <v>1768</v>
      </c>
      <c r="K6013" s="9">
        <v>0</v>
      </c>
      <c r="L6013" s="9">
        <v>0</v>
      </c>
      <c r="M6013" s="9">
        <v>0</v>
      </c>
      <c r="N6013"/>
      <c r="O6013"/>
      <c r="P6013"/>
      <c r="Q6013"/>
      <c r="R6013"/>
      <c r="S6013"/>
      <c r="T6013"/>
      <c r="U6013"/>
      <c r="V6013"/>
      <c r="W6013"/>
    </row>
    <row r="6014" spans="2:23" ht="15" x14ac:dyDescent="0.25">
      <c r="B6014" s="2"/>
      <c r="K6014" s="9"/>
      <c r="L6014" s="9"/>
      <c r="M6014" s="9"/>
      <c r="N6014"/>
      <c r="O6014"/>
      <c r="P6014"/>
      <c r="Q6014"/>
      <c r="R6014"/>
      <c r="S6014"/>
      <c r="T6014"/>
      <c r="U6014"/>
      <c r="V6014"/>
      <c r="W6014"/>
    </row>
    <row r="6015" spans="2:23" ht="15" x14ac:dyDescent="0.25">
      <c r="B6015" s="2"/>
      <c r="F6015" s="2" t="s">
        <v>88</v>
      </c>
      <c r="G6015" s="2" t="s">
        <v>691</v>
      </c>
      <c r="K6015" s="9"/>
      <c r="L6015" s="9"/>
      <c r="M6015" s="9"/>
      <c r="N6015"/>
      <c r="O6015"/>
      <c r="P6015"/>
      <c r="Q6015"/>
      <c r="R6015"/>
      <c r="S6015"/>
      <c r="T6015"/>
      <c r="U6015"/>
      <c r="V6015"/>
      <c r="W6015"/>
    </row>
    <row r="6016" spans="2:23" ht="15" x14ac:dyDescent="0.25">
      <c r="B6016" s="2"/>
      <c r="H6016" s="2" t="s">
        <v>1845</v>
      </c>
      <c r="K6016" s="9"/>
      <c r="L6016" s="9"/>
      <c r="M6016" s="9"/>
      <c r="N6016"/>
      <c r="O6016"/>
      <c r="P6016"/>
      <c r="Q6016"/>
      <c r="R6016"/>
      <c r="S6016"/>
      <c r="T6016"/>
      <c r="U6016"/>
      <c r="V6016"/>
      <c r="W6016"/>
    </row>
    <row r="6017" spans="2:23" ht="15" x14ac:dyDescent="0.25">
      <c r="B6017" s="2"/>
      <c r="I6017" s="2" t="s">
        <v>690</v>
      </c>
      <c r="J6017" s="2" t="s">
        <v>1768</v>
      </c>
      <c r="K6017" s="9">
        <v>-11</v>
      </c>
      <c r="L6017" s="9">
        <v>0</v>
      </c>
      <c r="M6017" s="9">
        <v>0</v>
      </c>
      <c r="N6017"/>
      <c r="O6017"/>
      <c r="P6017"/>
      <c r="Q6017"/>
      <c r="R6017"/>
      <c r="S6017"/>
      <c r="T6017"/>
      <c r="U6017"/>
      <c r="V6017"/>
      <c r="W6017"/>
    </row>
    <row r="6018" spans="2:23" ht="15" x14ac:dyDescent="0.25">
      <c r="B6018" s="2"/>
      <c r="K6018" s="9"/>
      <c r="L6018" s="9"/>
      <c r="M6018" s="9"/>
      <c r="N6018"/>
      <c r="O6018"/>
      <c r="P6018"/>
      <c r="Q6018"/>
      <c r="R6018"/>
      <c r="S6018"/>
      <c r="T6018"/>
      <c r="U6018"/>
      <c r="V6018"/>
      <c r="W6018"/>
    </row>
    <row r="6019" spans="2:23" ht="15" x14ac:dyDescent="0.25">
      <c r="B6019" s="2"/>
      <c r="D6019" s="2" t="s">
        <v>706</v>
      </c>
      <c r="E6019" s="2" t="s">
        <v>707</v>
      </c>
      <c r="K6019" s="9"/>
      <c r="L6019" s="9"/>
      <c r="M6019" s="9"/>
      <c r="N6019"/>
      <c r="O6019"/>
      <c r="P6019"/>
      <c r="Q6019"/>
      <c r="R6019"/>
      <c r="S6019"/>
      <c r="T6019"/>
      <c r="U6019"/>
      <c r="V6019"/>
      <c r="W6019"/>
    </row>
    <row r="6020" spans="2:23" ht="15" x14ac:dyDescent="0.25">
      <c r="B6020" s="2"/>
      <c r="F6020" s="2" t="s">
        <v>44</v>
      </c>
      <c r="G6020" s="2" t="s">
        <v>707</v>
      </c>
      <c r="K6020" s="9"/>
      <c r="L6020" s="9"/>
      <c r="M6020" s="9"/>
      <c r="N6020"/>
      <c r="O6020"/>
      <c r="P6020"/>
      <c r="Q6020"/>
      <c r="R6020"/>
      <c r="S6020"/>
      <c r="T6020"/>
      <c r="U6020"/>
      <c r="V6020"/>
      <c r="W6020"/>
    </row>
    <row r="6021" spans="2:23" ht="15" x14ac:dyDescent="0.25">
      <c r="B6021" s="2"/>
      <c r="H6021" s="2" t="s">
        <v>1121</v>
      </c>
      <c r="K6021" s="9"/>
      <c r="L6021" s="9"/>
      <c r="M6021" s="9"/>
      <c r="N6021"/>
      <c r="O6021"/>
      <c r="P6021"/>
      <c r="Q6021"/>
      <c r="R6021"/>
      <c r="S6021"/>
      <c r="T6021"/>
      <c r="U6021"/>
      <c r="V6021"/>
      <c r="W6021"/>
    </row>
    <row r="6022" spans="2:23" ht="15" x14ac:dyDescent="0.25">
      <c r="B6022" s="2"/>
      <c r="I6022" s="2" t="s">
        <v>709</v>
      </c>
      <c r="J6022" s="2" t="s">
        <v>1768</v>
      </c>
      <c r="K6022" s="9">
        <v>-35</v>
      </c>
      <c r="L6022" s="9">
        <v>-22</v>
      </c>
      <c r="M6022" s="9">
        <v>-22</v>
      </c>
      <c r="N6022"/>
      <c r="O6022"/>
      <c r="P6022"/>
      <c r="Q6022"/>
      <c r="R6022"/>
      <c r="S6022"/>
      <c r="T6022"/>
      <c r="U6022"/>
      <c r="V6022"/>
      <c r="W6022"/>
    </row>
    <row r="6023" spans="2:23" ht="15" x14ac:dyDescent="0.25">
      <c r="B6023" s="2"/>
      <c r="K6023" s="9"/>
      <c r="L6023" s="9"/>
      <c r="M6023" s="9"/>
      <c r="N6023"/>
      <c r="O6023"/>
      <c r="P6023"/>
      <c r="Q6023"/>
      <c r="R6023"/>
      <c r="S6023"/>
      <c r="T6023"/>
      <c r="U6023"/>
      <c r="V6023"/>
      <c r="W6023"/>
    </row>
    <row r="6024" spans="2:23" ht="15" x14ac:dyDescent="0.25">
      <c r="B6024" s="2"/>
      <c r="H6024" s="2" t="s">
        <v>1123</v>
      </c>
      <c r="K6024" s="9"/>
      <c r="L6024" s="9"/>
      <c r="M6024" s="9"/>
      <c r="N6024"/>
      <c r="O6024"/>
      <c r="P6024"/>
      <c r="Q6024"/>
      <c r="R6024"/>
      <c r="S6024"/>
      <c r="T6024"/>
      <c r="U6024"/>
      <c r="V6024"/>
      <c r="W6024"/>
    </row>
    <row r="6025" spans="2:23" ht="15" x14ac:dyDescent="0.25">
      <c r="B6025" s="2"/>
      <c r="I6025" s="2" t="s">
        <v>812</v>
      </c>
      <c r="J6025" s="2" t="s">
        <v>1768</v>
      </c>
      <c r="K6025" s="9">
        <v>-3539</v>
      </c>
      <c r="L6025" s="9">
        <v>-3762</v>
      </c>
      <c r="M6025" s="9">
        <v>-3820</v>
      </c>
      <c r="N6025"/>
      <c r="O6025"/>
      <c r="P6025"/>
      <c r="Q6025"/>
      <c r="R6025"/>
      <c r="S6025"/>
      <c r="T6025"/>
      <c r="U6025"/>
      <c r="V6025"/>
      <c r="W6025"/>
    </row>
    <row r="6026" spans="2:23" ht="15" x14ac:dyDescent="0.25">
      <c r="B6026" s="2"/>
      <c r="K6026" s="9"/>
      <c r="L6026" s="9"/>
      <c r="M6026" s="9"/>
      <c r="N6026"/>
      <c r="O6026"/>
      <c r="P6026"/>
      <c r="Q6026"/>
      <c r="R6026"/>
      <c r="S6026"/>
      <c r="T6026"/>
      <c r="U6026"/>
      <c r="V6026"/>
      <c r="W6026"/>
    </row>
    <row r="6027" spans="2:23" ht="15" x14ac:dyDescent="0.25">
      <c r="B6027" s="2"/>
      <c r="H6027" s="2" t="s">
        <v>1124</v>
      </c>
      <c r="K6027" s="9"/>
      <c r="L6027" s="9"/>
      <c r="M6027" s="9"/>
      <c r="N6027"/>
      <c r="O6027"/>
      <c r="P6027"/>
      <c r="Q6027"/>
      <c r="R6027"/>
      <c r="S6027"/>
      <c r="T6027"/>
      <c r="U6027"/>
      <c r="V6027"/>
      <c r="W6027"/>
    </row>
    <row r="6028" spans="2:23" ht="15" x14ac:dyDescent="0.25">
      <c r="B6028" s="2"/>
      <c r="I6028" s="2" t="s">
        <v>309</v>
      </c>
      <c r="J6028" s="2" t="s">
        <v>1768</v>
      </c>
      <c r="K6028" s="9">
        <v>-20875</v>
      </c>
      <c r="L6028" s="9">
        <v>-23677</v>
      </c>
      <c r="M6028" s="9">
        <v>-25449</v>
      </c>
      <c r="N6028"/>
      <c r="O6028"/>
      <c r="P6028"/>
      <c r="Q6028"/>
      <c r="R6028"/>
      <c r="S6028"/>
      <c r="T6028"/>
      <c r="U6028"/>
      <c r="V6028"/>
      <c r="W6028"/>
    </row>
    <row r="6029" spans="2:23" ht="15" x14ac:dyDescent="0.25">
      <c r="B6029" s="2"/>
      <c r="K6029" s="9"/>
      <c r="L6029" s="9"/>
      <c r="M6029" s="9"/>
      <c r="N6029"/>
      <c r="O6029"/>
      <c r="P6029"/>
      <c r="Q6029"/>
      <c r="R6029"/>
      <c r="S6029"/>
      <c r="T6029"/>
      <c r="U6029"/>
      <c r="V6029"/>
      <c r="W6029"/>
    </row>
    <row r="6030" spans="2:23" ht="15" x14ac:dyDescent="0.25">
      <c r="B6030" s="2"/>
      <c r="H6030" s="2" t="s">
        <v>1846</v>
      </c>
      <c r="K6030" s="9"/>
      <c r="L6030" s="9"/>
      <c r="M6030" s="9"/>
      <c r="N6030"/>
      <c r="O6030"/>
      <c r="P6030"/>
      <c r="Q6030"/>
      <c r="R6030"/>
      <c r="S6030"/>
      <c r="T6030"/>
      <c r="U6030"/>
      <c r="V6030"/>
      <c r="W6030"/>
    </row>
    <row r="6031" spans="2:23" ht="15" x14ac:dyDescent="0.25">
      <c r="B6031" s="2"/>
      <c r="I6031" s="2" t="s">
        <v>812</v>
      </c>
      <c r="J6031" s="2" t="s">
        <v>1768</v>
      </c>
      <c r="K6031" s="9">
        <v>-5</v>
      </c>
      <c r="L6031" s="9">
        <v>0</v>
      </c>
      <c r="M6031" s="9">
        <v>0</v>
      </c>
      <c r="N6031"/>
      <c r="O6031"/>
      <c r="P6031"/>
      <c r="Q6031"/>
      <c r="R6031"/>
      <c r="S6031"/>
      <c r="T6031"/>
      <c r="U6031"/>
      <c r="V6031"/>
      <c r="W6031"/>
    </row>
    <row r="6032" spans="2:23" ht="15" x14ac:dyDescent="0.25">
      <c r="B6032" s="2"/>
      <c r="K6032" s="9"/>
      <c r="L6032" s="9"/>
      <c r="M6032" s="9"/>
      <c r="N6032"/>
      <c r="O6032"/>
      <c r="P6032"/>
      <c r="Q6032"/>
      <c r="R6032"/>
      <c r="S6032"/>
      <c r="T6032"/>
      <c r="U6032"/>
      <c r="V6032"/>
      <c r="W6032"/>
    </row>
    <row r="6033" spans="2:23" ht="15" x14ac:dyDescent="0.25">
      <c r="B6033" s="2"/>
      <c r="D6033" s="2" t="s">
        <v>711</v>
      </c>
      <c r="E6033" s="2" t="s">
        <v>712</v>
      </c>
      <c r="K6033" s="9"/>
      <c r="L6033" s="9"/>
      <c r="M6033" s="9"/>
      <c r="N6033"/>
      <c r="O6033"/>
      <c r="P6033"/>
      <c r="Q6033"/>
      <c r="R6033"/>
      <c r="S6033"/>
      <c r="T6033"/>
      <c r="U6033"/>
      <c r="V6033"/>
      <c r="W6033"/>
    </row>
    <row r="6034" spans="2:23" ht="15" x14ac:dyDescent="0.25">
      <c r="B6034" s="2"/>
      <c r="F6034" s="2" t="s">
        <v>44</v>
      </c>
      <c r="G6034" s="2" t="s">
        <v>712</v>
      </c>
      <c r="K6034" s="9"/>
      <c r="L6034" s="9"/>
      <c r="M6034" s="9"/>
      <c r="N6034"/>
      <c r="O6034"/>
      <c r="P6034"/>
      <c r="Q6034"/>
      <c r="R6034"/>
      <c r="S6034"/>
      <c r="T6034"/>
      <c r="U6034"/>
      <c r="V6034"/>
      <c r="W6034"/>
    </row>
    <row r="6035" spans="2:23" ht="15" x14ac:dyDescent="0.25">
      <c r="B6035" s="2"/>
      <c r="H6035" s="2" t="s">
        <v>1325</v>
      </c>
      <c r="K6035" s="9"/>
      <c r="L6035" s="9"/>
      <c r="M6035" s="9"/>
      <c r="N6035"/>
      <c r="O6035"/>
      <c r="P6035"/>
      <c r="Q6035"/>
      <c r="R6035"/>
      <c r="S6035"/>
      <c r="T6035"/>
      <c r="U6035"/>
      <c r="V6035"/>
      <c r="W6035"/>
    </row>
    <row r="6036" spans="2:23" ht="15" x14ac:dyDescent="0.25">
      <c r="B6036" s="2"/>
      <c r="I6036" s="2" t="s">
        <v>155</v>
      </c>
      <c r="J6036" s="2" t="s">
        <v>1768</v>
      </c>
      <c r="K6036" s="9">
        <v>-2</v>
      </c>
      <c r="L6036" s="9">
        <v>0</v>
      </c>
      <c r="M6036" s="9">
        <v>0</v>
      </c>
      <c r="N6036"/>
      <c r="O6036"/>
      <c r="P6036"/>
      <c r="Q6036"/>
      <c r="R6036"/>
      <c r="S6036"/>
      <c r="T6036"/>
      <c r="U6036"/>
      <c r="V6036"/>
      <c r="W6036"/>
    </row>
    <row r="6037" spans="2:23" ht="15" x14ac:dyDescent="0.25">
      <c r="B6037" s="2"/>
      <c r="K6037" s="9"/>
      <c r="L6037" s="9"/>
      <c r="M6037" s="9"/>
      <c r="N6037"/>
      <c r="O6037"/>
      <c r="P6037"/>
      <c r="Q6037"/>
      <c r="R6037"/>
      <c r="S6037"/>
      <c r="T6037"/>
      <c r="U6037"/>
      <c r="V6037"/>
      <c r="W6037"/>
    </row>
    <row r="6038" spans="2:23" ht="15" x14ac:dyDescent="0.25">
      <c r="B6038" s="2"/>
      <c r="H6038" s="2" t="s">
        <v>1847</v>
      </c>
      <c r="K6038" s="9"/>
      <c r="L6038" s="9"/>
      <c r="M6038" s="9"/>
      <c r="N6038"/>
      <c r="O6038"/>
      <c r="P6038"/>
      <c r="Q6038"/>
      <c r="R6038"/>
      <c r="S6038"/>
      <c r="T6038"/>
      <c r="U6038"/>
      <c r="V6038"/>
      <c r="W6038"/>
    </row>
    <row r="6039" spans="2:23" ht="15" x14ac:dyDescent="0.25">
      <c r="B6039" s="2"/>
      <c r="I6039" s="2" t="s">
        <v>388</v>
      </c>
      <c r="J6039" s="2" t="s">
        <v>1768</v>
      </c>
      <c r="K6039" s="9">
        <v>0</v>
      </c>
      <c r="L6039" s="9">
        <v>-1</v>
      </c>
      <c r="M6039" s="9">
        <v>-1</v>
      </c>
      <c r="N6039"/>
      <c r="O6039"/>
      <c r="P6039"/>
      <c r="Q6039"/>
      <c r="R6039"/>
      <c r="S6039"/>
      <c r="T6039"/>
      <c r="U6039"/>
      <c r="V6039"/>
      <c r="W6039"/>
    </row>
    <row r="6040" spans="2:23" ht="15" x14ac:dyDescent="0.25">
      <c r="B6040" s="2"/>
      <c r="K6040" s="9"/>
      <c r="L6040" s="9"/>
      <c r="M6040" s="9"/>
      <c r="N6040"/>
      <c r="O6040"/>
      <c r="P6040"/>
      <c r="Q6040"/>
      <c r="R6040"/>
      <c r="S6040"/>
      <c r="T6040"/>
      <c r="U6040"/>
      <c r="V6040"/>
      <c r="W6040"/>
    </row>
    <row r="6041" spans="2:23" ht="15" x14ac:dyDescent="0.25">
      <c r="B6041" s="2"/>
      <c r="H6041" s="2" t="s">
        <v>1848</v>
      </c>
      <c r="K6041" s="9"/>
      <c r="L6041" s="9"/>
      <c r="M6041" s="9"/>
      <c r="N6041"/>
      <c r="O6041"/>
      <c r="P6041"/>
      <c r="Q6041"/>
      <c r="R6041"/>
      <c r="S6041"/>
      <c r="T6041"/>
      <c r="U6041"/>
      <c r="V6041"/>
      <c r="W6041"/>
    </row>
    <row r="6042" spans="2:23" ht="15" x14ac:dyDescent="0.25">
      <c r="B6042" s="2"/>
      <c r="I6042" s="2" t="s">
        <v>155</v>
      </c>
      <c r="J6042" s="2" t="s">
        <v>1768</v>
      </c>
      <c r="K6042" s="9">
        <v>-1</v>
      </c>
      <c r="L6042" s="9">
        <v>-1</v>
      </c>
      <c r="M6042" s="9">
        <v>-1</v>
      </c>
      <c r="N6042"/>
      <c r="O6042"/>
      <c r="P6042"/>
      <c r="Q6042"/>
      <c r="R6042"/>
      <c r="S6042"/>
      <c r="T6042"/>
      <c r="U6042"/>
      <c r="V6042"/>
      <c r="W6042"/>
    </row>
    <row r="6043" spans="2:23" ht="15" x14ac:dyDescent="0.25">
      <c r="B6043" s="2"/>
      <c r="K6043" s="9"/>
      <c r="L6043" s="9"/>
      <c r="M6043" s="9"/>
      <c r="N6043"/>
      <c r="O6043"/>
      <c r="P6043"/>
      <c r="Q6043"/>
      <c r="R6043"/>
      <c r="S6043"/>
      <c r="T6043"/>
      <c r="U6043"/>
      <c r="V6043"/>
      <c r="W6043"/>
    </row>
    <row r="6044" spans="2:23" ht="15" x14ac:dyDescent="0.25">
      <c r="B6044" s="2"/>
      <c r="H6044" s="2" t="s">
        <v>1849</v>
      </c>
      <c r="K6044" s="9"/>
      <c r="L6044" s="9"/>
      <c r="M6044" s="9"/>
      <c r="N6044"/>
      <c r="O6044"/>
      <c r="P6044"/>
      <c r="Q6044"/>
      <c r="R6044"/>
      <c r="S6044"/>
      <c r="T6044"/>
      <c r="U6044"/>
      <c r="V6044"/>
      <c r="W6044"/>
    </row>
    <row r="6045" spans="2:23" ht="15" x14ac:dyDescent="0.25">
      <c r="B6045" s="2"/>
      <c r="I6045" s="2" t="s">
        <v>155</v>
      </c>
      <c r="J6045" s="2" t="s">
        <v>1768</v>
      </c>
      <c r="K6045" s="9">
        <v>-5</v>
      </c>
      <c r="L6045" s="9">
        <v>0</v>
      </c>
      <c r="M6045" s="9">
        <v>0</v>
      </c>
      <c r="N6045"/>
      <c r="O6045"/>
      <c r="P6045"/>
      <c r="Q6045"/>
      <c r="R6045"/>
      <c r="S6045"/>
      <c r="T6045"/>
      <c r="U6045"/>
      <c r="V6045"/>
      <c r="W6045"/>
    </row>
    <row r="6046" spans="2:23" ht="15" x14ac:dyDescent="0.25">
      <c r="B6046" s="2"/>
      <c r="K6046" s="9"/>
      <c r="L6046" s="9"/>
      <c r="M6046" s="9"/>
      <c r="N6046"/>
      <c r="O6046"/>
      <c r="P6046"/>
      <c r="Q6046"/>
      <c r="R6046"/>
      <c r="S6046"/>
      <c r="T6046"/>
      <c r="U6046"/>
      <c r="V6046"/>
      <c r="W6046"/>
    </row>
    <row r="6047" spans="2:23" ht="15" x14ac:dyDescent="0.25">
      <c r="B6047" s="2"/>
      <c r="H6047" s="2" t="s">
        <v>1850</v>
      </c>
      <c r="K6047" s="9"/>
      <c r="L6047" s="9"/>
      <c r="M6047" s="9"/>
      <c r="N6047"/>
      <c r="O6047"/>
      <c r="P6047"/>
      <c r="Q6047"/>
      <c r="R6047"/>
      <c r="S6047"/>
      <c r="T6047"/>
      <c r="U6047"/>
      <c r="V6047"/>
      <c r="W6047"/>
    </row>
    <row r="6048" spans="2:23" ht="15" x14ac:dyDescent="0.25">
      <c r="B6048" s="2"/>
      <c r="I6048" s="2" t="s">
        <v>155</v>
      </c>
      <c r="J6048" s="2" t="s">
        <v>1768</v>
      </c>
      <c r="K6048" s="9">
        <v>-12</v>
      </c>
      <c r="L6048" s="9">
        <v>-2</v>
      </c>
      <c r="M6048" s="9">
        <v>0</v>
      </c>
      <c r="N6048"/>
      <c r="O6048"/>
      <c r="P6048"/>
      <c r="Q6048"/>
      <c r="R6048"/>
      <c r="S6048"/>
      <c r="T6048"/>
      <c r="U6048"/>
      <c r="V6048"/>
      <c r="W6048"/>
    </row>
    <row r="6049" spans="2:23" ht="15" x14ac:dyDescent="0.25">
      <c r="B6049" s="2"/>
      <c r="K6049" s="9"/>
      <c r="L6049" s="9"/>
      <c r="M6049" s="9"/>
      <c r="N6049"/>
      <c r="O6049"/>
      <c r="P6049"/>
      <c r="Q6049"/>
      <c r="R6049"/>
      <c r="S6049"/>
      <c r="T6049"/>
      <c r="U6049"/>
      <c r="V6049"/>
      <c r="W6049"/>
    </row>
    <row r="6050" spans="2:23" ht="15" x14ac:dyDescent="0.25">
      <c r="B6050" s="2"/>
      <c r="H6050" s="2" t="s">
        <v>1851</v>
      </c>
      <c r="K6050" s="9"/>
      <c r="L6050" s="9"/>
      <c r="M6050" s="9"/>
      <c r="N6050"/>
      <c r="O6050"/>
      <c r="P6050"/>
      <c r="Q6050"/>
      <c r="R6050"/>
      <c r="S6050"/>
      <c r="T6050"/>
      <c r="U6050"/>
      <c r="V6050"/>
      <c r="W6050"/>
    </row>
    <row r="6051" spans="2:23" ht="15" x14ac:dyDescent="0.25">
      <c r="B6051" s="2"/>
      <c r="I6051" s="2" t="s">
        <v>155</v>
      </c>
      <c r="J6051" s="2" t="s">
        <v>1768</v>
      </c>
      <c r="K6051" s="9">
        <v>-7</v>
      </c>
      <c r="L6051" s="9">
        <v>0</v>
      </c>
      <c r="M6051" s="9">
        <v>0</v>
      </c>
      <c r="N6051"/>
      <c r="O6051"/>
      <c r="P6051"/>
      <c r="Q6051"/>
      <c r="R6051"/>
      <c r="S6051"/>
      <c r="T6051"/>
      <c r="U6051"/>
      <c r="V6051"/>
      <c r="W6051"/>
    </row>
    <row r="6052" spans="2:23" ht="15" x14ac:dyDescent="0.25">
      <c r="B6052" s="2"/>
      <c r="K6052" s="9"/>
      <c r="L6052" s="9"/>
      <c r="M6052" s="9"/>
      <c r="N6052"/>
      <c r="O6052"/>
      <c r="P6052"/>
      <c r="Q6052"/>
      <c r="R6052"/>
      <c r="S6052"/>
      <c r="T6052"/>
      <c r="U6052"/>
      <c r="V6052"/>
      <c r="W6052"/>
    </row>
    <row r="6053" spans="2:23" ht="15" x14ac:dyDescent="0.25">
      <c r="B6053" s="2"/>
      <c r="D6053" s="2" t="s">
        <v>714</v>
      </c>
      <c r="E6053" s="2" t="s">
        <v>715</v>
      </c>
      <c r="K6053" s="9"/>
      <c r="L6053" s="9"/>
      <c r="M6053" s="9"/>
      <c r="N6053"/>
      <c r="O6053"/>
      <c r="P6053"/>
      <c r="Q6053"/>
      <c r="R6053"/>
      <c r="S6053"/>
      <c r="T6053"/>
      <c r="U6053"/>
      <c r="V6053"/>
      <c r="W6053"/>
    </row>
    <row r="6054" spans="2:23" ht="15" x14ac:dyDescent="0.25">
      <c r="B6054" s="2"/>
      <c r="F6054" s="2" t="s">
        <v>44</v>
      </c>
      <c r="G6054" s="2" t="s">
        <v>715</v>
      </c>
      <c r="K6054" s="9"/>
      <c r="L6054" s="9"/>
      <c r="M6054" s="9"/>
      <c r="N6054"/>
      <c r="O6054"/>
      <c r="P6054"/>
      <c r="Q6054"/>
      <c r="R6054"/>
      <c r="S6054"/>
      <c r="T6054"/>
      <c r="U6054"/>
      <c r="V6054"/>
      <c r="W6054"/>
    </row>
    <row r="6055" spans="2:23" ht="15" x14ac:dyDescent="0.25">
      <c r="B6055" s="2"/>
      <c r="H6055" s="2" t="s">
        <v>1852</v>
      </c>
      <c r="K6055" s="9"/>
      <c r="L6055" s="9"/>
      <c r="M6055" s="9"/>
      <c r="N6055"/>
      <c r="O6055"/>
      <c r="P6055"/>
      <c r="Q6055"/>
      <c r="R6055"/>
      <c r="S6055"/>
      <c r="T6055"/>
      <c r="U6055"/>
      <c r="V6055"/>
      <c r="W6055"/>
    </row>
    <row r="6056" spans="2:23" ht="15" x14ac:dyDescent="0.25">
      <c r="B6056" s="2"/>
      <c r="I6056" s="2" t="s">
        <v>1072</v>
      </c>
      <c r="J6056" s="2" t="s">
        <v>1768</v>
      </c>
      <c r="K6056" s="9">
        <v>-3357</v>
      </c>
      <c r="L6056" s="9">
        <v>-3418</v>
      </c>
      <c r="M6056" s="9">
        <v>-3516</v>
      </c>
      <c r="N6056"/>
      <c r="O6056"/>
      <c r="P6056"/>
      <c r="Q6056"/>
      <c r="R6056"/>
      <c r="S6056"/>
      <c r="T6056"/>
      <c r="U6056"/>
      <c r="V6056"/>
      <c r="W6056"/>
    </row>
    <row r="6057" spans="2:23" ht="15" x14ac:dyDescent="0.25">
      <c r="B6057" s="2"/>
      <c r="K6057" s="9"/>
      <c r="L6057" s="9"/>
      <c r="M6057" s="9"/>
      <c r="N6057"/>
      <c r="O6057"/>
      <c r="P6057"/>
      <c r="Q6057"/>
      <c r="R6057"/>
      <c r="S6057"/>
      <c r="T6057"/>
      <c r="U6057"/>
      <c r="V6057"/>
      <c r="W6057"/>
    </row>
    <row r="6058" spans="2:23" ht="15" x14ac:dyDescent="0.25">
      <c r="B6058" s="2"/>
      <c r="H6058" s="2" t="s">
        <v>1853</v>
      </c>
      <c r="K6058" s="9"/>
      <c r="L6058" s="9"/>
      <c r="M6058" s="9"/>
      <c r="N6058"/>
      <c r="O6058"/>
      <c r="P6058"/>
      <c r="Q6058"/>
      <c r="R6058"/>
      <c r="S6058"/>
      <c r="T6058"/>
      <c r="U6058"/>
      <c r="V6058"/>
      <c r="W6058"/>
    </row>
    <row r="6059" spans="2:23" ht="15" x14ac:dyDescent="0.25">
      <c r="B6059" s="2"/>
      <c r="I6059" s="2" t="s">
        <v>717</v>
      </c>
      <c r="J6059" s="2" t="s">
        <v>1768</v>
      </c>
      <c r="K6059" s="9">
        <v>-38</v>
      </c>
      <c r="L6059" s="9">
        <v>0</v>
      </c>
      <c r="M6059" s="9">
        <v>0</v>
      </c>
      <c r="N6059"/>
      <c r="O6059"/>
      <c r="P6059"/>
      <c r="Q6059"/>
      <c r="R6059"/>
      <c r="S6059"/>
      <c r="T6059"/>
      <c r="U6059"/>
      <c r="V6059"/>
      <c r="W6059"/>
    </row>
    <row r="6060" spans="2:23" ht="15" x14ac:dyDescent="0.25">
      <c r="B6060" s="2"/>
      <c r="K6060" s="9"/>
      <c r="L6060" s="9"/>
      <c r="M6060" s="9"/>
      <c r="N6060"/>
      <c r="O6060"/>
      <c r="P6060"/>
      <c r="Q6060"/>
      <c r="R6060"/>
      <c r="S6060"/>
      <c r="T6060"/>
      <c r="U6060"/>
      <c r="V6060"/>
      <c r="W6060"/>
    </row>
    <row r="6061" spans="2:23" ht="15" x14ac:dyDescent="0.25">
      <c r="B6061" s="2"/>
      <c r="H6061" s="2" t="s">
        <v>1854</v>
      </c>
      <c r="K6061" s="9"/>
      <c r="L6061" s="9"/>
      <c r="M6061" s="9"/>
      <c r="N6061"/>
      <c r="O6061"/>
      <c r="P6061"/>
      <c r="Q6061"/>
      <c r="R6061"/>
      <c r="S6061"/>
      <c r="T6061"/>
      <c r="U6061"/>
      <c r="V6061"/>
      <c r="W6061"/>
    </row>
    <row r="6062" spans="2:23" ht="15" x14ac:dyDescent="0.25">
      <c r="B6062" s="2"/>
      <c r="I6062" s="2" t="s">
        <v>717</v>
      </c>
      <c r="J6062" s="2" t="s">
        <v>1768</v>
      </c>
      <c r="K6062" s="9">
        <v>-6</v>
      </c>
      <c r="L6062" s="9">
        <v>0</v>
      </c>
      <c r="M6062" s="9">
        <v>0</v>
      </c>
      <c r="N6062"/>
      <c r="O6062"/>
      <c r="P6062"/>
      <c r="Q6062"/>
      <c r="R6062"/>
      <c r="S6062"/>
      <c r="T6062"/>
      <c r="U6062"/>
      <c r="V6062"/>
      <c r="W6062"/>
    </row>
    <row r="6063" spans="2:23" ht="15" x14ac:dyDescent="0.25">
      <c r="B6063" s="2"/>
      <c r="K6063" s="9"/>
      <c r="L6063" s="9"/>
      <c r="M6063" s="9"/>
      <c r="N6063"/>
      <c r="O6063"/>
      <c r="P6063"/>
      <c r="Q6063"/>
      <c r="R6063"/>
      <c r="S6063"/>
      <c r="T6063"/>
      <c r="U6063"/>
      <c r="V6063"/>
      <c r="W6063"/>
    </row>
    <row r="6064" spans="2:23" ht="15" x14ac:dyDescent="0.25">
      <c r="B6064" s="2"/>
      <c r="D6064" s="2" t="s">
        <v>722</v>
      </c>
      <c r="E6064" s="2" t="s">
        <v>723</v>
      </c>
      <c r="K6064" s="9"/>
      <c r="L6064" s="9"/>
      <c r="M6064" s="9"/>
      <c r="N6064"/>
      <c r="O6064"/>
      <c r="P6064"/>
      <c r="Q6064"/>
      <c r="R6064"/>
      <c r="S6064"/>
      <c r="T6064"/>
      <c r="U6064"/>
      <c r="V6064"/>
      <c r="W6064"/>
    </row>
    <row r="6065" spans="2:23" ht="15" x14ac:dyDescent="0.25">
      <c r="B6065" s="2"/>
      <c r="F6065" s="2" t="s">
        <v>44</v>
      </c>
      <c r="G6065" s="2" t="s">
        <v>723</v>
      </c>
      <c r="K6065" s="9"/>
      <c r="L6065" s="9"/>
      <c r="M6065" s="9"/>
      <c r="N6065"/>
      <c r="O6065"/>
      <c r="P6065"/>
      <c r="Q6065"/>
      <c r="R6065"/>
      <c r="S6065"/>
      <c r="T6065"/>
      <c r="U6065"/>
      <c r="V6065"/>
      <c r="W6065"/>
    </row>
    <row r="6066" spans="2:23" ht="15" x14ac:dyDescent="0.25">
      <c r="B6066" s="2"/>
      <c r="H6066" s="2" t="s">
        <v>724</v>
      </c>
      <c r="K6066" s="9"/>
      <c r="L6066" s="9"/>
      <c r="M6066" s="9"/>
      <c r="N6066"/>
      <c r="O6066"/>
      <c r="P6066"/>
      <c r="Q6066"/>
      <c r="R6066"/>
      <c r="S6066"/>
      <c r="T6066"/>
      <c r="U6066"/>
      <c r="V6066"/>
      <c r="W6066"/>
    </row>
    <row r="6067" spans="2:23" ht="15" x14ac:dyDescent="0.25">
      <c r="B6067" s="2"/>
      <c r="I6067" s="2" t="s">
        <v>128</v>
      </c>
      <c r="J6067" s="2" t="s">
        <v>1768</v>
      </c>
      <c r="K6067" s="9">
        <v>-4</v>
      </c>
      <c r="L6067" s="9">
        <v>-4</v>
      </c>
      <c r="M6067" s="9">
        <v>-4</v>
      </c>
      <c r="N6067"/>
      <c r="O6067"/>
      <c r="P6067"/>
      <c r="Q6067"/>
      <c r="R6067"/>
      <c r="S6067"/>
      <c r="T6067"/>
      <c r="U6067"/>
      <c r="V6067"/>
      <c r="W6067"/>
    </row>
    <row r="6068" spans="2:23" ht="15" x14ac:dyDescent="0.25">
      <c r="B6068" s="2"/>
      <c r="K6068" s="9"/>
      <c r="L6068" s="9"/>
      <c r="M6068" s="9"/>
      <c r="N6068"/>
      <c r="O6068"/>
      <c r="P6068"/>
      <c r="Q6068"/>
      <c r="R6068"/>
      <c r="S6068"/>
      <c r="T6068"/>
      <c r="U6068"/>
      <c r="V6068"/>
      <c r="W6068"/>
    </row>
    <row r="6069" spans="2:23" ht="15" x14ac:dyDescent="0.25">
      <c r="B6069" s="2"/>
      <c r="D6069" s="2" t="s">
        <v>933</v>
      </c>
      <c r="E6069" s="2" t="s">
        <v>934</v>
      </c>
      <c r="K6069" s="9"/>
      <c r="L6069" s="9"/>
      <c r="M6069" s="9"/>
      <c r="N6069"/>
      <c r="O6069"/>
      <c r="P6069"/>
      <c r="Q6069"/>
      <c r="R6069"/>
      <c r="S6069"/>
      <c r="T6069"/>
      <c r="U6069"/>
      <c r="V6069"/>
      <c r="W6069"/>
    </row>
    <row r="6070" spans="2:23" ht="15" x14ac:dyDescent="0.25">
      <c r="B6070" s="2"/>
      <c r="F6070" s="2" t="s">
        <v>44</v>
      </c>
      <c r="G6070" s="2" t="s">
        <v>934</v>
      </c>
      <c r="K6070" s="9"/>
      <c r="L6070" s="9"/>
      <c r="M6070" s="9"/>
      <c r="N6070"/>
      <c r="O6070"/>
      <c r="P6070"/>
      <c r="Q6070"/>
      <c r="R6070"/>
      <c r="S6070"/>
      <c r="T6070"/>
      <c r="U6070"/>
      <c r="V6070"/>
      <c r="W6070"/>
    </row>
    <row r="6071" spans="2:23" ht="15" x14ac:dyDescent="0.25">
      <c r="B6071" s="2"/>
      <c r="H6071" s="2" t="s">
        <v>1855</v>
      </c>
      <c r="K6071" s="9"/>
      <c r="L6071" s="9"/>
      <c r="M6071" s="9"/>
      <c r="N6071"/>
      <c r="O6071"/>
      <c r="P6071"/>
      <c r="Q6071"/>
      <c r="R6071"/>
      <c r="S6071"/>
      <c r="T6071"/>
      <c r="U6071"/>
      <c r="V6071"/>
      <c r="W6071"/>
    </row>
    <row r="6072" spans="2:23" ht="15" x14ac:dyDescent="0.25">
      <c r="B6072" s="2"/>
      <c r="I6072" s="2" t="s">
        <v>155</v>
      </c>
      <c r="J6072" s="2" t="s">
        <v>1768</v>
      </c>
      <c r="K6072" s="9">
        <v>-43</v>
      </c>
      <c r="L6072" s="9">
        <v>0</v>
      </c>
      <c r="M6072" s="9">
        <v>0</v>
      </c>
      <c r="N6072"/>
      <c r="O6072"/>
      <c r="P6072"/>
      <c r="Q6072"/>
      <c r="R6072"/>
      <c r="S6072"/>
      <c r="T6072"/>
      <c r="U6072"/>
      <c r="V6072"/>
      <c r="W6072"/>
    </row>
    <row r="6073" spans="2:23" ht="15" x14ac:dyDescent="0.25">
      <c r="B6073" s="2"/>
      <c r="K6073" s="9"/>
      <c r="L6073" s="9"/>
      <c r="M6073" s="9"/>
      <c r="N6073"/>
      <c r="O6073"/>
      <c r="P6073"/>
      <c r="Q6073"/>
      <c r="R6073"/>
      <c r="S6073"/>
      <c r="T6073"/>
      <c r="U6073"/>
      <c r="V6073"/>
      <c r="W6073"/>
    </row>
    <row r="6074" spans="2:23" ht="15" x14ac:dyDescent="0.25">
      <c r="B6074" s="2"/>
      <c r="D6074" s="2" t="s">
        <v>1126</v>
      </c>
      <c r="E6074" s="2" t="s">
        <v>1127</v>
      </c>
      <c r="K6074" s="9"/>
      <c r="L6074" s="9"/>
      <c r="M6074" s="9"/>
      <c r="N6074"/>
      <c r="O6074"/>
      <c r="P6074"/>
      <c r="Q6074"/>
      <c r="R6074"/>
      <c r="S6074"/>
      <c r="T6074"/>
      <c r="U6074"/>
      <c r="V6074"/>
      <c r="W6074"/>
    </row>
    <row r="6075" spans="2:23" ht="15" x14ac:dyDescent="0.25">
      <c r="B6075" s="2"/>
      <c r="F6075" s="2" t="s">
        <v>44</v>
      </c>
      <c r="G6075" s="2" t="s">
        <v>1127</v>
      </c>
      <c r="K6075" s="9"/>
      <c r="L6075" s="9"/>
      <c r="M6075" s="9"/>
      <c r="N6075"/>
      <c r="O6075"/>
      <c r="P6075"/>
      <c r="Q6075"/>
      <c r="R6075"/>
      <c r="S6075"/>
      <c r="T6075"/>
      <c r="U6075"/>
      <c r="V6075"/>
      <c r="W6075"/>
    </row>
    <row r="6076" spans="2:23" ht="15" x14ac:dyDescent="0.25">
      <c r="B6076" s="2"/>
      <c r="H6076" s="2" t="s">
        <v>1128</v>
      </c>
      <c r="K6076" s="9"/>
      <c r="L6076" s="9"/>
      <c r="M6076" s="9"/>
      <c r="N6076"/>
      <c r="O6076"/>
      <c r="P6076"/>
      <c r="Q6076"/>
      <c r="R6076"/>
      <c r="S6076"/>
      <c r="T6076"/>
      <c r="U6076"/>
      <c r="V6076"/>
      <c r="W6076"/>
    </row>
    <row r="6077" spans="2:23" ht="15" x14ac:dyDescent="0.25">
      <c r="B6077" s="2"/>
      <c r="I6077" s="2" t="s">
        <v>155</v>
      </c>
      <c r="J6077" s="2" t="s">
        <v>1785</v>
      </c>
      <c r="K6077" s="9">
        <v>0</v>
      </c>
      <c r="L6077" s="9">
        <v>-299</v>
      </c>
      <c r="M6077" s="9">
        <v>-599</v>
      </c>
      <c r="N6077"/>
      <c r="O6077"/>
      <c r="P6077"/>
      <c r="Q6077"/>
      <c r="R6077"/>
      <c r="S6077"/>
      <c r="T6077"/>
      <c r="U6077"/>
      <c r="V6077"/>
      <c r="W6077"/>
    </row>
    <row r="6078" spans="2:23" ht="15" x14ac:dyDescent="0.25">
      <c r="B6078" s="2"/>
      <c r="K6078" s="9"/>
      <c r="L6078" s="9"/>
      <c r="M6078" s="9"/>
      <c r="N6078"/>
      <c r="O6078"/>
      <c r="P6078"/>
      <c r="Q6078"/>
      <c r="R6078"/>
      <c r="S6078"/>
      <c r="T6078"/>
      <c r="U6078"/>
      <c r="V6078"/>
      <c r="W6078"/>
    </row>
    <row r="6079" spans="2:23" ht="15" x14ac:dyDescent="0.25">
      <c r="B6079" s="2"/>
      <c r="D6079" s="2" t="s">
        <v>729</v>
      </c>
      <c r="E6079" s="2" t="s">
        <v>730</v>
      </c>
      <c r="K6079" s="9"/>
      <c r="L6079" s="9"/>
      <c r="M6079" s="9"/>
      <c r="N6079"/>
      <c r="O6079"/>
      <c r="P6079"/>
      <c r="Q6079"/>
      <c r="R6079"/>
      <c r="S6079"/>
      <c r="T6079"/>
      <c r="U6079"/>
      <c r="V6079"/>
      <c r="W6079"/>
    </row>
    <row r="6080" spans="2:23" ht="15" x14ac:dyDescent="0.25">
      <c r="B6080" s="2"/>
      <c r="F6080" s="2" t="s">
        <v>44</v>
      </c>
      <c r="G6080" s="2" t="s">
        <v>730</v>
      </c>
      <c r="K6080" s="9"/>
      <c r="L6080" s="9"/>
      <c r="M6080" s="9"/>
      <c r="N6080"/>
      <c r="O6080"/>
      <c r="P6080"/>
      <c r="Q6080"/>
      <c r="R6080"/>
      <c r="S6080"/>
      <c r="T6080"/>
      <c r="U6080"/>
      <c r="V6080"/>
      <c r="W6080"/>
    </row>
    <row r="6081" spans="2:23" ht="15" x14ac:dyDescent="0.25">
      <c r="B6081" s="2"/>
      <c r="H6081" s="2" t="s">
        <v>731</v>
      </c>
      <c r="K6081" s="9"/>
      <c r="L6081" s="9"/>
      <c r="M6081" s="9"/>
      <c r="N6081"/>
      <c r="O6081"/>
      <c r="P6081"/>
      <c r="Q6081"/>
      <c r="R6081"/>
      <c r="S6081"/>
      <c r="T6081"/>
      <c r="U6081"/>
      <c r="V6081"/>
      <c r="W6081"/>
    </row>
    <row r="6082" spans="2:23" ht="15" x14ac:dyDescent="0.25">
      <c r="B6082" s="2"/>
      <c r="I6082" s="2" t="s">
        <v>128</v>
      </c>
      <c r="J6082" s="2" t="s">
        <v>1768</v>
      </c>
      <c r="K6082" s="9">
        <v>-1</v>
      </c>
      <c r="L6082" s="9">
        <v>-2</v>
      </c>
      <c r="M6082" s="9">
        <v>0</v>
      </c>
      <c r="N6082"/>
      <c r="O6082"/>
      <c r="P6082"/>
      <c r="Q6082"/>
      <c r="R6082"/>
      <c r="S6082"/>
      <c r="T6082"/>
      <c r="U6082"/>
      <c r="V6082"/>
      <c r="W6082"/>
    </row>
    <row r="6083" spans="2:23" ht="15" x14ac:dyDescent="0.25">
      <c r="B6083" s="2"/>
      <c r="K6083" s="9"/>
      <c r="L6083" s="9"/>
      <c r="M6083" s="9"/>
      <c r="N6083"/>
      <c r="O6083"/>
      <c r="P6083"/>
      <c r="Q6083"/>
      <c r="R6083"/>
      <c r="S6083"/>
      <c r="T6083"/>
      <c r="U6083"/>
      <c r="V6083"/>
      <c r="W6083"/>
    </row>
    <row r="6084" spans="2:23" ht="15" x14ac:dyDescent="0.25">
      <c r="B6084" s="2"/>
      <c r="D6084" s="2" t="s">
        <v>732</v>
      </c>
      <c r="E6084" s="2" t="s">
        <v>733</v>
      </c>
      <c r="K6084" s="9"/>
      <c r="L6084" s="9"/>
      <c r="M6084" s="9"/>
      <c r="N6084"/>
      <c r="O6084"/>
      <c r="P6084"/>
      <c r="Q6084"/>
      <c r="R6084"/>
      <c r="S6084"/>
      <c r="T6084"/>
      <c r="U6084"/>
      <c r="V6084"/>
      <c r="W6084"/>
    </row>
    <row r="6085" spans="2:23" ht="15" x14ac:dyDescent="0.25">
      <c r="B6085" s="2"/>
      <c r="F6085" s="2" t="s">
        <v>69</v>
      </c>
      <c r="G6085" s="2" t="s">
        <v>937</v>
      </c>
      <c r="K6085" s="9"/>
      <c r="L6085" s="9"/>
      <c r="M6085" s="9"/>
      <c r="N6085"/>
      <c r="O6085"/>
      <c r="P6085"/>
      <c r="Q6085"/>
      <c r="R6085"/>
      <c r="S6085"/>
      <c r="T6085"/>
      <c r="U6085"/>
      <c r="V6085"/>
      <c r="W6085"/>
    </row>
    <row r="6086" spans="2:23" ht="15" x14ac:dyDescent="0.25">
      <c r="B6086" s="2"/>
      <c r="H6086" s="2" t="s">
        <v>1856</v>
      </c>
      <c r="K6086" s="9"/>
      <c r="L6086" s="9"/>
      <c r="M6086" s="9"/>
      <c r="N6086"/>
      <c r="O6086"/>
      <c r="P6086"/>
      <c r="Q6086"/>
      <c r="R6086"/>
      <c r="S6086"/>
      <c r="T6086"/>
      <c r="U6086"/>
      <c r="V6086"/>
      <c r="W6086"/>
    </row>
    <row r="6087" spans="2:23" ht="15" x14ac:dyDescent="0.25">
      <c r="B6087" s="2"/>
      <c r="I6087" s="2" t="s">
        <v>507</v>
      </c>
      <c r="J6087" s="2" t="s">
        <v>1768</v>
      </c>
      <c r="K6087" s="9">
        <v>-377</v>
      </c>
      <c r="L6087" s="9">
        <v>-412</v>
      </c>
      <c r="M6087" s="9">
        <v>-453</v>
      </c>
      <c r="N6087"/>
      <c r="O6087"/>
      <c r="P6087"/>
      <c r="Q6087"/>
      <c r="R6087"/>
      <c r="S6087"/>
      <c r="T6087"/>
      <c r="U6087"/>
      <c r="V6087"/>
      <c r="W6087"/>
    </row>
    <row r="6088" spans="2:23" ht="15" x14ac:dyDescent="0.25">
      <c r="B6088" s="2"/>
      <c r="K6088" s="9"/>
      <c r="L6088" s="9"/>
      <c r="M6088" s="9"/>
      <c r="N6088"/>
      <c r="O6088"/>
      <c r="P6088"/>
      <c r="Q6088"/>
      <c r="R6088"/>
      <c r="S6088"/>
      <c r="T6088"/>
      <c r="U6088"/>
      <c r="V6088"/>
      <c r="W6088"/>
    </row>
    <row r="6089" spans="2:23" ht="15" x14ac:dyDescent="0.25">
      <c r="B6089" s="2"/>
      <c r="D6089" s="2" t="s">
        <v>1137</v>
      </c>
      <c r="E6089" s="2" t="s">
        <v>1138</v>
      </c>
      <c r="K6089" s="9"/>
      <c r="L6089" s="9"/>
      <c r="M6089" s="9"/>
      <c r="N6089"/>
      <c r="O6089"/>
      <c r="P6089"/>
      <c r="Q6089"/>
      <c r="R6089"/>
      <c r="S6089"/>
      <c r="T6089"/>
      <c r="U6089"/>
      <c r="V6089"/>
      <c r="W6089"/>
    </row>
    <row r="6090" spans="2:23" ht="15" x14ac:dyDescent="0.25">
      <c r="B6090" s="2"/>
      <c r="F6090" s="2" t="s">
        <v>44</v>
      </c>
      <c r="G6090" s="2" t="s">
        <v>1138</v>
      </c>
      <c r="K6090" s="9"/>
      <c r="L6090" s="9"/>
      <c r="M6090" s="9"/>
      <c r="N6090"/>
      <c r="O6090"/>
      <c r="P6090"/>
      <c r="Q6090"/>
      <c r="R6090"/>
      <c r="S6090"/>
      <c r="T6090"/>
      <c r="U6090"/>
      <c r="V6090"/>
      <c r="W6090"/>
    </row>
    <row r="6091" spans="2:23" ht="15" x14ac:dyDescent="0.25">
      <c r="B6091" s="2"/>
      <c r="H6091" s="2" t="s">
        <v>1139</v>
      </c>
      <c r="K6091" s="9"/>
      <c r="L6091" s="9"/>
      <c r="M6091" s="9"/>
      <c r="N6091"/>
      <c r="O6091"/>
      <c r="P6091"/>
      <c r="Q6091"/>
      <c r="R6091"/>
      <c r="S6091"/>
      <c r="T6091"/>
      <c r="U6091"/>
      <c r="V6091"/>
      <c r="W6091"/>
    </row>
    <row r="6092" spans="2:23" ht="15" x14ac:dyDescent="0.25">
      <c r="B6092" s="2"/>
      <c r="I6092" s="2" t="s">
        <v>357</v>
      </c>
      <c r="J6092" s="2" t="s">
        <v>1768</v>
      </c>
      <c r="K6092" s="9">
        <v>-2</v>
      </c>
      <c r="L6092" s="9">
        <v>-3</v>
      </c>
      <c r="M6092" s="9">
        <v>-3</v>
      </c>
      <c r="N6092"/>
      <c r="O6092"/>
      <c r="P6092"/>
      <c r="Q6092"/>
      <c r="R6092"/>
      <c r="S6092"/>
      <c r="T6092"/>
      <c r="U6092"/>
      <c r="V6092"/>
      <c r="W6092"/>
    </row>
    <row r="6093" spans="2:23" ht="15" x14ac:dyDescent="0.25">
      <c r="B6093" s="2"/>
      <c r="K6093" s="9"/>
      <c r="L6093" s="9"/>
      <c r="M6093" s="9"/>
      <c r="N6093"/>
      <c r="O6093"/>
      <c r="P6093"/>
      <c r="Q6093"/>
      <c r="R6093"/>
      <c r="S6093"/>
      <c r="T6093"/>
      <c r="U6093"/>
      <c r="V6093"/>
      <c r="W6093"/>
    </row>
    <row r="6094" spans="2:23" ht="15" x14ac:dyDescent="0.25">
      <c r="B6094" s="2"/>
      <c r="D6094" s="2" t="s">
        <v>1140</v>
      </c>
      <c r="E6094" s="2" t="s">
        <v>1141</v>
      </c>
      <c r="K6094" s="9"/>
      <c r="L6094" s="9"/>
      <c r="M6094" s="9"/>
      <c r="N6094"/>
      <c r="O6094"/>
      <c r="P6094"/>
      <c r="Q6094"/>
      <c r="R6094"/>
      <c r="S6094"/>
      <c r="T6094"/>
      <c r="U6094"/>
      <c r="V6094"/>
      <c r="W6094"/>
    </row>
    <row r="6095" spans="2:23" ht="15" x14ac:dyDescent="0.25">
      <c r="B6095" s="2"/>
      <c r="F6095" s="2" t="s">
        <v>44</v>
      </c>
      <c r="G6095" s="2" t="s">
        <v>1141</v>
      </c>
      <c r="K6095" s="9"/>
      <c r="L6095" s="9"/>
      <c r="M6095" s="9"/>
      <c r="N6095"/>
      <c r="O6095"/>
      <c r="P6095"/>
      <c r="Q6095"/>
      <c r="R6095"/>
      <c r="S6095"/>
      <c r="T6095"/>
      <c r="U6095"/>
      <c r="V6095"/>
      <c r="W6095"/>
    </row>
    <row r="6096" spans="2:23" ht="15" x14ac:dyDescent="0.25">
      <c r="B6096" s="2"/>
      <c r="H6096" s="2" t="s">
        <v>1142</v>
      </c>
      <c r="K6096" s="9"/>
      <c r="L6096" s="9"/>
      <c r="M6096" s="9"/>
      <c r="N6096"/>
      <c r="O6096"/>
      <c r="P6096"/>
      <c r="Q6096"/>
      <c r="R6096"/>
      <c r="S6096"/>
      <c r="T6096"/>
      <c r="U6096"/>
      <c r="V6096"/>
      <c r="W6096"/>
    </row>
    <row r="6097" spans="2:23" ht="15" x14ac:dyDescent="0.25">
      <c r="B6097" s="2"/>
      <c r="I6097" s="2" t="s">
        <v>115</v>
      </c>
      <c r="J6097" s="2" t="s">
        <v>1768</v>
      </c>
      <c r="K6097" s="9">
        <v>-90</v>
      </c>
      <c r="L6097" s="9">
        <v>-94</v>
      </c>
      <c r="M6097" s="9">
        <v>-107</v>
      </c>
      <c r="N6097"/>
      <c r="O6097"/>
      <c r="P6097"/>
      <c r="Q6097"/>
      <c r="R6097"/>
      <c r="S6097"/>
      <c r="T6097"/>
      <c r="U6097"/>
      <c r="V6097"/>
      <c r="W6097"/>
    </row>
    <row r="6098" spans="2:23" ht="15" x14ac:dyDescent="0.25">
      <c r="B6098" s="2"/>
      <c r="K6098" s="9"/>
      <c r="L6098" s="9"/>
      <c r="M6098" s="9"/>
      <c r="N6098"/>
      <c r="O6098"/>
      <c r="P6098"/>
      <c r="Q6098"/>
      <c r="R6098"/>
      <c r="S6098"/>
      <c r="T6098"/>
      <c r="U6098"/>
      <c r="V6098"/>
      <c r="W6098"/>
    </row>
    <row r="6099" spans="2:23" ht="15" x14ac:dyDescent="0.25">
      <c r="B6099" s="2"/>
      <c r="D6099" s="2" t="s">
        <v>1143</v>
      </c>
      <c r="E6099" s="2" t="s">
        <v>1144</v>
      </c>
      <c r="K6099" s="9"/>
      <c r="L6099" s="9"/>
      <c r="M6099" s="9"/>
      <c r="N6099"/>
      <c r="O6099"/>
      <c r="P6099"/>
      <c r="Q6099"/>
      <c r="R6099"/>
      <c r="S6099"/>
      <c r="T6099"/>
      <c r="U6099"/>
      <c r="V6099"/>
      <c r="W6099"/>
    </row>
    <row r="6100" spans="2:23" ht="15" x14ac:dyDescent="0.25">
      <c r="B6100" s="2"/>
      <c r="F6100" s="2" t="s">
        <v>44</v>
      </c>
      <c r="G6100" s="2" t="s">
        <v>1144</v>
      </c>
      <c r="K6100" s="9"/>
      <c r="L6100" s="9"/>
      <c r="M6100" s="9"/>
      <c r="N6100"/>
      <c r="O6100"/>
      <c r="P6100"/>
      <c r="Q6100"/>
      <c r="R6100"/>
      <c r="S6100"/>
      <c r="T6100"/>
      <c r="U6100"/>
      <c r="V6100"/>
      <c r="W6100"/>
    </row>
    <row r="6101" spans="2:23" ht="15" x14ac:dyDescent="0.25">
      <c r="B6101" s="2"/>
      <c r="H6101" s="2" t="s">
        <v>1145</v>
      </c>
      <c r="K6101" s="9"/>
      <c r="L6101" s="9"/>
      <c r="M6101" s="9"/>
      <c r="N6101"/>
      <c r="O6101"/>
      <c r="P6101"/>
      <c r="Q6101"/>
      <c r="R6101"/>
      <c r="S6101"/>
      <c r="T6101"/>
      <c r="U6101"/>
      <c r="V6101"/>
      <c r="W6101"/>
    </row>
    <row r="6102" spans="2:23" ht="15" x14ac:dyDescent="0.25">
      <c r="B6102" s="2"/>
      <c r="I6102" s="2" t="s">
        <v>115</v>
      </c>
      <c r="J6102" s="2" t="s">
        <v>1768</v>
      </c>
      <c r="K6102" s="9">
        <v>-626</v>
      </c>
      <c r="L6102" s="9">
        <v>-495</v>
      </c>
      <c r="M6102" s="9">
        <v>-495</v>
      </c>
      <c r="N6102"/>
      <c r="O6102"/>
      <c r="P6102"/>
      <c r="Q6102"/>
      <c r="R6102"/>
      <c r="S6102"/>
      <c r="T6102"/>
      <c r="U6102"/>
      <c r="V6102"/>
      <c r="W6102"/>
    </row>
    <row r="6103" spans="2:23" ht="15" x14ac:dyDescent="0.25">
      <c r="B6103" s="2"/>
      <c r="K6103" s="9"/>
      <c r="L6103" s="9"/>
      <c r="M6103" s="9"/>
      <c r="N6103"/>
      <c r="O6103"/>
      <c r="P6103"/>
      <c r="Q6103"/>
      <c r="R6103"/>
      <c r="S6103"/>
      <c r="T6103"/>
      <c r="U6103"/>
      <c r="V6103"/>
      <c r="W6103"/>
    </row>
    <row r="6104" spans="2:23" ht="15" x14ac:dyDescent="0.25">
      <c r="B6104" s="2"/>
      <c r="D6104" s="2" t="s">
        <v>737</v>
      </c>
      <c r="E6104" s="2" t="s">
        <v>738</v>
      </c>
      <c r="K6104" s="9"/>
      <c r="L6104" s="9"/>
      <c r="M6104" s="9"/>
      <c r="N6104"/>
      <c r="O6104"/>
      <c r="P6104"/>
      <c r="Q6104"/>
      <c r="R6104"/>
      <c r="S6104"/>
      <c r="T6104"/>
      <c r="U6104"/>
      <c r="V6104"/>
      <c r="W6104"/>
    </row>
    <row r="6105" spans="2:23" ht="15" x14ac:dyDescent="0.25">
      <c r="B6105" s="2"/>
      <c r="F6105" s="2" t="s">
        <v>44</v>
      </c>
      <c r="G6105" s="2" t="s">
        <v>738</v>
      </c>
      <c r="K6105" s="9"/>
      <c r="L6105" s="9"/>
      <c r="M6105" s="9"/>
      <c r="N6105"/>
      <c r="O6105"/>
      <c r="P6105"/>
      <c r="Q6105"/>
      <c r="R6105"/>
      <c r="S6105"/>
      <c r="T6105"/>
      <c r="U6105"/>
      <c r="V6105"/>
      <c r="W6105"/>
    </row>
    <row r="6106" spans="2:23" ht="15" x14ac:dyDescent="0.25">
      <c r="B6106" s="2"/>
      <c r="H6106" s="2" t="s">
        <v>1857</v>
      </c>
      <c r="K6106" s="9"/>
      <c r="L6106" s="9"/>
      <c r="M6106" s="9"/>
      <c r="N6106"/>
      <c r="O6106"/>
      <c r="P6106"/>
      <c r="Q6106"/>
      <c r="R6106"/>
      <c r="S6106"/>
      <c r="T6106"/>
      <c r="U6106"/>
      <c r="V6106"/>
      <c r="W6106"/>
    </row>
    <row r="6107" spans="2:23" ht="15" x14ac:dyDescent="0.25">
      <c r="B6107" s="2"/>
      <c r="I6107" s="2" t="s">
        <v>155</v>
      </c>
      <c r="J6107" s="2" t="s">
        <v>1768</v>
      </c>
      <c r="K6107" s="9">
        <v>-24</v>
      </c>
      <c r="L6107" s="9">
        <v>0</v>
      </c>
      <c r="M6107" s="9">
        <v>0</v>
      </c>
      <c r="N6107"/>
      <c r="O6107"/>
      <c r="P6107"/>
      <c r="Q6107"/>
      <c r="R6107"/>
      <c r="S6107"/>
      <c r="T6107"/>
      <c r="U6107"/>
      <c r="V6107"/>
      <c r="W6107"/>
    </row>
    <row r="6108" spans="2:23" ht="15" x14ac:dyDescent="0.25">
      <c r="B6108" s="2"/>
      <c r="K6108" s="9"/>
      <c r="L6108" s="9"/>
      <c r="M6108" s="9"/>
      <c r="N6108"/>
      <c r="O6108"/>
      <c r="P6108"/>
      <c r="Q6108"/>
      <c r="R6108"/>
      <c r="S6108"/>
      <c r="T6108"/>
      <c r="U6108"/>
      <c r="V6108"/>
      <c r="W6108"/>
    </row>
    <row r="6109" spans="2:23" ht="15" x14ac:dyDescent="0.25">
      <c r="B6109" s="2"/>
      <c r="H6109" s="2" t="s">
        <v>1330</v>
      </c>
      <c r="K6109" s="9"/>
      <c r="L6109" s="9"/>
      <c r="M6109" s="9"/>
      <c r="N6109"/>
      <c r="O6109"/>
      <c r="P6109"/>
      <c r="Q6109"/>
      <c r="R6109"/>
      <c r="S6109"/>
      <c r="T6109"/>
      <c r="U6109"/>
      <c r="V6109"/>
      <c r="W6109"/>
    </row>
    <row r="6110" spans="2:23" ht="15" x14ac:dyDescent="0.25">
      <c r="B6110" s="2"/>
      <c r="I6110" s="2" t="s">
        <v>155</v>
      </c>
      <c r="J6110" s="2" t="s">
        <v>1768</v>
      </c>
      <c r="K6110" s="9">
        <v>-2</v>
      </c>
      <c r="L6110" s="9">
        <v>0</v>
      </c>
      <c r="M6110" s="9">
        <v>0</v>
      </c>
      <c r="N6110"/>
      <c r="O6110"/>
      <c r="P6110"/>
      <c r="Q6110"/>
      <c r="R6110"/>
      <c r="S6110"/>
      <c r="T6110"/>
      <c r="U6110"/>
      <c r="V6110"/>
      <c r="W6110"/>
    </row>
    <row r="6111" spans="2:23" ht="15" x14ac:dyDescent="0.25">
      <c r="B6111" s="2"/>
      <c r="K6111" s="9"/>
      <c r="L6111" s="9"/>
      <c r="M6111" s="9"/>
      <c r="N6111"/>
      <c r="O6111"/>
      <c r="P6111"/>
      <c r="Q6111"/>
      <c r="R6111"/>
      <c r="S6111"/>
      <c r="T6111"/>
      <c r="U6111"/>
      <c r="V6111"/>
      <c r="W6111"/>
    </row>
    <row r="6112" spans="2:23" ht="15" x14ac:dyDescent="0.25">
      <c r="B6112" s="2"/>
      <c r="H6112" s="2" t="s">
        <v>1858</v>
      </c>
      <c r="K6112" s="9"/>
      <c r="L6112" s="9"/>
      <c r="M6112" s="9"/>
      <c r="N6112"/>
      <c r="O6112"/>
      <c r="P6112"/>
      <c r="Q6112"/>
      <c r="R6112"/>
      <c r="S6112"/>
      <c r="T6112"/>
      <c r="U6112"/>
      <c r="V6112"/>
      <c r="W6112"/>
    </row>
    <row r="6113" spans="2:23" ht="15" x14ac:dyDescent="0.25">
      <c r="B6113" s="2"/>
      <c r="I6113" s="2" t="s">
        <v>155</v>
      </c>
      <c r="J6113" s="2" t="s">
        <v>1768</v>
      </c>
      <c r="K6113" s="9">
        <v>-12</v>
      </c>
      <c r="L6113" s="9">
        <v>0</v>
      </c>
      <c r="M6113" s="9">
        <v>0</v>
      </c>
      <c r="N6113"/>
      <c r="O6113"/>
      <c r="P6113"/>
      <c r="Q6113"/>
      <c r="R6113"/>
      <c r="S6113"/>
      <c r="T6113"/>
      <c r="U6113"/>
      <c r="V6113"/>
      <c r="W6113"/>
    </row>
    <row r="6114" spans="2:23" ht="15" x14ac:dyDescent="0.25">
      <c r="B6114" s="2"/>
      <c r="K6114" s="9"/>
      <c r="L6114" s="9"/>
      <c r="M6114" s="9"/>
      <c r="N6114"/>
      <c r="O6114"/>
      <c r="P6114"/>
      <c r="Q6114"/>
      <c r="R6114"/>
      <c r="S6114"/>
      <c r="T6114"/>
      <c r="U6114"/>
      <c r="V6114"/>
      <c r="W6114"/>
    </row>
    <row r="6115" spans="2:23" ht="15" x14ac:dyDescent="0.25">
      <c r="B6115" s="2"/>
      <c r="D6115" s="2" t="s">
        <v>1146</v>
      </c>
      <c r="E6115" s="2" t="s">
        <v>1147</v>
      </c>
      <c r="K6115" s="9"/>
      <c r="L6115" s="9"/>
      <c r="M6115" s="9"/>
      <c r="N6115"/>
      <c r="O6115"/>
      <c r="P6115"/>
      <c r="Q6115"/>
      <c r="R6115"/>
      <c r="S6115"/>
      <c r="T6115"/>
      <c r="U6115"/>
      <c r="V6115"/>
      <c r="W6115"/>
    </row>
    <row r="6116" spans="2:23" ht="15" x14ac:dyDescent="0.25">
      <c r="B6116" s="2"/>
      <c r="F6116" s="2" t="s">
        <v>74</v>
      </c>
      <c r="G6116" s="2" t="s">
        <v>1148</v>
      </c>
      <c r="K6116" s="9"/>
      <c r="L6116" s="9"/>
      <c r="M6116" s="9"/>
      <c r="N6116"/>
      <c r="O6116"/>
      <c r="P6116"/>
      <c r="Q6116"/>
      <c r="R6116"/>
      <c r="S6116"/>
      <c r="T6116"/>
      <c r="U6116"/>
      <c r="V6116"/>
      <c r="W6116"/>
    </row>
    <row r="6117" spans="2:23" ht="15" x14ac:dyDescent="0.25">
      <c r="B6117" s="2"/>
      <c r="H6117" s="2" t="s">
        <v>1149</v>
      </c>
      <c r="K6117" s="9"/>
      <c r="L6117" s="9"/>
      <c r="M6117" s="9"/>
      <c r="N6117"/>
      <c r="O6117"/>
      <c r="P6117"/>
      <c r="Q6117"/>
      <c r="R6117"/>
      <c r="S6117"/>
      <c r="T6117"/>
      <c r="U6117"/>
      <c r="V6117"/>
      <c r="W6117"/>
    </row>
    <row r="6118" spans="2:23" ht="15" x14ac:dyDescent="0.25">
      <c r="B6118" s="2"/>
      <c r="I6118" s="2" t="s">
        <v>1106</v>
      </c>
      <c r="J6118" s="2" t="s">
        <v>1768</v>
      </c>
      <c r="K6118" s="9">
        <v>-30738</v>
      </c>
      <c r="L6118" s="9">
        <v>-30758</v>
      </c>
      <c r="M6118" s="9">
        <v>-36136</v>
      </c>
      <c r="N6118"/>
      <c r="O6118"/>
      <c r="P6118"/>
      <c r="Q6118"/>
      <c r="R6118"/>
      <c r="S6118"/>
      <c r="T6118"/>
      <c r="U6118"/>
      <c r="V6118"/>
      <c r="W6118"/>
    </row>
    <row r="6119" spans="2:23" ht="15" x14ac:dyDescent="0.25">
      <c r="B6119" s="2"/>
      <c r="K6119" s="9"/>
      <c r="L6119" s="9"/>
      <c r="M6119" s="9"/>
      <c r="N6119"/>
      <c r="O6119"/>
      <c r="P6119"/>
      <c r="Q6119"/>
      <c r="R6119"/>
      <c r="S6119"/>
      <c r="T6119"/>
      <c r="U6119"/>
      <c r="V6119"/>
      <c r="W6119"/>
    </row>
    <row r="6120" spans="2:23" ht="15" x14ac:dyDescent="0.25">
      <c r="B6120" s="2"/>
      <c r="D6120" s="2" t="s">
        <v>940</v>
      </c>
      <c r="E6120" s="2" t="s">
        <v>941</v>
      </c>
      <c r="K6120" s="9"/>
      <c r="L6120" s="9"/>
      <c r="M6120" s="9"/>
      <c r="N6120"/>
      <c r="O6120"/>
      <c r="P6120"/>
      <c r="Q6120"/>
      <c r="R6120"/>
      <c r="S6120"/>
      <c r="T6120"/>
      <c r="U6120"/>
      <c r="V6120"/>
      <c r="W6120"/>
    </row>
    <row r="6121" spans="2:23" ht="15" x14ac:dyDescent="0.25">
      <c r="B6121" s="2"/>
      <c r="F6121" s="2" t="s">
        <v>44</v>
      </c>
      <c r="G6121" s="2" t="s">
        <v>941</v>
      </c>
      <c r="K6121" s="9"/>
      <c r="L6121" s="9"/>
      <c r="M6121" s="9"/>
      <c r="N6121"/>
      <c r="O6121"/>
      <c r="P6121"/>
      <c r="Q6121"/>
      <c r="R6121"/>
      <c r="S6121"/>
      <c r="T6121"/>
      <c r="U6121"/>
      <c r="V6121"/>
      <c r="W6121"/>
    </row>
    <row r="6122" spans="2:23" ht="15" x14ac:dyDescent="0.25">
      <c r="B6122" s="2"/>
      <c r="H6122" s="2" t="s">
        <v>1152</v>
      </c>
      <c r="K6122" s="9"/>
      <c r="L6122" s="9"/>
      <c r="M6122" s="9"/>
      <c r="N6122"/>
      <c r="O6122"/>
      <c r="P6122"/>
      <c r="Q6122"/>
      <c r="R6122"/>
      <c r="S6122"/>
      <c r="T6122"/>
      <c r="U6122"/>
      <c r="V6122"/>
      <c r="W6122"/>
    </row>
    <row r="6123" spans="2:23" ht="15" x14ac:dyDescent="0.25">
      <c r="B6123" s="2"/>
      <c r="I6123" s="2" t="s">
        <v>406</v>
      </c>
      <c r="J6123" s="2" t="s">
        <v>1768</v>
      </c>
      <c r="K6123" s="9">
        <v>-1</v>
      </c>
      <c r="L6123" s="9">
        <v>-1</v>
      </c>
      <c r="M6123" s="9">
        <v>-1</v>
      </c>
      <c r="N6123"/>
      <c r="O6123"/>
      <c r="P6123"/>
      <c r="Q6123"/>
      <c r="R6123"/>
      <c r="S6123"/>
      <c r="T6123"/>
      <c r="U6123"/>
      <c r="V6123"/>
      <c r="W6123"/>
    </row>
    <row r="6124" spans="2:23" ht="15" x14ac:dyDescent="0.25">
      <c r="B6124" s="2"/>
      <c r="K6124" s="9"/>
      <c r="L6124" s="9"/>
      <c r="M6124" s="9"/>
      <c r="N6124"/>
      <c r="O6124"/>
      <c r="P6124"/>
      <c r="Q6124"/>
      <c r="R6124"/>
      <c r="S6124"/>
      <c r="T6124"/>
      <c r="U6124"/>
      <c r="V6124"/>
      <c r="W6124"/>
    </row>
    <row r="6125" spans="2:23" ht="15" x14ac:dyDescent="0.25">
      <c r="B6125" s="2"/>
      <c r="D6125" s="2" t="s">
        <v>758</v>
      </c>
      <c r="E6125" s="2" t="s">
        <v>759</v>
      </c>
      <c r="K6125" s="9"/>
      <c r="L6125" s="9"/>
      <c r="M6125" s="9"/>
      <c r="N6125"/>
      <c r="O6125"/>
      <c r="P6125"/>
      <c r="Q6125"/>
      <c r="R6125"/>
      <c r="S6125"/>
      <c r="T6125"/>
      <c r="U6125"/>
      <c r="V6125"/>
      <c r="W6125"/>
    </row>
    <row r="6126" spans="2:23" ht="15" x14ac:dyDescent="0.25">
      <c r="B6126" s="2"/>
      <c r="F6126" s="2" t="s">
        <v>44</v>
      </c>
      <c r="G6126" s="2" t="s">
        <v>759</v>
      </c>
      <c r="K6126" s="9"/>
      <c r="L6126" s="9"/>
      <c r="M6126" s="9"/>
      <c r="N6126"/>
      <c r="O6126"/>
      <c r="P6126"/>
      <c r="Q6126"/>
      <c r="R6126"/>
      <c r="S6126"/>
      <c r="T6126"/>
      <c r="U6126"/>
      <c r="V6126"/>
      <c r="W6126"/>
    </row>
    <row r="6127" spans="2:23" ht="15" x14ac:dyDescent="0.25">
      <c r="B6127" s="2"/>
      <c r="H6127" s="2" t="s">
        <v>1158</v>
      </c>
      <c r="K6127" s="9"/>
      <c r="L6127" s="9"/>
      <c r="M6127" s="9"/>
      <c r="N6127"/>
      <c r="O6127"/>
      <c r="P6127"/>
      <c r="Q6127"/>
      <c r="R6127"/>
      <c r="S6127"/>
      <c r="T6127"/>
      <c r="U6127"/>
      <c r="V6127"/>
      <c r="W6127"/>
    </row>
    <row r="6128" spans="2:23" ht="15" x14ac:dyDescent="0.25">
      <c r="B6128" s="2"/>
      <c r="I6128" s="2" t="s">
        <v>363</v>
      </c>
      <c r="J6128" s="2" t="s">
        <v>1768</v>
      </c>
      <c r="K6128" s="9">
        <v>-14</v>
      </c>
      <c r="L6128" s="9">
        <v>-13</v>
      </c>
      <c r="M6128" s="9">
        <v>-13</v>
      </c>
      <c r="N6128"/>
      <c r="O6128"/>
      <c r="P6128"/>
      <c r="Q6128"/>
      <c r="R6128"/>
      <c r="S6128"/>
      <c r="T6128"/>
      <c r="U6128"/>
      <c r="V6128"/>
      <c r="W6128"/>
    </row>
    <row r="6129" spans="2:23" ht="15" x14ac:dyDescent="0.25">
      <c r="B6129" s="2"/>
      <c r="K6129" s="9"/>
      <c r="L6129" s="9"/>
      <c r="M6129" s="9"/>
      <c r="N6129"/>
      <c r="O6129"/>
      <c r="P6129"/>
      <c r="Q6129"/>
      <c r="R6129"/>
      <c r="S6129"/>
      <c r="T6129"/>
      <c r="U6129"/>
      <c r="V6129"/>
      <c r="W6129"/>
    </row>
    <row r="6130" spans="2:23" ht="15" x14ac:dyDescent="0.25">
      <c r="B6130" s="2"/>
      <c r="D6130" s="2" t="s">
        <v>1159</v>
      </c>
      <c r="E6130" s="2" t="s">
        <v>1160</v>
      </c>
      <c r="K6130" s="9"/>
      <c r="L6130" s="9"/>
      <c r="M6130" s="9"/>
      <c r="N6130"/>
      <c r="O6130"/>
      <c r="P6130"/>
      <c r="Q6130"/>
      <c r="R6130"/>
      <c r="S6130"/>
      <c r="T6130"/>
      <c r="U6130"/>
      <c r="V6130"/>
      <c r="W6130"/>
    </row>
    <row r="6131" spans="2:23" ht="15" x14ac:dyDescent="0.25">
      <c r="B6131" s="2"/>
      <c r="F6131" s="2" t="s">
        <v>44</v>
      </c>
      <c r="G6131" s="2" t="s">
        <v>1160</v>
      </c>
      <c r="K6131" s="9"/>
      <c r="L6131" s="9"/>
      <c r="M6131" s="9"/>
      <c r="N6131"/>
      <c r="O6131"/>
      <c r="P6131"/>
      <c r="Q6131"/>
      <c r="R6131"/>
      <c r="S6131"/>
      <c r="T6131"/>
      <c r="U6131"/>
      <c r="V6131"/>
      <c r="W6131"/>
    </row>
    <row r="6132" spans="2:23" ht="15" x14ac:dyDescent="0.25">
      <c r="B6132" s="2"/>
      <c r="H6132" s="2" t="s">
        <v>1161</v>
      </c>
      <c r="K6132" s="9"/>
      <c r="L6132" s="9"/>
      <c r="M6132" s="9"/>
      <c r="N6132"/>
      <c r="O6132"/>
      <c r="P6132"/>
      <c r="Q6132"/>
      <c r="R6132"/>
      <c r="S6132"/>
      <c r="T6132"/>
      <c r="U6132"/>
      <c r="V6132"/>
      <c r="W6132"/>
    </row>
    <row r="6133" spans="2:23" ht="15" x14ac:dyDescent="0.25">
      <c r="B6133" s="2"/>
      <c r="I6133" s="2" t="s">
        <v>1106</v>
      </c>
      <c r="J6133" s="2" t="s">
        <v>1785</v>
      </c>
      <c r="K6133" s="9">
        <v>-139</v>
      </c>
      <c r="L6133" s="9">
        <v>-142</v>
      </c>
      <c r="M6133" s="9">
        <v>-146</v>
      </c>
      <c r="N6133"/>
      <c r="O6133"/>
      <c r="P6133"/>
      <c r="Q6133"/>
      <c r="R6133"/>
      <c r="S6133"/>
      <c r="T6133"/>
      <c r="U6133"/>
      <c r="V6133"/>
      <c r="W6133"/>
    </row>
    <row r="6134" spans="2:23" ht="15" x14ac:dyDescent="0.25">
      <c r="B6134" s="2"/>
      <c r="K6134" s="9"/>
      <c r="L6134" s="9"/>
      <c r="M6134" s="9"/>
      <c r="N6134"/>
      <c r="O6134"/>
      <c r="P6134"/>
      <c r="Q6134"/>
      <c r="R6134"/>
      <c r="S6134"/>
      <c r="T6134"/>
      <c r="U6134"/>
      <c r="V6134"/>
      <c r="W6134"/>
    </row>
    <row r="6135" spans="2:23" ht="15" x14ac:dyDescent="0.25">
      <c r="B6135" s="2"/>
      <c r="H6135" s="2" t="s">
        <v>1162</v>
      </c>
      <c r="K6135" s="9"/>
      <c r="L6135" s="9"/>
      <c r="M6135" s="9"/>
      <c r="N6135"/>
      <c r="O6135"/>
      <c r="P6135"/>
      <c r="Q6135"/>
      <c r="R6135"/>
      <c r="S6135"/>
      <c r="T6135"/>
      <c r="U6135"/>
      <c r="V6135"/>
      <c r="W6135"/>
    </row>
    <row r="6136" spans="2:23" ht="15" x14ac:dyDescent="0.25">
      <c r="B6136" s="2"/>
      <c r="I6136" s="2" t="s">
        <v>1106</v>
      </c>
      <c r="J6136" s="2" t="s">
        <v>1768</v>
      </c>
      <c r="K6136" s="9">
        <v>-54</v>
      </c>
      <c r="L6136" s="9">
        <v>-10</v>
      </c>
      <c r="M6136" s="9">
        <v>-42</v>
      </c>
      <c r="N6136"/>
      <c r="O6136"/>
      <c r="P6136"/>
      <c r="Q6136"/>
      <c r="R6136"/>
      <c r="S6136"/>
      <c r="T6136"/>
      <c r="U6136"/>
      <c r="V6136"/>
      <c r="W6136"/>
    </row>
    <row r="6137" spans="2:23" ht="15" x14ac:dyDescent="0.25">
      <c r="B6137" s="2"/>
      <c r="I6137" s="2" t="s">
        <v>1106</v>
      </c>
      <c r="J6137" s="2" t="s">
        <v>1785</v>
      </c>
      <c r="K6137" s="9">
        <v>-692</v>
      </c>
      <c r="L6137" s="9">
        <v>-400</v>
      </c>
      <c r="M6137" s="9">
        <v>-1052</v>
      </c>
      <c r="N6137"/>
      <c r="O6137"/>
      <c r="P6137"/>
      <c r="Q6137"/>
      <c r="R6137"/>
      <c r="S6137"/>
      <c r="T6137"/>
      <c r="U6137"/>
      <c r="V6137"/>
      <c r="W6137"/>
    </row>
    <row r="6138" spans="2:23" ht="15" x14ac:dyDescent="0.25">
      <c r="B6138" s="2"/>
      <c r="K6138" s="9"/>
      <c r="L6138" s="9"/>
      <c r="M6138" s="9"/>
      <c r="N6138"/>
      <c r="O6138"/>
      <c r="P6138"/>
      <c r="Q6138"/>
      <c r="R6138"/>
      <c r="S6138"/>
      <c r="T6138"/>
      <c r="U6138"/>
      <c r="V6138"/>
      <c r="W6138"/>
    </row>
    <row r="6139" spans="2:23" ht="15" x14ac:dyDescent="0.25">
      <c r="B6139" s="2"/>
      <c r="H6139" s="2" t="s">
        <v>1163</v>
      </c>
      <c r="K6139" s="9"/>
      <c r="L6139" s="9"/>
      <c r="M6139" s="9"/>
      <c r="N6139"/>
      <c r="O6139"/>
      <c r="P6139"/>
      <c r="Q6139"/>
      <c r="R6139"/>
      <c r="S6139"/>
      <c r="T6139"/>
      <c r="U6139"/>
      <c r="V6139"/>
      <c r="W6139"/>
    </row>
    <row r="6140" spans="2:23" ht="15" x14ac:dyDescent="0.25">
      <c r="B6140" s="2"/>
      <c r="I6140" s="2" t="s">
        <v>1106</v>
      </c>
      <c r="J6140" s="2" t="s">
        <v>1768</v>
      </c>
      <c r="K6140" s="9">
        <v>-68</v>
      </c>
      <c r="L6140" s="9">
        <v>-40</v>
      </c>
      <c r="M6140" s="9">
        <v>-40</v>
      </c>
      <c r="N6140"/>
      <c r="O6140"/>
      <c r="P6140"/>
      <c r="Q6140"/>
      <c r="R6140"/>
      <c r="S6140"/>
      <c r="T6140"/>
      <c r="U6140"/>
      <c r="V6140"/>
      <c r="W6140"/>
    </row>
    <row r="6141" spans="2:23" ht="15" x14ac:dyDescent="0.25">
      <c r="B6141" s="2"/>
      <c r="K6141" s="9"/>
      <c r="L6141" s="9"/>
      <c r="M6141" s="9"/>
      <c r="N6141"/>
      <c r="O6141"/>
      <c r="P6141"/>
      <c r="Q6141"/>
      <c r="R6141"/>
      <c r="S6141"/>
      <c r="T6141"/>
      <c r="U6141"/>
      <c r="V6141"/>
      <c r="W6141"/>
    </row>
    <row r="6142" spans="2:23" ht="15" x14ac:dyDescent="0.25">
      <c r="B6142" s="2"/>
      <c r="H6142" s="2" t="s">
        <v>1164</v>
      </c>
      <c r="K6142" s="9"/>
      <c r="L6142" s="9"/>
      <c r="M6142" s="9"/>
      <c r="N6142"/>
      <c r="O6142"/>
      <c r="P6142"/>
      <c r="Q6142"/>
      <c r="R6142"/>
      <c r="S6142"/>
      <c r="T6142"/>
      <c r="U6142"/>
      <c r="V6142"/>
      <c r="W6142"/>
    </row>
    <row r="6143" spans="2:23" ht="15" x14ac:dyDescent="0.25">
      <c r="B6143" s="2"/>
      <c r="I6143" s="2" t="s">
        <v>1106</v>
      </c>
      <c r="J6143" s="2" t="s">
        <v>1768</v>
      </c>
      <c r="K6143" s="9">
        <v>-1</v>
      </c>
      <c r="L6143" s="9">
        <v>-2</v>
      </c>
      <c r="M6143" s="9">
        <v>-2</v>
      </c>
      <c r="N6143"/>
      <c r="O6143"/>
      <c r="P6143"/>
      <c r="Q6143"/>
      <c r="R6143"/>
      <c r="S6143"/>
      <c r="T6143"/>
      <c r="U6143"/>
      <c r="V6143"/>
      <c r="W6143"/>
    </row>
    <row r="6144" spans="2:23" ht="15" x14ac:dyDescent="0.25">
      <c r="B6144" s="2"/>
      <c r="K6144" s="9"/>
      <c r="L6144" s="9"/>
      <c r="M6144" s="9"/>
      <c r="N6144"/>
      <c r="O6144"/>
      <c r="P6144"/>
      <c r="Q6144"/>
      <c r="R6144"/>
      <c r="S6144"/>
      <c r="T6144"/>
      <c r="U6144"/>
      <c r="V6144"/>
      <c r="W6144"/>
    </row>
    <row r="6145" spans="2:23" ht="15" x14ac:dyDescent="0.25">
      <c r="B6145" s="2"/>
      <c r="D6145" s="2" t="s">
        <v>771</v>
      </c>
      <c r="E6145" s="2" t="s">
        <v>772</v>
      </c>
      <c r="K6145" s="9"/>
      <c r="L6145" s="9"/>
      <c r="M6145" s="9"/>
      <c r="N6145"/>
      <c r="O6145"/>
      <c r="P6145"/>
      <c r="Q6145"/>
      <c r="R6145"/>
      <c r="S6145"/>
      <c r="T6145"/>
      <c r="U6145"/>
      <c r="V6145"/>
      <c r="W6145"/>
    </row>
    <row r="6146" spans="2:23" ht="15" x14ac:dyDescent="0.25">
      <c r="B6146" s="2"/>
      <c r="F6146" s="2" t="s">
        <v>44</v>
      </c>
      <c r="G6146" s="2" t="s">
        <v>772</v>
      </c>
      <c r="K6146" s="9"/>
      <c r="L6146" s="9"/>
      <c r="M6146" s="9"/>
      <c r="N6146"/>
      <c r="O6146"/>
      <c r="P6146"/>
      <c r="Q6146"/>
      <c r="R6146"/>
      <c r="S6146"/>
      <c r="T6146"/>
      <c r="U6146"/>
      <c r="V6146"/>
      <c r="W6146"/>
    </row>
    <row r="6147" spans="2:23" ht="15" x14ac:dyDescent="0.25">
      <c r="B6147" s="2"/>
      <c r="H6147" s="2" t="s">
        <v>1165</v>
      </c>
      <c r="K6147" s="9"/>
      <c r="L6147" s="9"/>
      <c r="M6147" s="9"/>
      <c r="N6147"/>
      <c r="O6147"/>
      <c r="P6147"/>
      <c r="Q6147"/>
      <c r="R6147"/>
      <c r="S6147"/>
      <c r="T6147"/>
      <c r="U6147"/>
      <c r="V6147"/>
      <c r="W6147"/>
    </row>
    <row r="6148" spans="2:23" ht="15" x14ac:dyDescent="0.25">
      <c r="B6148" s="2"/>
      <c r="I6148" s="2" t="s">
        <v>774</v>
      </c>
      <c r="J6148" s="2" t="s">
        <v>1768</v>
      </c>
      <c r="K6148" s="9">
        <v>-78883</v>
      </c>
      <c r="L6148" s="9">
        <v>-80962</v>
      </c>
      <c r="M6148" s="9">
        <v>-83239</v>
      </c>
      <c r="N6148"/>
      <c r="O6148"/>
      <c r="P6148"/>
      <c r="Q6148"/>
      <c r="R6148"/>
      <c r="S6148"/>
      <c r="T6148"/>
      <c r="U6148"/>
      <c r="V6148"/>
      <c r="W6148"/>
    </row>
    <row r="6149" spans="2:23" ht="15" x14ac:dyDescent="0.25">
      <c r="B6149" s="2"/>
      <c r="K6149" s="9"/>
      <c r="L6149" s="9"/>
      <c r="M6149" s="9"/>
      <c r="N6149"/>
      <c r="O6149"/>
      <c r="P6149"/>
      <c r="Q6149"/>
      <c r="R6149"/>
      <c r="S6149"/>
      <c r="T6149"/>
      <c r="U6149"/>
      <c r="V6149"/>
      <c r="W6149"/>
    </row>
    <row r="6150" spans="2:23" ht="15" x14ac:dyDescent="0.25">
      <c r="B6150" s="2"/>
      <c r="D6150" s="2" t="s">
        <v>778</v>
      </c>
      <c r="E6150" s="2" t="s">
        <v>779</v>
      </c>
      <c r="K6150" s="9"/>
      <c r="L6150" s="9"/>
      <c r="M6150" s="9"/>
      <c r="N6150"/>
      <c r="O6150"/>
      <c r="P6150"/>
      <c r="Q6150"/>
      <c r="R6150"/>
      <c r="S6150"/>
      <c r="T6150"/>
      <c r="U6150"/>
      <c r="V6150"/>
      <c r="W6150"/>
    </row>
    <row r="6151" spans="2:23" ht="15" x14ac:dyDescent="0.25">
      <c r="B6151" s="2"/>
      <c r="F6151" s="2" t="s">
        <v>44</v>
      </c>
      <c r="G6151" s="2" t="s">
        <v>779</v>
      </c>
      <c r="K6151" s="9"/>
      <c r="L6151" s="9"/>
      <c r="M6151" s="9"/>
      <c r="N6151"/>
      <c r="O6151"/>
      <c r="P6151"/>
      <c r="Q6151"/>
      <c r="R6151"/>
      <c r="S6151"/>
      <c r="T6151"/>
      <c r="U6151"/>
      <c r="V6151"/>
      <c r="W6151"/>
    </row>
    <row r="6152" spans="2:23" ht="15" x14ac:dyDescent="0.25">
      <c r="B6152" s="2"/>
      <c r="H6152" s="2" t="s">
        <v>1859</v>
      </c>
      <c r="K6152" s="9"/>
      <c r="L6152" s="9"/>
      <c r="M6152" s="9"/>
      <c r="N6152"/>
      <c r="O6152"/>
      <c r="P6152"/>
      <c r="Q6152"/>
      <c r="R6152"/>
      <c r="S6152"/>
      <c r="T6152"/>
      <c r="U6152"/>
      <c r="V6152"/>
      <c r="W6152"/>
    </row>
    <row r="6153" spans="2:23" ht="15" x14ac:dyDescent="0.25">
      <c r="B6153" s="2"/>
      <c r="I6153" s="2" t="s">
        <v>507</v>
      </c>
      <c r="J6153" s="2" t="s">
        <v>1768</v>
      </c>
      <c r="K6153" s="9">
        <v>-4</v>
      </c>
      <c r="L6153" s="9">
        <v>0</v>
      </c>
      <c r="M6153" s="9">
        <v>0</v>
      </c>
      <c r="N6153"/>
      <c r="O6153"/>
      <c r="P6153"/>
      <c r="Q6153"/>
      <c r="R6153"/>
      <c r="S6153"/>
      <c r="T6153"/>
      <c r="U6153"/>
      <c r="V6153"/>
      <c r="W6153"/>
    </row>
    <row r="6154" spans="2:23" ht="15" x14ac:dyDescent="0.25">
      <c r="B6154" s="2"/>
      <c r="K6154" s="9"/>
      <c r="L6154" s="9"/>
      <c r="M6154" s="9"/>
      <c r="N6154"/>
      <c r="O6154"/>
      <c r="P6154"/>
      <c r="Q6154"/>
      <c r="R6154"/>
      <c r="S6154"/>
      <c r="T6154"/>
      <c r="U6154"/>
      <c r="V6154"/>
      <c r="W6154"/>
    </row>
    <row r="6155" spans="2:23" ht="15" x14ac:dyDescent="0.25">
      <c r="B6155" s="2"/>
      <c r="H6155" s="2" t="s">
        <v>1860</v>
      </c>
      <c r="K6155" s="9"/>
      <c r="L6155" s="9"/>
      <c r="M6155" s="9"/>
      <c r="N6155"/>
      <c r="O6155"/>
      <c r="P6155"/>
      <c r="Q6155"/>
      <c r="R6155"/>
      <c r="S6155"/>
      <c r="T6155"/>
      <c r="U6155"/>
      <c r="V6155"/>
      <c r="W6155"/>
    </row>
    <row r="6156" spans="2:23" ht="15" x14ac:dyDescent="0.25">
      <c r="B6156" s="2"/>
      <c r="I6156" s="2" t="s">
        <v>501</v>
      </c>
      <c r="J6156" s="2" t="s">
        <v>1768</v>
      </c>
      <c r="K6156" s="9">
        <v>-18</v>
      </c>
      <c r="L6156" s="9">
        <v>-17</v>
      </c>
      <c r="M6156" s="9">
        <v>-16</v>
      </c>
      <c r="N6156"/>
      <c r="O6156"/>
      <c r="P6156"/>
      <c r="Q6156"/>
      <c r="R6156"/>
      <c r="S6156"/>
      <c r="T6156"/>
      <c r="U6156"/>
      <c r="V6156"/>
      <c r="W6156"/>
    </row>
    <row r="6157" spans="2:23" ht="15" x14ac:dyDescent="0.25">
      <c r="B6157" s="2"/>
      <c r="K6157" s="9"/>
      <c r="L6157" s="9"/>
      <c r="M6157" s="9"/>
      <c r="N6157"/>
      <c r="O6157"/>
      <c r="P6157"/>
      <c r="Q6157"/>
      <c r="R6157"/>
      <c r="S6157"/>
      <c r="T6157"/>
      <c r="U6157"/>
      <c r="V6157"/>
      <c r="W6157"/>
    </row>
    <row r="6158" spans="2:23" ht="15" x14ac:dyDescent="0.25">
      <c r="B6158" s="2"/>
      <c r="D6158" s="2" t="s">
        <v>1166</v>
      </c>
      <c r="E6158" s="2" t="s">
        <v>1167</v>
      </c>
      <c r="K6158" s="9"/>
      <c r="L6158" s="9"/>
      <c r="M6158" s="9"/>
      <c r="N6158"/>
      <c r="O6158"/>
      <c r="P6158"/>
      <c r="Q6158"/>
      <c r="R6158"/>
      <c r="S6158"/>
      <c r="T6158"/>
      <c r="U6158"/>
      <c r="V6158"/>
      <c r="W6158"/>
    </row>
    <row r="6159" spans="2:23" ht="15" x14ac:dyDescent="0.25">
      <c r="B6159" s="2"/>
      <c r="F6159" s="2" t="s">
        <v>44</v>
      </c>
      <c r="G6159" s="2" t="s">
        <v>1167</v>
      </c>
      <c r="K6159" s="9"/>
      <c r="L6159" s="9"/>
      <c r="M6159" s="9"/>
      <c r="N6159"/>
      <c r="O6159"/>
      <c r="P6159"/>
      <c r="Q6159"/>
      <c r="R6159"/>
      <c r="S6159"/>
      <c r="T6159"/>
      <c r="U6159"/>
      <c r="V6159"/>
      <c r="W6159"/>
    </row>
    <row r="6160" spans="2:23" ht="15" x14ac:dyDescent="0.25">
      <c r="B6160" s="2"/>
      <c r="H6160" s="2" t="s">
        <v>1168</v>
      </c>
      <c r="K6160" s="9"/>
      <c r="L6160" s="9"/>
      <c r="M6160" s="9"/>
      <c r="N6160"/>
      <c r="O6160"/>
      <c r="P6160"/>
      <c r="Q6160"/>
      <c r="R6160"/>
      <c r="S6160"/>
      <c r="T6160"/>
      <c r="U6160"/>
      <c r="V6160"/>
      <c r="W6160"/>
    </row>
    <row r="6161" spans="1:23" ht="15" x14ac:dyDescent="0.25">
      <c r="B6161" s="2"/>
      <c r="I6161" s="2" t="s">
        <v>29</v>
      </c>
      <c r="J6161" s="2" t="s">
        <v>1768</v>
      </c>
      <c r="K6161" s="9">
        <v>-62695</v>
      </c>
      <c r="L6161" s="9">
        <v>-61562</v>
      </c>
      <c r="M6161" s="9">
        <v>-61752</v>
      </c>
      <c r="N6161"/>
      <c r="O6161"/>
      <c r="P6161"/>
      <c r="Q6161"/>
      <c r="R6161"/>
      <c r="S6161"/>
      <c r="T6161"/>
      <c r="U6161"/>
      <c r="V6161"/>
      <c r="W6161"/>
    </row>
    <row r="6162" spans="1:23" ht="15" x14ac:dyDescent="0.25">
      <c r="B6162" s="2"/>
      <c r="K6162" s="9"/>
      <c r="L6162" s="9"/>
      <c r="M6162" s="9"/>
      <c r="N6162"/>
      <c r="O6162"/>
      <c r="P6162"/>
      <c r="Q6162"/>
      <c r="R6162"/>
      <c r="S6162"/>
      <c r="T6162"/>
      <c r="U6162"/>
      <c r="V6162"/>
      <c r="W6162"/>
    </row>
    <row r="6163" spans="1:23" ht="15" x14ac:dyDescent="0.25">
      <c r="B6163" s="2"/>
      <c r="D6163" s="2" t="s">
        <v>1861</v>
      </c>
      <c r="E6163" s="2" t="s">
        <v>1862</v>
      </c>
      <c r="K6163" s="9"/>
      <c r="L6163" s="9"/>
      <c r="M6163" s="9"/>
      <c r="N6163"/>
      <c r="O6163"/>
      <c r="P6163"/>
      <c r="Q6163"/>
      <c r="R6163"/>
      <c r="S6163"/>
      <c r="T6163"/>
      <c r="U6163"/>
      <c r="V6163"/>
      <c r="W6163"/>
    </row>
    <row r="6164" spans="1:23" ht="15" x14ac:dyDescent="0.25">
      <c r="B6164" s="2"/>
      <c r="F6164" s="2" t="s">
        <v>44</v>
      </c>
      <c r="G6164" s="2" t="s">
        <v>1862</v>
      </c>
      <c r="K6164" s="9"/>
      <c r="L6164" s="9"/>
      <c r="M6164" s="9"/>
      <c r="N6164"/>
      <c r="O6164"/>
      <c r="P6164"/>
      <c r="Q6164"/>
      <c r="R6164"/>
      <c r="S6164"/>
      <c r="T6164"/>
      <c r="U6164"/>
      <c r="V6164"/>
      <c r="W6164"/>
    </row>
    <row r="6165" spans="1:23" ht="15" x14ac:dyDescent="0.25">
      <c r="B6165" s="2"/>
      <c r="H6165" s="2" t="s">
        <v>1863</v>
      </c>
      <c r="K6165" s="9"/>
      <c r="L6165" s="9"/>
      <c r="M6165" s="9"/>
      <c r="N6165"/>
      <c r="O6165"/>
      <c r="P6165"/>
      <c r="Q6165"/>
      <c r="R6165"/>
      <c r="S6165"/>
      <c r="T6165"/>
      <c r="U6165"/>
      <c r="V6165"/>
      <c r="W6165"/>
    </row>
    <row r="6166" spans="1:23" ht="15" x14ac:dyDescent="0.25">
      <c r="B6166" s="2"/>
      <c r="I6166" s="2" t="s">
        <v>128</v>
      </c>
      <c r="J6166" s="2" t="s">
        <v>1768</v>
      </c>
      <c r="K6166" s="9">
        <v>-1</v>
      </c>
      <c r="L6166" s="9">
        <v>-2</v>
      </c>
      <c r="M6166" s="9">
        <v>0</v>
      </c>
      <c r="N6166"/>
      <c r="O6166"/>
      <c r="P6166"/>
      <c r="Q6166"/>
      <c r="R6166"/>
      <c r="S6166"/>
      <c r="T6166"/>
      <c r="U6166"/>
      <c r="V6166"/>
      <c r="W6166"/>
    </row>
    <row r="6167" spans="1:23" ht="15" x14ac:dyDescent="0.25">
      <c r="B6167" s="2"/>
      <c r="K6167" s="9"/>
      <c r="L6167" s="9"/>
      <c r="M6167" s="9"/>
      <c r="N6167"/>
      <c r="O6167"/>
      <c r="P6167"/>
      <c r="Q6167"/>
      <c r="R6167"/>
      <c r="S6167"/>
      <c r="T6167"/>
      <c r="U6167"/>
      <c r="V6167"/>
      <c r="W6167"/>
    </row>
    <row r="6168" spans="1:23" ht="15" x14ac:dyDescent="0.25">
      <c r="A6168" s="2" t="s">
        <v>1864</v>
      </c>
      <c r="B6168" s="2"/>
      <c r="K6168" s="9">
        <v>-2335846</v>
      </c>
      <c r="L6168" s="9">
        <v>-2508624</v>
      </c>
      <c r="M6168" s="9">
        <v>-2551734</v>
      </c>
      <c r="N6168"/>
      <c r="O6168"/>
      <c r="P6168"/>
      <c r="Q6168"/>
      <c r="R6168"/>
      <c r="S6168"/>
      <c r="T6168"/>
      <c r="U6168"/>
      <c r="V6168"/>
      <c r="W6168"/>
    </row>
    <row r="6169" spans="1:23" ht="15" x14ac:dyDescent="0.25">
      <c r="A6169"/>
      <c r="B6169"/>
      <c r="C6169"/>
      <c r="D6169"/>
      <c r="E6169"/>
      <c r="F6169"/>
      <c r="G6169"/>
      <c r="H6169"/>
      <c r="I6169"/>
      <c r="J6169"/>
      <c r="K6169"/>
      <c r="L6169"/>
      <c r="M6169"/>
    </row>
    <row r="6170" spans="1:23" ht="15" x14ac:dyDescent="0.25">
      <c r="A6170"/>
      <c r="B6170"/>
      <c r="C6170"/>
      <c r="D6170"/>
      <c r="E6170"/>
      <c r="F6170"/>
      <c r="G6170"/>
      <c r="H6170"/>
      <c r="I6170"/>
      <c r="J6170"/>
      <c r="K6170"/>
      <c r="L6170"/>
      <c r="M6170"/>
    </row>
    <row r="6171" spans="1:23" ht="15" x14ac:dyDescent="0.25">
      <c r="A6171"/>
      <c r="B6171"/>
      <c r="C6171"/>
      <c r="D6171"/>
      <c r="E6171"/>
      <c r="F6171"/>
      <c r="G6171"/>
      <c r="H6171"/>
      <c r="I6171"/>
      <c r="J6171"/>
      <c r="K6171"/>
      <c r="L6171"/>
      <c r="M6171"/>
    </row>
    <row r="6172" spans="1:23" ht="15" x14ac:dyDescent="0.25">
      <c r="A6172"/>
      <c r="B6172"/>
      <c r="C6172"/>
      <c r="D6172"/>
      <c r="E6172"/>
      <c r="F6172"/>
      <c r="G6172"/>
      <c r="H6172"/>
      <c r="I6172"/>
      <c r="J6172"/>
      <c r="K6172"/>
      <c r="L6172"/>
      <c r="M6172"/>
    </row>
    <row r="6173" spans="1:23" ht="15" x14ac:dyDescent="0.25">
      <c r="A6173"/>
      <c r="B6173"/>
      <c r="C6173"/>
      <c r="D6173"/>
      <c r="E6173"/>
      <c r="F6173"/>
      <c r="G6173"/>
      <c r="H6173"/>
      <c r="I6173"/>
      <c r="J6173"/>
      <c r="K6173"/>
      <c r="L6173"/>
      <c r="M6173"/>
    </row>
    <row r="6174" spans="1:23" ht="15" x14ac:dyDescent="0.25">
      <c r="A6174"/>
      <c r="B6174"/>
      <c r="C6174"/>
      <c r="D6174"/>
      <c r="E6174"/>
      <c r="F6174"/>
      <c r="G6174"/>
      <c r="H6174"/>
      <c r="I6174"/>
      <c r="J6174"/>
      <c r="K6174"/>
      <c r="L6174"/>
      <c r="M6174"/>
    </row>
    <row r="6175" spans="1:23" ht="15" x14ac:dyDescent="0.25">
      <c r="A6175"/>
      <c r="B6175"/>
      <c r="C6175"/>
      <c r="D6175"/>
      <c r="E6175"/>
      <c r="F6175"/>
      <c r="G6175"/>
      <c r="H6175"/>
      <c r="I6175"/>
      <c r="J6175"/>
      <c r="K6175"/>
      <c r="L6175"/>
      <c r="M6175"/>
    </row>
    <row r="6176" spans="1:23" ht="15" x14ac:dyDescent="0.25">
      <c r="A6176"/>
      <c r="B6176"/>
      <c r="C6176"/>
      <c r="D6176"/>
      <c r="E6176"/>
      <c r="F6176"/>
      <c r="G6176"/>
      <c r="H6176"/>
      <c r="I6176"/>
      <c r="J6176"/>
      <c r="K6176"/>
      <c r="L6176"/>
      <c r="M6176"/>
    </row>
    <row r="6177" spans="1:13" ht="15" x14ac:dyDescent="0.25">
      <c r="A6177"/>
      <c r="B6177"/>
      <c r="C6177"/>
      <c r="D6177"/>
      <c r="E6177"/>
      <c r="F6177"/>
      <c r="G6177"/>
      <c r="H6177"/>
      <c r="I6177"/>
      <c r="J6177"/>
      <c r="K6177"/>
      <c r="L6177"/>
      <c r="M6177"/>
    </row>
    <row r="6178" spans="1:13" ht="15" x14ac:dyDescent="0.25">
      <c r="A6178"/>
      <c r="B6178"/>
      <c r="C6178"/>
      <c r="D6178"/>
      <c r="E6178"/>
      <c r="F6178"/>
      <c r="G6178"/>
      <c r="H6178"/>
      <c r="I6178"/>
      <c r="J6178"/>
      <c r="K6178"/>
      <c r="L6178"/>
      <c r="M6178"/>
    </row>
    <row r="6179" spans="1:13" ht="15" x14ac:dyDescent="0.25">
      <c r="A6179"/>
      <c r="B6179"/>
      <c r="C6179"/>
      <c r="D6179"/>
      <c r="E6179"/>
      <c r="F6179"/>
      <c r="G6179"/>
      <c r="H6179"/>
      <c r="I6179"/>
      <c r="J6179"/>
      <c r="K6179"/>
      <c r="L6179"/>
      <c r="M6179"/>
    </row>
    <row r="6180" spans="1:13" ht="15" x14ac:dyDescent="0.25">
      <c r="A6180"/>
      <c r="B6180"/>
      <c r="C6180"/>
      <c r="D6180"/>
      <c r="E6180"/>
      <c r="F6180"/>
      <c r="G6180"/>
      <c r="H6180"/>
      <c r="I6180"/>
      <c r="J6180"/>
      <c r="K6180"/>
      <c r="L6180"/>
      <c r="M6180"/>
    </row>
    <row r="6181" spans="1:13" ht="15" x14ac:dyDescent="0.25">
      <c r="A6181"/>
      <c r="B6181"/>
      <c r="C6181"/>
      <c r="D6181"/>
      <c r="E6181"/>
      <c r="F6181"/>
      <c r="G6181"/>
      <c r="H6181"/>
      <c r="I6181"/>
      <c r="J6181"/>
      <c r="K6181"/>
      <c r="L6181"/>
      <c r="M6181"/>
    </row>
    <row r="6182" spans="1:13" ht="15" x14ac:dyDescent="0.25">
      <c r="A6182"/>
      <c r="B6182"/>
      <c r="C6182"/>
      <c r="D6182"/>
      <c r="E6182"/>
      <c r="F6182"/>
      <c r="G6182"/>
      <c r="H6182"/>
      <c r="I6182"/>
      <c r="J6182"/>
      <c r="K6182"/>
      <c r="L6182"/>
      <c r="M6182"/>
    </row>
    <row r="6183" spans="1:13" ht="15" x14ac:dyDescent="0.25">
      <c r="A6183"/>
      <c r="B6183"/>
      <c r="C6183"/>
      <c r="D6183"/>
      <c r="E6183"/>
      <c r="F6183"/>
      <c r="G6183"/>
      <c r="H6183"/>
      <c r="I6183"/>
      <c r="J6183"/>
      <c r="K6183"/>
      <c r="L6183"/>
      <c r="M6183"/>
    </row>
    <row r="6184" spans="1:13" ht="15" x14ac:dyDescent="0.25">
      <c r="A6184"/>
      <c r="B6184"/>
      <c r="C6184"/>
      <c r="D6184"/>
      <c r="E6184"/>
      <c r="F6184"/>
      <c r="G6184"/>
      <c r="H6184"/>
      <c r="I6184"/>
      <c r="J6184"/>
      <c r="K6184"/>
      <c r="L6184"/>
      <c r="M6184"/>
    </row>
    <row r="6185" spans="1:13" ht="15" x14ac:dyDescent="0.25">
      <c r="A6185"/>
      <c r="B6185"/>
      <c r="C6185"/>
      <c r="D6185"/>
      <c r="E6185"/>
      <c r="F6185"/>
      <c r="G6185"/>
      <c r="H6185"/>
      <c r="I6185"/>
      <c r="J6185"/>
      <c r="K6185"/>
      <c r="L6185"/>
      <c r="M6185"/>
    </row>
    <row r="6186" spans="1:13" ht="15" x14ac:dyDescent="0.25">
      <c r="A6186"/>
      <c r="B6186"/>
      <c r="C6186"/>
      <c r="D6186"/>
      <c r="E6186"/>
      <c r="F6186"/>
      <c r="G6186"/>
      <c r="H6186"/>
      <c r="I6186"/>
      <c r="J6186"/>
      <c r="K6186"/>
      <c r="L6186"/>
      <c r="M6186"/>
    </row>
    <row r="6187" spans="1:13" ht="15" x14ac:dyDescent="0.25">
      <c r="A6187"/>
      <c r="B6187"/>
      <c r="C6187"/>
      <c r="D6187"/>
      <c r="E6187"/>
      <c r="F6187"/>
      <c r="G6187"/>
      <c r="H6187"/>
      <c r="I6187"/>
      <c r="J6187"/>
      <c r="K6187"/>
      <c r="L6187"/>
      <c r="M6187"/>
    </row>
    <row r="6188" spans="1:13" ht="15" x14ac:dyDescent="0.25">
      <c r="A6188"/>
      <c r="B6188"/>
      <c r="C6188"/>
      <c r="D6188"/>
      <c r="E6188"/>
      <c r="F6188"/>
      <c r="G6188"/>
      <c r="H6188"/>
      <c r="I6188"/>
      <c r="J6188"/>
      <c r="K6188"/>
      <c r="L6188"/>
      <c r="M6188"/>
    </row>
    <row r="6189" spans="1:13" ht="15" x14ac:dyDescent="0.25">
      <c r="A6189"/>
      <c r="B6189"/>
      <c r="C6189"/>
      <c r="D6189"/>
      <c r="E6189"/>
      <c r="F6189"/>
      <c r="G6189"/>
      <c r="H6189"/>
      <c r="I6189"/>
      <c r="J6189"/>
      <c r="K6189"/>
      <c r="L6189"/>
      <c r="M6189"/>
    </row>
    <row r="6190" spans="1:13" ht="15" x14ac:dyDescent="0.25">
      <c r="A6190"/>
      <c r="B6190"/>
      <c r="C6190"/>
      <c r="D6190"/>
      <c r="E6190"/>
      <c r="F6190"/>
      <c r="G6190"/>
      <c r="H6190"/>
      <c r="I6190"/>
      <c r="J6190"/>
      <c r="K6190"/>
      <c r="L6190"/>
      <c r="M6190"/>
    </row>
    <row r="6191" spans="1:13" ht="15" x14ac:dyDescent="0.25">
      <c r="A6191"/>
      <c r="B6191"/>
      <c r="C6191"/>
      <c r="D6191"/>
      <c r="E6191"/>
      <c r="F6191"/>
      <c r="G6191"/>
      <c r="H6191"/>
      <c r="I6191"/>
      <c r="J6191"/>
      <c r="K6191"/>
      <c r="L6191"/>
      <c r="M6191"/>
    </row>
    <row r="6192" spans="1:13" ht="15" x14ac:dyDescent="0.25">
      <c r="A6192"/>
      <c r="B6192"/>
      <c r="C6192"/>
      <c r="D6192"/>
      <c r="E6192"/>
      <c r="F6192"/>
      <c r="G6192"/>
      <c r="H6192"/>
      <c r="I6192"/>
      <c r="J6192"/>
      <c r="K6192"/>
      <c r="L6192"/>
      <c r="M6192"/>
    </row>
    <row r="6193" spans="1:13" ht="15" x14ac:dyDescent="0.25">
      <c r="A6193"/>
      <c r="B6193"/>
      <c r="C6193"/>
      <c r="D6193"/>
      <c r="E6193"/>
      <c r="F6193"/>
      <c r="G6193"/>
      <c r="H6193"/>
      <c r="I6193"/>
      <c r="J6193"/>
      <c r="K6193"/>
      <c r="L6193"/>
      <c r="M6193"/>
    </row>
    <row r="6194" spans="1:13" ht="15" x14ac:dyDescent="0.25">
      <c r="A6194"/>
      <c r="B6194"/>
      <c r="C6194"/>
      <c r="D6194"/>
      <c r="E6194"/>
      <c r="F6194"/>
      <c r="G6194"/>
      <c r="H6194"/>
      <c r="I6194"/>
      <c r="J6194"/>
      <c r="K6194"/>
      <c r="L6194"/>
      <c r="M6194"/>
    </row>
    <row r="6195" spans="1:13" ht="15" x14ac:dyDescent="0.25">
      <c r="A6195"/>
      <c r="B6195"/>
      <c r="C6195"/>
      <c r="D6195"/>
      <c r="E6195"/>
      <c r="F6195"/>
      <c r="G6195"/>
      <c r="H6195"/>
      <c r="I6195"/>
      <c r="J6195"/>
      <c r="K6195"/>
      <c r="L6195"/>
      <c r="M6195"/>
    </row>
    <row r="6196" spans="1:13" ht="15" x14ac:dyDescent="0.25">
      <c r="A6196"/>
      <c r="B6196"/>
      <c r="C6196"/>
      <c r="D6196"/>
      <c r="E6196"/>
      <c r="F6196"/>
      <c r="G6196"/>
      <c r="H6196"/>
      <c r="I6196"/>
      <c r="J6196"/>
      <c r="K6196"/>
      <c r="L6196"/>
      <c r="M6196"/>
    </row>
    <row r="6197" spans="1:13" ht="15" x14ac:dyDescent="0.25">
      <c r="A6197"/>
      <c r="B6197"/>
      <c r="C6197"/>
      <c r="D6197"/>
      <c r="E6197"/>
      <c r="F6197"/>
      <c r="G6197"/>
      <c r="H6197"/>
      <c r="I6197"/>
      <c r="J6197"/>
      <c r="K6197"/>
      <c r="L6197"/>
      <c r="M6197"/>
    </row>
    <row r="6198" spans="1:13" ht="15" x14ac:dyDescent="0.25">
      <c r="A6198"/>
      <c r="B6198"/>
      <c r="C6198"/>
      <c r="D6198"/>
      <c r="E6198"/>
      <c r="F6198"/>
      <c r="G6198"/>
      <c r="H6198"/>
      <c r="I6198"/>
      <c r="J6198"/>
      <c r="K6198"/>
      <c r="L6198"/>
      <c r="M6198"/>
    </row>
    <row r="6199" spans="1:13" ht="15" x14ac:dyDescent="0.25">
      <c r="A6199"/>
      <c r="B6199"/>
      <c r="C6199"/>
      <c r="D6199"/>
      <c r="E6199"/>
      <c r="F6199"/>
      <c r="G6199"/>
      <c r="H6199"/>
      <c r="I6199"/>
      <c r="J6199"/>
      <c r="K6199"/>
      <c r="L6199"/>
      <c r="M6199"/>
    </row>
    <row r="6200" spans="1:13" ht="15" x14ac:dyDescent="0.25">
      <c r="A6200"/>
      <c r="B6200"/>
      <c r="C6200"/>
      <c r="D6200"/>
      <c r="E6200"/>
      <c r="F6200"/>
      <c r="G6200"/>
      <c r="H6200"/>
      <c r="I6200"/>
      <c r="J6200"/>
      <c r="K6200"/>
      <c r="L6200"/>
      <c r="M6200"/>
    </row>
    <row r="6201" spans="1:13" ht="15" x14ac:dyDescent="0.25">
      <c r="A6201"/>
      <c r="B6201"/>
      <c r="C6201"/>
      <c r="D6201"/>
      <c r="E6201"/>
      <c r="F6201"/>
      <c r="G6201"/>
      <c r="H6201"/>
      <c r="I6201"/>
      <c r="J6201"/>
      <c r="K6201"/>
      <c r="L6201"/>
      <c r="M6201"/>
    </row>
    <row r="6202" spans="1:13" ht="15" x14ac:dyDescent="0.25">
      <c r="A6202"/>
      <c r="B6202"/>
      <c r="C6202"/>
      <c r="D6202"/>
      <c r="E6202"/>
      <c r="F6202"/>
      <c r="G6202"/>
      <c r="H6202"/>
      <c r="I6202"/>
      <c r="J6202"/>
      <c r="K6202"/>
      <c r="L6202"/>
      <c r="M6202"/>
    </row>
    <row r="6203" spans="1:13" ht="15" x14ac:dyDescent="0.25">
      <c r="A6203"/>
      <c r="B6203"/>
      <c r="C6203"/>
      <c r="D6203"/>
      <c r="E6203"/>
      <c r="F6203"/>
      <c r="G6203"/>
      <c r="H6203"/>
      <c r="I6203"/>
      <c r="J6203"/>
      <c r="K6203"/>
      <c r="L6203"/>
      <c r="M6203"/>
    </row>
    <row r="6204" spans="1:13" ht="15" x14ac:dyDescent="0.25">
      <c r="A6204"/>
      <c r="B6204"/>
      <c r="C6204"/>
      <c r="D6204"/>
      <c r="E6204"/>
      <c r="F6204"/>
      <c r="G6204"/>
      <c r="H6204"/>
      <c r="I6204"/>
      <c r="J6204"/>
      <c r="K6204"/>
      <c r="L6204"/>
      <c r="M6204"/>
    </row>
    <row r="6205" spans="1:13" ht="15" x14ac:dyDescent="0.25">
      <c r="A6205"/>
      <c r="B6205"/>
      <c r="C6205"/>
      <c r="D6205"/>
      <c r="E6205"/>
      <c r="F6205"/>
      <c r="G6205"/>
      <c r="H6205"/>
      <c r="I6205"/>
      <c r="J6205"/>
      <c r="K6205"/>
      <c r="L6205"/>
      <c r="M6205"/>
    </row>
    <row r="6206" spans="1:13" ht="15" x14ac:dyDescent="0.25">
      <c r="A6206"/>
      <c r="B6206"/>
      <c r="C6206"/>
      <c r="D6206"/>
      <c r="E6206"/>
      <c r="F6206"/>
      <c r="G6206"/>
      <c r="H6206"/>
      <c r="I6206"/>
      <c r="J6206"/>
      <c r="K6206"/>
      <c r="L6206"/>
      <c r="M6206"/>
    </row>
    <row r="6207" spans="1:13" ht="15" x14ac:dyDescent="0.25">
      <c r="A6207"/>
      <c r="B6207"/>
      <c r="C6207"/>
      <c r="D6207"/>
      <c r="E6207"/>
      <c r="F6207"/>
      <c r="G6207"/>
      <c r="H6207"/>
      <c r="I6207"/>
      <c r="J6207"/>
      <c r="K6207"/>
      <c r="L6207"/>
      <c r="M6207"/>
    </row>
    <row r="6208" spans="1:13" ht="15" x14ac:dyDescent="0.25">
      <c r="A6208"/>
      <c r="B6208"/>
      <c r="C6208"/>
      <c r="D6208"/>
      <c r="E6208"/>
      <c r="F6208"/>
      <c r="G6208"/>
      <c r="H6208"/>
      <c r="I6208"/>
      <c r="J6208"/>
      <c r="K6208"/>
      <c r="L6208"/>
      <c r="M6208"/>
    </row>
    <row r="6209" spans="1:13" ht="15" x14ac:dyDescent="0.25">
      <c r="A6209"/>
      <c r="B6209"/>
      <c r="C6209"/>
      <c r="D6209"/>
      <c r="E6209"/>
      <c r="F6209"/>
      <c r="G6209"/>
      <c r="H6209"/>
      <c r="I6209"/>
      <c r="J6209"/>
      <c r="K6209"/>
      <c r="L6209"/>
      <c r="M6209"/>
    </row>
    <row r="6210" spans="1:13" ht="15" x14ac:dyDescent="0.25">
      <c r="A6210"/>
      <c r="B6210"/>
      <c r="C6210"/>
      <c r="D6210"/>
      <c r="E6210"/>
      <c r="F6210"/>
      <c r="G6210"/>
      <c r="H6210"/>
      <c r="I6210"/>
      <c r="J6210"/>
      <c r="K6210"/>
      <c r="L6210"/>
      <c r="M6210"/>
    </row>
    <row r="6211" spans="1:13" ht="15" x14ac:dyDescent="0.25">
      <c r="A6211"/>
      <c r="B6211"/>
      <c r="C6211"/>
      <c r="D6211"/>
      <c r="E6211"/>
      <c r="F6211"/>
      <c r="G6211"/>
      <c r="H6211"/>
      <c r="I6211"/>
      <c r="J6211"/>
      <c r="K6211"/>
      <c r="L6211"/>
      <c r="M6211"/>
    </row>
    <row r="6212" spans="1:13" ht="15" x14ac:dyDescent="0.25">
      <c r="A6212"/>
      <c r="B6212"/>
      <c r="C6212"/>
      <c r="D6212"/>
      <c r="E6212"/>
      <c r="F6212"/>
      <c r="G6212"/>
      <c r="H6212"/>
      <c r="I6212"/>
      <c r="J6212"/>
      <c r="K6212"/>
      <c r="L6212"/>
      <c r="M6212"/>
    </row>
    <row r="6213" spans="1:13" ht="15" x14ac:dyDescent="0.25">
      <c r="A6213"/>
      <c r="B6213"/>
      <c r="C6213"/>
      <c r="D6213"/>
      <c r="E6213"/>
      <c r="F6213"/>
      <c r="G6213"/>
      <c r="H6213"/>
      <c r="I6213"/>
      <c r="J6213"/>
      <c r="K6213"/>
      <c r="L6213"/>
      <c r="M6213"/>
    </row>
    <row r="6214" spans="1:13" ht="15" x14ac:dyDescent="0.25">
      <c r="A6214"/>
      <c r="B6214"/>
      <c r="C6214"/>
      <c r="D6214"/>
      <c r="E6214"/>
      <c r="F6214"/>
      <c r="G6214"/>
      <c r="H6214"/>
      <c r="I6214"/>
      <c r="J6214"/>
      <c r="K6214"/>
      <c r="L6214"/>
      <c r="M6214"/>
    </row>
    <row r="6215" spans="1:13" ht="15" x14ac:dyDescent="0.25">
      <c r="A6215"/>
      <c r="B6215"/>
      <c r="C6215"/>
      <c r="D6215"/>
      <c r="E6215"/>
      <c r="F6215"/>
      <c r="G6215"/>
      <c r="H6215"/>
      <c r="I6215"/>
      <c r="J6215"/>
      <c r="K6215"/>
      <c r="L6215"/>
      <c r="M6215"/>
    </row>
    <row r="6216" spans="1:13" ht="15" x14ac:dyDescent="0.25">
      <c r="A6216"/>
      <c r="B6216"/>
      <c r="C6216"/>
      <c r="D6216"/>
      <c r="E6216"/>
      <c r="F6216"/>
      <c r="G6216"/>
      <c r="H6216"/>
      <c r="I6216"/>
      <c r="J6216"/>
      <c r="K6216"/>
      <c r="L6216"/>
      <c r="M6216"/>
    </row>
    <row r="6217" spans="1:13" ht="15" x14ac:dyDescent="0.25">
      <c r="A6217"/>
      <c r="B6217"/>
      <c r="C6217"/>
      <c r="D6217"/>
      <c r="E6217"/>
      <c r="F6217"/>
      <c r="G6217"/>
      <c r="H6217"/>
      <c r="I6217"/>
      <c r="J6217"/>
      <c r="K6217"/>
      <c r="L6217"/>
      <c r="M6217"/>
    </row>
    <row r="6218" spans="1:13" ht="15" x14ac:dyDescent="0.25">
      <c r="A6218"/>
      <c r="B6218"/>
      <c r="C6218"/>
      <c r="D6218"/>
      <c r="E6218"/>
      <c r="F6218"/>
      <c r="G6218"/>
      <c r="H6218"/>
      <c r="I6218"/>
      <c r="J6218"/>
      <c r="K6218"/>
      <c r="L6218"/>
      <c r="M6218"/>
    </row>
    <row r="6219" spans="1:13" ht="15" x14ac:dyDescent="0.25">
      <c r="A6219"/>
      <c r="B6219"/>
      <c r="C6219"/>
      <c r="D6219"/>
      <c r="E6219"/>
      <c r="F6219"/>
      <c r="G6219"/>
      <c r="H6219"/>
      <c r="I6219"/>
      <c r="J6219"/>
      <c r="K6219"/>
      <c r="L6219"/>
      <c r="M6219"/>
    </row>
    <row r="6220" spans="1:13" ht="15" x14ac:dyDescent="0.25">
      <c r="A6220"/>
      <c r="B6220"/>
      <c r="C6220"/>
      <c r="D6220"/>
      <c r="E6220"/>
      <c r="F6220"/>
      <c r="G6220"/>
      <c r="H6220"/>
      <c r="I6220"/>
      <c r="J6220"/>
      <c r="K6220"/>
      <c r="L6220"/>
      <c r="M6220"/>
    </row>
    <row r="6221" spans="1:13" ht="15" x14ac:dyDescent="0.25">
      <c r="A6221"/>
      <c r="B6221"/>
      <c r="C6221"/>
      <c r="D6221"/>
      <c r="E6221"/>
      <c r="F6221"/>
      <c r="G6221"/>
      <c r="H6221"/>
      <c r="I6221"/>
      <c r="J6221"/>
      <c r="K6221"/>
      <c r="L6221"/>
      <c r="M6221"/>
    </row>
    <row r="6222" spans="1:13" ht="15" x14ac:dyDescent="0.25">
      <c r="A6222"/>
      <c r="B6222"/>
      <c r="C6222"/>
      <c r="D6222"/>
      <c r="E6222"/>
      <c r="F6222"/>
      <c r="G6222"/>
      <c r="H6222"/>
      <c r="I6222"/>
      <c r="J6222"/>
      <c r="K6222"/>
      <c r="L6222"/>
      <c r="M6222"/>
    </row>
    <row r="6223" spans="1:13" ht="15" x14ac:dyDescent="0.25">
      <c r="A6223"/>
      <c r="B6223"/>
      <c r="C6223"/>
      <c r="D6223"/>
      <c r="E6223"/>
      <c r="F6223"/>
      <c r="G6223"/>
      <c r="H6223"/>
      <c r="I6223"/>
      <c r="J6223"/>
      <c r="K6223"/>
      <c r="L6223"/>
      <c r="M6223"/>
    </row>
    <row r="6224" spans="1:13" ht="15" x14ac:dyDescent="0.25">
      <c r="A6224"/>
      <c r="B6224"/>
      <c r="C6224"/>
      <c r="D6224"/>
      <c r="E6224"/>
      <c r="F6224"/>
      <c r="G6224"/>
      <c r="H6224"/>
      <c r="I6224"/>
      <c r="J6224"/>
      <c r="K6224"/>
      <c r="L6224"/>
      <c r="M6224"/>
    </row>
    <row r="6225" spans="1:13" ht="15" x14ac:dyDescent="0.25">
      <c r="A6225"/>
      <c r="B6225"/>
      <c r="C6225"/>
      <c r="D6225"/>
      <c r="E6225"/>
      <c r="F6225"/>
      <c r="G6225"/>
      <c r="H6225"/>
      <c r="I6225"/>
      <c r="J6225"/>
      <c r="K6225"/>
      <c r="L6225"/>
      <c r="M6225"/>
    </row>
    <row r="6226" spans="1:13" ht="15" x14ac:dyDescent="0.25">
      <c r="A6226"/>
      <c r="B6226"/>
      <c r="C6226"/>
      <c r="D6226"/>
      <c r="E6226"/>
      <c r="F6226"/>
      <c r="G6226"/>
      <c r="H6226"/>
      <c r="I6226"/>
      <c r="J6226"/>
      <c r="K6226"/>
      <c r="L6226"/>
      <c r="M6226"/>
    </row>
    <row r="6227" spans="1:13" ht="15" x14ac:dyDescent="0.25">
      <c r="A6227"/>
      <c r="B6227"/>
      <c r="C6227"/>
      <c r="D6227"/>
      <c r="E6227"/>
      <c r="F6227"/>
      <c r="G6227"/>
      <c r="H6227"/>
      <c r="I6227"/>
      <c r="J6227"/>
      <c r="K6227"/>
      <c r="L6227"/>
      <c r="M6227"/>
    </row>
    <row r="6228" spans="1:13" ht="15" x14ac:dyDescent="0.25">
      <c r="A6228"/>
      <c r="B6228"/>
      <c r="C6228"/>
      <c r="D6228"/>
      <c r="E6228"/>
      <c r="F6228"/>
      <c r="G6228"/>
      <c r="H6228"/>
      <c r="I6228"/>
      <c r="J6228"/>
      <c r="K6228"/>
      <c r="L6228"/>
      <c r="M6228"/>
    </row>
    <row r="6229" spans="1:13" ht="15" x14ac:dyDescent="0.25">
      <c r="A6229"/>
      <c r="B6229"/>
      <c r="C6229"/>
      <c r="D6229"/>
      <c r="E6229"/>
      <c r="F6229"/>
      <c r="G6229"/>
      <c r="H6229"/>
      <c r="I6229"/>
      <c r="J6229"/>
      <c r="K6229"/>
      <c r="L6229"/>
      <c r="M6229"/>
    </row>
    <row r="6230" spans="1:13" ht="15" x14ac:dyDescent="0.25">
      <c r="A6230"/>
      <c r="B6230"/>
      <c r="C6230"/>
      <c r="D6230"/>
      <c r="E6230"/>
      <c r="F6230"/>
      <c r="G6230"/>
      <c r="H6230"/>
      <c r="I6230"/>
      <c r="J6230"/>
      <c r="K6230"/>
      <c r="L6230"/>
      <c r="M6230"/>
    </row>
    <row r="6231" spans="1:13" ht="15" x14ac:dyDescent="0.25">
      <c r="A6231"/>
      <c r="B6231"/>
      <c r="C6231"/>
      <c r="D6231"/>
      <c r="E6231"/>
      <c r="F6231"/>
      <c r="G6231"/>
      <c r="H6231"/>
      <c r="I6231"/>
      <c r="J6231"/>
      <c r="K6231"/>
      <c r="L6231"/>
      <c r="M6231"/>
    </row>
    <row r="6232" spans="1:13" ht="15" x14ac:dyDescent="0.25">
      <c r="A6232"/>
      <c r="B6232"/>
      <c r="C6232"/>
      <c r="D6232"/>
      <c r="E6232"/>
      <c r="F6232"/>
      <c r="G6232"/>
      <c r="H6232"/>
      <c r="I6232"/>
      <c r="J6232"/>
      <c r="K6232"/>
      <c r="L6232"/>
      <c r="M6232"/>
    </row>
    <row r="6233" spans="1:13" ht="15" x14ac:dyDescent="0.25">
      <c r="A6233"/>
      <c r="B6233"/>
      <c r="C6233"/>
      <c r="D6233"/>
      <c r="E6233"/>
      <c r="F6233"/>
      <c r="G6233"/>
      <c r="H6233"/>
      <c r="I6233"/>
      <c r="J6233"/>
      <c r="K6233"/>
      <c r="L6233"/>
      <c r="M6233"/>
    </row>
    <row r="6234" spans="1:13" ht="15" x14ac:dyDescent="0.25">
      <c r="A6234"/>
      <c r="B6234"/>
      <c r="C6234"/>
      <c r="D6234"/>
      <c r="E6234"/>
      <c r="F6234"/>
      <c r="G6234"/>
      <c r="H6234"/>
      <c r="I6234"/>
      <c r="J6234"/>
      <c r="K6234"/>
      <c r="L6234"/>
      <c r="M6234"/>
    </row>
    <row r="6235" spans="1:13" ht="15" x14ac:dyDescent="0.25">
      <c r="A6235"/>
      <c r="B6235"/>
      <c r="C6235"/>
      <c r="D6235"/>
      <c r="E6235"/>
      <c r="F6235"/>
      <c r="G6235"/>
      <c r="H6235"/>
      <c r="I6235"/>
      <c r="J6235"/>
      <c r="K6235"/>
      <c r="L6235"/>
      <c r="M6235"/>
    </row>
    <row r="6236" spans="1:13" ht="15" x14ac:dyDescent="0.25">
      <c r="A6236"/>
      <c r="B6236"/>
      <c r="C6236"/>
      <c r="D6236"/>
      <c r="E6236"/>
      <c r="F6236"/>
      <c r="G6236"/>
      <c r="H6236"/>
      <c r="I6236"/>
      <c r="J6236"/>
      <c r="K6236"/>
      <c r="L6236"/>
      <c r="M6236"/>
    </row>
    <row r="6237" spans="1:13" ht="15" x14ac:dyDescent="0.25">
      <c r="A6237"/>
      <c r="B6237"/>
      <c r="C6237"/>
      <c r="D6237"/>
      <c r="E6237"/>
      <c r="F6237"/>
      <c r="G6237"/>
      <c r="H6237"/>
      <c r="I6237"/>
      <c r="J6237"/>
      <c r="K6237"/>
      <c r="L6237"/>
      <c r="M6237"/>
    </row>
    <row r="6238" spans="1:13" ht="15" x14ac:dyDescent="0.25">
      <c r="A6238"/>
      <c r="B6238"/>
      <c r="C6238"/>
      <c r="D6238"/>
      <c r="E6238"/>
      <c r="F6238"/>
      <c r="G6238"/>
      <c r="H6238"/>
      <c r="I6238"/>
      <c r="J6238"/>
      <c r="K6238"/>
      <c r="L6238"/>
      <c r="M6238"/>
    </row>
    <row r="6239" spans="1:13" ht="15" x14ac:dyDescent="0.25">
      <c r="A6239"/>
      <c r="B6239"/>
      <c r="C6239"/>
      <c r="D6239"/>
      <c r="E6239"/>
      <c r="F6239"/>
      <c r="G6239"/>
      <c r="H6239"/>
      <c r="I6239"/>
      <c r="J6239"/>
      <c r="K6239"/>
      <c r="L6239"/>
      <c r="M6239"/>
    </row>
    <row r="6240" spans="1:13" ht="15" x14ac:dyDescent="0.25">
      <c r="A6240"/>
      <c r="B6240"/>
      <c r="C6240"/>
      <c r="D6240"/>
      <c r="E6240"/>
      <c r="F6240"/>
      <c r="G6240"/>
      <c r="H6240"/>
      <c r="I6240"/>
      <c r="J6240"/>
      <c r="K6240"/>
      <c r="L6240"/>
      <c r="M6240"/>
    </row>
    <row r="6241" spans="1:13" ht="15" x14ac:dyDescent="0.25">
      <c r="A6241"/>
      <c r="B6241"/>
      <c r="C6241"/>
      <c r="D6241"/>
      <c r="E6241"/>
      <c r="F6241"/>
      <c r="G6241"/>
      <c r="H6241"/>
      <c r="I6241"/>
      <c r="J6241"/>
      <c r="K6241"/>
      <c r="L6241"/>
      <c r="M6241"/>
    </row>
    <row r="6242" spans="1:13" ht="15" x14ac:dyDescent="0.25">
      <c r="A6242"/>
      <c r="B6242"/>
      <c r="C6242"/>
      <c r="D6242"/>
      <c r="E6242"/>
      <c r="F6242"/>
      <c r="G6242"/>
      <c r="H6242"/>
      <c r="I6242"/>
      <c r="J6242"/>
      <c r="K6242"/>
      <c r="L6242"/>
      <c r="M6242"/>
    </row>
    <row r="6243" spans="1:13" ht="15" x14ac:dyDescent="0.25">
      <c r="A6243"/>
      <c r="B6243"/>
      <c r="C6243"/>
      <c r="D6243"/>
      <c r="E6243"/>
      <c r="F6243"/>
      <c r="G6243"/>
      <c r="H6243"/>
      <c r="I6243"/>
      <c r="J6243"/>
      <c r="K6243"/>
      <c r="L6243"/>
      <c r="M6243"/>
    </row>
    <row r="6244" spans="1:13" ht="15" x14ac:dyDescent="0.25">
      <c r="A6244"/>
      <c r="B6244"/>
      <c r="C6244"/>
      <c r="D6244"/>
      <c r="E6244"/>
      <c r="F6244"/>
      <c r="G6244"/>
      <c r="H6244"/>
      <c r="I6244"/>
      <c r="J6244"/>
      <c r="K6244"/>
      <c r="L6244"/>
      <c r="M6244"/>
    </row>
    <row r="6245" spans="1:13" ht="15" x14ac:dyDescent="0.25">
      <c r="A6245"/>
      <c r="B6245"/>
      <c r="C6245"/>
      <c r="D6245"/>
      <c r="E6245"/>
      <c r="F6245"/>
      <c r="G6245"/>
      <c r="H6245"/>
      <c r="I6245"/>
      <c r="J6245"/>
      <c r="K6245"/>
      <c r="L6245"/>
      <c r="M6245"/>
    </row>
    <row r="6246" spans="1:13" ht="15" x14ac:dyDescent="0.25">
      <c r="A6246"/>
      <c r="B6246"/>
      <c r="C6246"/>
      <c r="D6246"/>
      <c r="E6246"/>
      <c r="F6246"/>
      <c r="G6246"/>
      <c r="H6246"/>
      <c r="I6246"/>
      <c r="J6246"/>
      <c r="K6246"/>
      <c r="L6246"/>
      <c r="M6246"/>
    </row>
    <row r="6247" spans="1:13" ht="15" x14ac:dyDescent="0.25">
      <c r="A6247"/>
      <c r="B6247"/>
      <c r="C6247"/>
      <c r="D6247"/>
      <c r="E6247"/>
      <c r="F6247"/>
      <c r="G6247"/>
      <c r="H6247"/>
      <c r="I6247"/>
      <c r="J6247"/>
      <c r="K6247"/>
      <c r="L6247"/>
      <c r="M6247"/>
    </row>
    <row r="6248" spans="1:13" ht="15" x14ac:dyDescent="0.25">
      <c r="A6248"/>
      <c r="B6248"/>
      <c r="C6248"/>
      <c r="D6248"/>
      <c r="E6248"/>
      <c r="F6248"/>
      <c r="G6248"/>
      <c r="H6248"/>
      <c r="I6248"/>
      <c r="J6248"/>
      <c r="K6248"/>
      <c r="L6248"/>
      <c r="M6248"/>
    </row>
    <row r="6249" spans="1:13" ht="15" x14ac:dyDescent="0.25">
      <c r="A6249"/>
      <c r="B6249"/>
      <c r="C6249"/>
      <c r="D6249"/>
      <c r="E6249"/>
      <c r="F6249"/>
      <c r="G6249"/>
      <c r="H6249"/>
      <c r="I6249"/>
      <c r="J6249"/>
      <c r="K6249"/>
      <c r="L6249"/>
      <c r="M6249"/>
    </row>
    <row r="6250" spans="1:13" ht="15" x14ac:dyDescent="0.25">
      <c r="A6250"/>
      <c r="B6250"/>
      <c r="C6250"/>
      <c r="D6250"/>
      <c r="E6250"/>
      <c r="F6250"/>
      <c r="G6250"/>
      <c r="H6250"/>
      <c r="I6250"/>
      <c r="J6250"/>
      <c r="K6250"/>
      <c r="L6250"/>
      <c r="M6250"/>
    </row>
    <row r="6251" spans="1:13" ht="15" x14ac:dyDescent="0.25">
      <c r="A6251"/>
      <c r="B6251"/>
      <c r="C6251"/>
      <c r="D6251"/>
      <c r="E6251"/>
      <c r="F6251"/>
      <c r="G6251"/>
      <c r="H6251"/>
      <c r="I6251"/>
      <c r="J6251"/>
      <c r="K6251"/>
      <c r="L6251"/>
      <c r="M6251"/>
    </row>
    <row r="6252" spans="1:13" ht="15" x14ac:dyDescent="0.25">
      <c r="A6252"/>
      <c r="B6252"/>
      <c r="C6252"/>
      <c r="D6252"/>
      <c r="E6252"/>
      <c r="F6252"/>
      <c r="G6252"/>
      <c r="H6252"/>
      <c r="I6252"/>
      <c r="J6252"/>
      <c r="K6252"/>
      <c r="L6252"/>
      <c r="M6252"/>
    </row>
    <row r="6253" spans="1:13" ht="15" x14ac:dyDescent="0.25">
      <c r="A6253"/>
      <c r="B6253"/>
      <c r="C6253"/>
      <c r="D6253"/>
      <c r="E6253"/>
      <c r="F6253"/>
      <c r="G6253"/>
      <c r="H6253"/>
      <c r="I6253"/>
      <c r="J6253"/>
      <c r="K6253"/>
      <c r="L6253"/>
      <c r="M6253"/>
    </row>
    <row r="6254" spans="1:13" ht="15" x14ac:dyDescent="0.25">
      <c r="A6254"/>
      <c r="B6254"/>
      <c r="C6254"/>
      <c r="D6254"/>
      <c r="E6254"/>
      <c r="F6254"/>
      <c r="G6254"/>
      <c r="H6254"/>
      <c r="I6254"/>
      <c r="J6254"/>
      <c r="K6254"/>
      <c r="L6254"/>
      <c r="M6254"/>
    </row>
    <row r="6255" spans="1:13" ht="15" x14ac:dyDescent="0.25">
      <c r="A6255"/>
      <c r="B6255"/>
      <c r="C6255"/>
      <c r="D6255"/>
      <c r="E6255"/>
      <c r="F6255"/>
      <c r="G6255"/>
      <c r="H6255"/>
      <c r="I6255"/>
      <c r="J6255"/>
      <c r="K6255"/>
      <c r="L6255"/>
      <c r="M6255"/>
    </row>
    <row r="6256" spans="1:13" ht="15" x14ac:dyDescent="0.25">
      <c r="A6256"/>
      <c r="B6256"/>
      <c r="C6256"/>
      <c r="D6256"/>
      <c r="E6256"/>
      <c r="F6256"/>
      <c r="G6256"/>
      <c r="H6256"/>
      <c r="I6256"/>
      <c r="J6256"/>
      <c r="K6256"/>
      <c r="L6256"/>
      <c r="M6256"/>
    </row>
    <row r="6257" spans="1:13" ht="15" x14ac:dyDescent="0.25">
      <c r="A6257"/>
      <c r="B6257"/>
      <c r="C6257"/>
      <c r="D6257"/>
      <c r="E6257"/>
      <c r="F6257"/>
      <c r="G6257"/>
      <c r="H6257"/>
      <c r="I6257"/>
      <c r="J6257"/>
      <c r="K6257"/>
      <c r="L6257"/>
      <c r="M6257"/>
    </row>
    <row r="6258" spans="1:13" ht="15" x14ac:dyDescent="0.25">
      <c r="A6258"/>
      <c r="B6258"/>
      <c r="C6258"/>
      <c r="D6258"/>
      <c r="E6258"/>
      <c r="F6258"/>
      <c r="G6258"/>
      <c r="H6258"/>
      <c r="I6258"/>
      <c r="J6258"/>
      <c r="K6258"/>
      <c r="L6258"/>
      <c r="M6258"/>
    </row>
    <row r="6259" spans="1:13" ht="15" x14ac:dyDescent="0.25">
      <c r="A6259"/>
      <c r="B6259"/>
      <c r="C6259"/>
      <c r="D6259"/>
      <c r="E6259"/>
      <c r="F6259"/>
      <c r="G6259"/>
      <c r="H6259"/>
      <c r="I6259"/>
      <c r="J6259"/>
      <c r="K6259"/>
      <c r="L6259"/>
      <c r="M6259"/>
    </row>
    <row r="6260" spans="1:13" ht="15" x14ac:dyDescent="0.25">
      <c r="A6260"/>
      <c r="B6260"/>
      <c r="C6260"/>
      <c r="D6260"/>
      <c r="E6260"/>
      <c r="F6260"/>
      <c r="G6260"/>
      <c r="H6260"/>
      <c r="I6260"/>
      <c r="J6260"/>
      <c r="K6260"/>
      <c r="L6260"/>
      <c r="M6260"/>
    </row>
    <row r="6261" spans="1:13" ht="15" x14ac:dyDescent="0.25">
      <c r="A6261"/>
      <c r="B6261"/>
      <c r="C6261"/>
      <c r="D6261"/>
      <c r="E6261"/>
      <c r="F6261"/>
      <c r="G6261"/>
      <c r="H6261"/>
      <c r="I6261"/>
      <c r="J6261"/>
      <c r="K6261"/>
      <c r="L6261"/>
      <c r="M6261"/>
    </row>
    <row r="6262" spans="1:13" ht="15" x14ac:dyDescent="0.25">
      <c r="A6262"/>
      <c r="B6262"/>
      <c r="C6262"/>
      <c r="D6262"/>
      <c r="E6262"/>
      <c r="F6262"/>
      <c r="G6262"/>
      <c r="H6262"/>
      <c r="I6262"/>
      <c r="J6262"/>
      <c r="K6262"/>
      <c r="L6262"/>
      <c r="M6262"/>
    </row>
    <row r="6263" spans="1:13" ht="15" x14ac:dyDescent="0.25">
      <c r="A6263"/>
      <c r="B6263"/>
      <c r="C6263"/>
      <c r="D6263"/>
      <c r="E6263"/>
      <c r="F6263"/>
      <c r="G6263"/>
      <c r="H6263"/>
      <c r="I6263"/>
      <c r="J6263"/>
      <c r="K6263"/>
      <c r="L6263"/>
      <c r="M6263"/>
    </row>
    <row r="6264" spans="1:13" ht="15" x14ac:dyDescent="0.25">
      <c r="A6264"/>
      <c r="B6264"/>
      <c r="C6264"/>
      <c r="D6264"/>
      <c r="E6264"/>
      <c r="F6264"/>
      <c r="G6264"/>
      <c r="H6264"/>
      <c r="I6264"/>
      <c r="J6264"/>
      <c r="K6264"/>
      <c r="L6264"/>
      <c r="M6264"/>
    </row>
    <row r="6265" spans="1:13" ht="15" x14ac:dyDescent="0.25">
      <c r="A6265"/>
      <c r="B6265"/>
      <c r="C6265"/>
      <c r="D6265"/>
      <c r="E6265"/>
      <c r="F6265"/>
      <c r="G6265"/>
      <c r="H6265"/>
      <c r="I6265"/>
      <c r="J6265"/>
      <c r="K6265"/>
      <c r="L6265"/>
      <c r="M6265"/>
    </row>
    <row r="6266" spans="1:13" ht="15" x14ac:dyDescent="0.25">
      <c r="A6266"/>
      <c r="B6266"/>
      <c r="C6266"/>
      <c r="D6266"/>
      <c r="E6266"/>
      <c r="F6266"/>
      <c r="G6266"/>
      <c r="H6266"/>
      <c r="I6266"/>
      <c r="J6266"/>
      <c r="K6266"/>
      <c r="L6266"/>
      <c r="M6266"/>
    </row>
    <row r="6267" spans="1:13" ht="15" x14ac:dyDescent="0.25">
      <c r="A6267"/>
      <c r="B6267"/>
      <c r="C6267"/>
      <c r="D6267"/>
      <c r="E6267"/>
      <c r="F6267"/>
      <c r="G6267"/>
      <c r="H6267"/>
      <c r="I6267"/>
      <c r="J6267"/>
      <c r="K6267"/>
      <c r="L6267"/>
      <c r="M6267"/>
    </row>
    <row r="6268" spans="1:13" ht="15" x14ac:dyDescent="0.25">
      <c r="A6268"/>
      <c r="B6268"/>
      <c r="C6268"/>
      <c r="D6268"/>
      <c r="E6268"/>
      <c r="F6268"/>
      <c r="G6268"/>
      <c r="H6268"/>
      <c r="I6268"/>
      <c r="J6268"/>
      <c r="K6268"/>
      <c r="L6268"/>
      <c r="M6268"/>
    </row>
    <row r="6269" spans="1:13" ht="15" x14ac:dyDescent="0.25">
      <c r="A6269"/>
      <c r="B6269"/>
      <c r="C6269"/>
      <c r="D6269"/>
      <c r="E6269"/>
      <c r="F6269"/>
      <c r="G6269"/>
      <c r="H6269"/>
      <c r="I6269"/>
      <c r="J6269"/>
      <c r="K6269"/>
      <c r="L6269"/>
      <c r="M6269"/>
    </row>
    <row r="6270" spans="1:13" ht="15" x14ac:dyDescent="0.25">
      <c r="A6270"/>
      <c r="B6270"/>
      <c r="C6270"/>
      <c r="D6270"/>
      <c r="E6270"/>
      <c r="F6270"/>
      <c r="G6270"/>
      <c r="H6270"/>
      <c r="I6270"/>
      <c r="J6270"/>
      <c r="K6270"/>
      <c r="L6270"/>
      <c r="M6270"/>
    </row>
    <row r="6271" spans="1:13" ht="15" x14ac:dyDescent="0.25">
      <c r="A6271"/>
      <c r="B6271"/>
      <c r="C6271"/>
      <c r="D6271"/>
      <c r="E6271"/>
      <c r="F6271"/>
      <c r="G6271"/>
      <c r="H6271"/>
      <c r="I6271"/>
      <c r="J6271"/>
      <c r="K6271"/>
      <c r="L6271"/>
      <c r="M6271"/>
    </row>
    <row r="6272" spans="1:13" ht="15" x14ac:dyDescent="0.25">
      <c r="A6272"/>
      <c r="B6272"/>
      <c r="C6272"/>
      <c r="D6272"/>
      <c r="E6272"/>
      <c r="F6272"/>
      <c r="G6272"/>
      <c r="H6272"/>
      <c r="I6272"/>
      <c r="J6272"/>
      <c r="K6272"/>
      <c r="L6272"/>
      <c r="M6272"/>
    </row>
    <row r="6273" spans="1:13" ht="15" x14ac:dyDescent="0.25">
      <c r="A6273"/>
      <c r="B6273"/>
      <c r="C6273"/>
      <c r="D6273"/>
      <c r="E6273"/>
      <c r="F6273"/>
      <c r="G6273"/>
      <c r="H6273"/>
      <c r="I6273"/>
      <c r="J6273"/>
      <c r="K6273"/>
      <c r="L6273"/>
      <c r="M6273"/>
    </row>
    <row r="6274" spans="1:13" ht="15" x14ac:dyDescent="0.25">
      <c r="A6274"/>
      <c r="B6274"/>
      <c r="C6274"/>
      <c r="D6274"/>
      <c r="E6274"/>
      <c r="F6274"/>
      <c r="G6274"/>
      <c r="H6274"/>
      <c r="I6274"/>
      <c r="J6274"/>
      <c r="K6274"/>
      <c r="L6274"/>
      <c r="M6274"/>
    </row>
    <row r="6275" spans="1:13" ht="15" x14ac:dyDescent="0.25">
      <c r="A6275"/>
      <c r="B6275"/>
      <c r="C6275"/>
      <c r="D6275"/>
      <c r="E6275"/>
      <c r="F6275"/>
      <c r="G6275"/>
      <c r="H6275"/>
      <c r="I6275"/>
      <c r="J6275"/>
      <c r="K6275"/>
      <c r="L6275"/>
      <c r="M6275"/>
    </row>
    <row r="6276" spans="1:13" ht="15" x14ac:dyDescent="0.25">
      <c r="A6276"/>
      <c r="B6276"/>
      <c r="C6276"/>
      <c r="D6276"/>
      <c r="E6276"/>
      <c r="F6276"/>
      <c r="G6276"/>
      <c r="H6276"/>
      <c r="I6276"/>
      <c r="J6276"/>
      <c r="K6276"/>
      <c r="L6276"/>
      <c r="M6276"/>
    </row>
    <row r="6277" spans="1:13" ht="15" x14ac:dyDescent="0.25">
      <c r="A6277"/>
      <c r="B6277"/>
      <c r="C6277"/>
      <c r="D6277"/>
      <c r="E6277"/>
      <c r="F6277"/>
      <c r="G6277"/>
      <c r="H6277"/>
      <c r="I6277"/>
      <c r="J6277"/>
      <c r="K6277"/>
      <c r="L6277"/>
      <c r="M6277"/>
    </row>
    <row r="6278" spans="1:13" ht="15" x14ac:dyDescent="0.25">
      <c r="A6278"/>
      <c r="B6278"/>
      <c r="C6278"/>
      <c r="D6278"/>
      <c r="E6278"/>
      <c r="F6278"/>
      <c r="G6278"/>
      <c r="H6278"/>
      <c r="I6278"/>
      <c r="J6278"/>
      <c r="K6278"/>
      <c r="L6278"/>
      <c r="M6278"/>
    </row>
    <row r="6279" spans="1:13" ht="15" x14ac:dyDescent="0.25">
      <c r="A6279"/>
      <c r="B6279"/>
      <c r="C6279"/>
      <c r="D6279"/>
      <c r="E6279"/>
      <c r="F6279"/>
      <c r="G6279"/>
      <c r="H6279"/>
      <c r="I6279"/>
      <c r="J6279"/>
      <c r="K6279"/>
      <c r="L6279"/>
      <c r="M6279"/>
    </row>
    <row r="6280" spans="1:13" ht="15" x14ac:dyDescent="0.25">
      <c r="A6280"/>
      <c r="B6280"/>
      <c r="C6280"/>
      <c r="D6280"/>
      <c r="E6280"/>
      <c r="F6280"/>
      <c r="G6280"/>
      <c r="H6280"/>
      <c r="I6280"/>
      <c r="J6280"/>
      <c r="K6280"/>
      <c r="L6280"/>
      <c r="M6280"/>
    </row>
    <row r="6281" spans="1:13" ht="15" x14ac:dyDescent="0.25">
      <c r="A6281"/>
      <c r="B6281"/>
      <c r="C6281"/>
      <c r="D6281"/>
      <c r="E6281"/>
      <c r="F6281"/>
      <c r="G6281"/>
      <c r="H6281"/>
      <c r="I6281"/>
      <c r="J6281"/>
      <c r="K6281"/>
      <c r="L6281"/>
      <c r="M6281"/>
    </row>
    <row r="6282" spans="1:13" ht="15" x14ac:dyDescent="0.25">
      <c r="A6282"/>
      <c r="B6282"/>
      <c r="C6282"/>
      <c r="D6282"/>
      <c r="E6282"/>
      <c r="F6282"/>
      <c r="G6282"/>
      <c r="H6282"/>
      <c r="I6282"/>
      <c r="J6282"/>
      <c r="K6282"/>
      <c r="L6282"/>
      <c r="M6282"/>
    </row>
    <row r="6283" spans="1:13" ht="15" x14ac:dyDescent="0.25">
      <c r="A6283"/>
      <c r="B6283"/>
      <c r="C6283"/>
      <c r="D6283"/>
      <c r="E6283"/>
      <c r="F6283"/>
      <c r="G6283"/>
      <c r="H6283"/>
      <c r="I6283"/>
      <c r="J6283"/>
      <c r="K6283"/>
      <c r="L6283"/>
      <c r="M6283"/>
    </row>
    <row r="6284" spans="1:13" ht="15" x14ac:dyDescent="0.25">
      <c r="A6284"/>
      <c r="B6284"/>
      <c r="C6284"/>
      <c r="D6284"/>
      <c r="E6284"/>
      <c r="F6284"/>
      <c r="G6284"/>
      <c r="H6284"/>
      <c r="I6284"/>
      <c r="J6284"/>
      <c r="K6284"/>
      <c r="L6284"/>
      <c r="M6284"/>
    </row>
    <row r="6285" spans="1:13" ht="15" x14ac:dyDescent="0.25">
      <c r="A6285"/>
      <c r="B6285"/>
      <c r="C6285"/>
      <c r="D6285"/>
      <c r="E6285"/>
      <c r="F6285"/>
      <c r="G6285"/>
      <c r="H6285"/>
      <c r="I6285"/>
      <c r="J6285"/>
      <c r="K6285"/>
      <c r="L6285"/>
      <c r="M6285"/>
    </row>
    <row r="6286" spans="1:13" ht="15" x14ac:dyDescent="0.25">
      <c r="A6286"/>
      <c r="B6286"/>
      <c r="C6286"/>
      <c r="D6286"/>
      <c r="E6286"/>
      <c r="F6286"/>
      <c r="G6286"/>
      <c r="H6286"/>
      <c r="I6286"/>
      <c r="J6286"/>
      <c r="K6286"/>
      <c r="L6286"/>
      <c r="M6286"/>
    </row>
    <row r="6287" spans="1:13" ht="15" x14ac:dyDescent="0.25">
      <c r="A6287"/>
      <c r="B6287"/>
      <c r="C6287"/>
      <c r="D6287"/>
      <c r="E6287"/>
      <c r="F6287"/>
      <c r="G6287"/>
      <c r="H6287"/>
      <c r="I6287"/>
      <c r="J6287"/>
      <c r="K6287"/>
      <c r="L6287"/>
      <c r="M6287"/>
    </row>
    <row r="6288" spans="1:13" ht="15" x14ac:dyDescent="0.25">
      <c r="A6288"/>
      <c r="B6288"/>
      <c r="C6288"/>
      <c r="D6288"/>
      <c r="E6288"/>
      <c r="F6288"/>
      <c r="G6288"/>
      <c r="H6288"/>
      <c r="I6288"/>
      <c r="J6288"/>
      <c r="K6288"/>
      <c r="L6288"/>
      <c r="M6288"/>
    </row>
    <row r="6289" spans="1:13" ht="15" x14ac:dyDescent="0.25">
      <c r="A6289"/>
      <c r="B6289"/>
      <c r="C6289"/>
      <c r="D6289"/>
      <c r="E6289"/>
      <c r="F6289"/>
      <c r="G6289"/>
      <c r="H6289"/>
      <c r="I6289"/>
      <c r="J6289"/>
      <c r="K6289"/>
      <c r="L6289"/>
      <c r="M6289"/>
    </row>
    <row r="6290" spans="1:13" ht="15" x14ac:dyDescent="0.25">
      <c r="A6290"/>
      <c r="B6290"/>
      <c r="C6290"/>
      <c r="D6290"/>
      <c r="E6290"/>
      <c r="F6290"/>
      <c r="G6290"/>
      <c r="H6290"/>
      <c r="I6290"/>
      <c r="J6290"/>
      <c r="K6290"/>
      <c r="L6290"/>
      <c r="M6290"/>
    </row>
    <row r="6291" spans="1:13" ht="15" x14ac:dyDescent="0.25">
      <c r="A6291"/>
      <c r="B6291"/>
      <c r="C6291"/>
      <c r="D6291"/>
      <c r="E6291"/>
      <c r="F6291"/>
      <c r="G6291"/>
      <c r="H6291"/>
      <c r="I6291"/>
      <c r="J6291"/>
      <c r="K6291"/>
      <c r="L6291"/>
      <c r="M6291"/>
    </row>
    <row r="6292" spans="1:13" ht="15" x14ac:dyDescent="0.25">
      <c r="A6292"/>
      <c r="B6292"/>
      <c r="C6292"/>
      <c r="D6292"/>
      <c r="E6292"/>
      <c r="F6292"/>
      <c r="G6292"/>
      <c r="H6292"/>
      <c r="I6292"/>
      <c r="J6292"/>
      <c r="K6292"/>
      <c r="L6292"/>
      <c r="M6292"/>
    </row>
    <row r="6293" spans="1:13" ht="15" x14ac:dyDescent="0.25">
      <c r="A6293"/>
      <c r="B6293"/>
      <c r="C6293"/>
      <c r="D6293"/>
      <c r="E6293"/>
      <c r="F6293"/>
      <c r="G6293"/>
      <c r="H6293"/>
      <c r="I6293"/>
      <c r="J6293"/>
      <c r="K6293"/>
      <c r="L6293"/>
      <c r="M6293"/>
    </row>
    <row r="6294" spans="1:13" ht="15" x14ac:dyDescent="0.25">
      <c r="A6294"/>
      <c r="B6294"/>
      <c r="C6294"/>
      <c r="D6294"/>
      <c r="E6294"/>
      <c r="F6294"/>
      <c r="G6294"/>
      <c r="H6294"/>
      <c r="I6294"/>
      <c r="J6294"/>
      <c r="K6294"/>
      <c r="L6294"/>
      <c r="M6294"/>
    </row>
    <row r="6295" spans="1:13" ht="15" x14ac:dyDescent="0.25">
      <c r="A6295"/>
      <c r="B6295"/>
      <c r="C6295"/>
      <c r="D6295"/>
      <c r="E6295"/>
      <c r="F6295"/>
      <c r="G6295"/>
      <c r="H6295"/>
      <c r="I6295"/>
      <c r="J6295"/>
      <c r="K6295"/>
      <c r="L6295"/>
      <c r="M6295"/>
    </row>
    <row r="6296" spans="1:13" ht="15" x14ac:dyDescent="0.25">
      <c r="A6296"/>
      <c r="B6296"/>
      <c r="C6296"/>
      <c r="D6296"/>
      <c r="E6296"/>
      <c r="F6296"/>
      <c r="G6296"/>
      <c r="H6296"/>
      <c r="I6296"/>
      <c r="J6296"/>
      <c r="K6296"/>
      <c r="L6296"/>
      <c r="M6296"/>
    </row>
    <row r="6297" spans="1:13" ht="15" x14ac:dyDescent="0.25">
      <c r="A6297"/>
      <c r="B6297"/>
      <c r="C6297"/>
      <c r="D6297"/>
      <c r="E6297"/>
      <c r="F6297"/>
      <c r="G6297"/>
      <c r="H6297"/>
      <c r="I6297"/>
      <c r="J6297"/>
      <c r="K6297"/>
      <c r="L6297"/>
      <c r="M6297"/>
    </row>
  </sheetData>
  <mergeCells count="6">
    <mergeCell ref="A1:M1"/>
    <mergeCell ref="A2:M2"/>
    <mergeCell ref="A3:M3"/>
    <mergeCell ref="A4:M4"/>
    <mergeCell ref="E5:H5"/>
    <mergeCell ref="I5:J5"/>
  </mergeCells>
  <pageMargins left="0.7" right="0.7" top="0.75" bottom="0.75" header="0.3" footer="0.3"/>
  <pageSetup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98C633-AF21-42BB-9FEC-25C4C280967B}">
  <dimension ref="B2:J86"/>
  <sheetViews>
    <sheetView showWhiteSpace="0" zoomScale="110" zoomScaleNormal="110" workbookViewId="0">
      <selection activeCell="I12" sqref="I12"/>
    </sheetView>
  </sheetViews>
  <sheetFormatPr defaultColWidth="9.140625" defaultRowHeight="11.25" x14ac:dyDescent="0.2"/>
  <cols>
    <col min="1" max="1" width="6" style="78" customWidth="1"/>
    <col min="2" max="2" width="1.42578125" style="79" customWidth="1"/>
    <col min="3" max="3" width="72.140625" style="78" customWidth="1"/>
    <col min="4" max="4" width="0.85546875" style="78" customWidth="1"/>
    <col min="5" max="5" width="16.5703125" style="78" customWidth="1"/>
    <col min="6" max="6" width="1.7109375" style="78" customWidth="1"/>
    <col min="7" max="16384" width="9.140625" style="78"/>
  </cols>
  <sheetData>
    <row r="2" spans="3:6" ht="5.25" customHeight="1" thickBot="1" x14ac:dyDescent="0.25">
      <c r="C2" s="447"/>
      <c r="D2" s="447"/>
      <c r="E2" s="447"/>
      <c r="F2" s="79"/>
    </row>
    <row r="3" spans="3:6" ht="47.25" thickBot="1" x14ac:dyDescent="0.25">
      <c r="C3" s="456" t="s">
        <v>2170</v>
      </c>
      <c r="D3" s="457"/>
      <c r="E3" s="458"/>
      <c r="F3" s="79"/>
    </row>
    <row r="4" spans="3:6" ht="53.25" customHeight="1" thickBot="1" x14ac:dyDescent="0.25">
      <c r="C4" s="459" t="s">
        <v>2080</v>
      </c>
      <c r="D4" s="460"/>
      <c r="E4" s="461" t="s">
        <v>2081</v>
      </c>
      <c r="F4" s="79"/>
    </row>
    <row r="5" spans="3:6" ht="15.75" x14ac:dyDescent="0.25">
      <c r="C5" s="462" t="s">
        <v>2167</v>
      </c>
      <c r="D5" s="463"/>
      <c r="E5" s="472">
        <v>13</v>
      </c>
      <c r="F5" s="79"/>
    </row>
    <row r="6" spans="3:6" ht="15.75" x14ac:dyDescent="0.25">
      <c r="C6" s="462" t="s">
        <v>2082</v>
      </c>
      <c r="D6" s="464" t="s">
        <v>2083</v>
      </c>
      <c r="E6" s="473"/>
      <c r="F6" s="79"/>
    </row>
    <row r="7" spans="3:6" ht="15.75" x14ac:dyDescent="0.25">
      <c r="C7" s="80" t="s">
        <v>2084</v>
      </c>
      <c r="D7" s="464" t="s">
        <v>2083</v>
      </c>
      <c r="E7" s="474">
        <v>10.996</v>
      </c>
      <c r="F7" s="79"/>
    </row>
    <row r="8" spans="3:6" ht="15.75" x14ac:dyDescent="0.25">
      <c r="C8" s="80" t="s">
        <v>2085</v>
      </c>
      <c r="D8" s="464" t="s">
        <v>2083</v>
      </c>
      <c r="E8" s="475">
        <v>5.4</v>
      </c>
      <c r="F8" s="79"/>
    </row>
    <row r="9" spans="3:6" ht="15.75" x14ac:dyDescent="0.25">
      <c r="C9" s="465" t="s">
        <v>2086</v>
      </c>
      <c r="D9" s="464" t="s">
        <v>2083</v>
      </c>
      <c r="E9" s="476">
        <f>SUM(E7:E8)</f>
        <v>16.396000000000001</v>
      </c>
      <c r="F9" s="79"/>
    </row>
    <row r="10" spans="3:6" ht="15.75" x14ac:dyDescent="0.25">
      <c r="C10" s="462" t="s">
        <v>2087</v>
      </c>
      <c r="D10" s="464" t="s">
        <v>2083</v>
      </c>
      <c r="E10" s="476">
        <v>70.569999999999993</v>
      </c>
      <c r="F10" s="79"/>
    </row>
    <row r="11" spans="3:6" ht="15.75" x14ac:dyDescent="0.25">
      <c r="C11" s="462" t="s">
        <v>2088</v>
      </c>
      <c r="D11" s="464" t="s">
        <v>2083</v>
      </c>
      <c r="E11" s="473"/>
      <c r="F11" s="79"/>
    </row>
    <row r="12" spans="3:6" ht="15.75" x14ac:dyDescent="0.25">
      <c r="C12" s="80" t="s">
        <v>2089</v>
      </c>
      <c r="D12" s="464" t="s">
        <v>2083</v>
      </c>
      <c r="E12" s="474">
        <v>88.15</v>
      </c>
      <c r="F12" s="79"/>
    </row>
    <row r="13" spans="3:6" ht="15.75" x14ac:dyDescent="0.25">
      <c r="C13" s="80" t="s">
        <v>2090</v>
      </c>
      <c r="D13" s="464" t="s">
        <v>2083</v>
      </c>
      <c r="E13" s="474">
        <v>929.30100000000004</v>
      </c>
      <c r="F13" s="79"/>
    </row>
    <row r="14" spans="3:6" ht="18" customHeight="1" x14ac:dyDescent="0.25">
      <c r="C14" s="80" t="s">
        <v>2091</v>
      </c>
      <c r="D14" s="464" t="s">
        <v>2083</v>
      </c>
      <c r="E14" s="475">
        <v>82.328000000000003</v>
      </c>
      <c r="F14" s="79"/>
    </row>
    <row r="15" spans="3:6" ht="15.75" x14ac:dyDescent="0.25">
      <c r="C15" s="465" t="s">
        <v>2092</v>
      </c>
      <c r="D15" s="464" t="s">
        <v>2083</v>
      </c>
      <c r="E15" s="476">
        <f>SUM(E12:E14)</f>
        <v>1099.779</v>
      </c>
      <c r="F15" s="448"/>
    </row>
    <row r="16" spans="3:6" ht="15.75" x14ac:dyDescent="0.25">
      <c r="C16" s="462" t="s">
        <v>2168</v>
      </c>
      <c r="D16" s="464" t="s">
        <v>2083</v>
      </c>
      <c r="E16" s="473"/>
      <c r="F16" s="79"/>
    </row>
    <row r="17" spans="3:7" ht="15.75" hidden="1" x14ac:dyDescent="0.25">
      <c r="C17" s="466" t="s">
        <v>2093</v>
      </c>
      <c r="D17" s="467" t="s">
        <v>2083</v>
      </c>
      <c r="E17" s="477"/>
      <c r="F17" s="79"/>
    </row>
    <row r="18" spans="3:7" ht="15.75" hidden="1" x14ac:dyDescent="0.25">
      <c r="C18" s="466" t="s">
        <v>2094</v>
      </c>
      <c r="D18" s="467" t="s">
        <v>2083</v>
      </c>
      <c r="E18" s="477"/>
      <c r="F18" s="79"/>
    </row>
    <row r="19" spans="3:7" ht="15.75" hidden="1" x14ac:dyDescent="0.25">
      <c r="C19" s="466" t="s">
        <v>2095</v>
      </c>
      <c r="D19" s="467" t="s">
        <v>2083</v>
      </c>
      <c r="E19" s="477"/>
      <c r="F19" s="79"/>
    </row>
    <row r="20" spans="3:7" ht="15.75" hidden="1" x14ac:dyDescent="0.25">
      <c r="C20" s="466" t="s">
        <v>2096</v>
      </c>
      <c r="D20" s="467" t="s">
        <v>2083</v>
      </c>
      <c r="E20" s="477"/>
      <c r="F20" s="79"/>
    </row>
    <row r="21" spans="3:7" ht="15.75" hidden="1" x14ac:dyDescent="0.25">
      <c r="C21" s="466" t="s">
        <v>2097</v>
      </c>
      <c r="D21" s="467" t="s">
        <v>2083</v>
      </c>
      <c r="E21" s="477"/>
      <c r="F21" s="79"/>
    </row>
    <row r="22" spans="3:7" ht="15.75" hidden="1" x14ac:dyDescent="0.25">
      <c r="C22" s="468" t="s">
        <v>2098</v>
      </c>
      <c r="D22" s="467" t="s">
        <v>2083</v>
      </c>
      <c r="E22" s="478"/>
      <c r="F22" s="79"/>
      <c r="G22" s="449"/>
    </row>
    <row r="23" spans="3:7" ht="15.75" x14ac:dyDescent="0.25">
      <c r="C23" s="462" t="s">
        <v>2144</v>
      </c>
      <c r="D23" s="464" t="s">
        <v>2083</v>
      </c>
      <c r="E23" s="473"/>
      <c r="F23" s="79"/>
    </row>
    <row r="24" spans="3:7" ht="15.75" x14ac:dyDescent="0.25">
      <c r="C24" s="80" t="s">
        <v>2099</v>
      </c>
      <c r="D24" s="464" t="s">
        <v>2083</v>
      </c>
      <c r="E24" s="474">
        <v>4578.29</v>
      </c>
      <c r="F24" s="79"/>
    </row>
    <row r="25" spans="3:7" ht="15.75" x14ac:dyDescent="0.25">
      <c r="C25" s="80" t="s">
        <v>2100</v>
      </c>
      <c r="D25" s="464" t="s">
        <v>2083</v>
      </c>
      <c r="E25" s="474">
        <v>21</v>
      </c>
      <c r="F25" s="79"/>
    </row>
    <row r="26" spans="3:7" ht="15.75" x14ac:dyDescent="0.25">
      <c r="C26" s="80" t="s">
        <v>2101</v>
      </c>
      <c r="D26" s="464" t="s">
        <v>2083</v>
      </c>
      <c r="E26" s="474">
        <v>61.155999999999999</v>
      </c>
      <c r="F26" s="79"/>
    </row>
    <row r="27" spans="3:7" ht="15.75" x14ac:dyDescent="0.25">
      <c r="C27" s="80" t="s">
        <v>2102</v>
      </c>
      <c r="D27" s="464" t="s">
        <v>2083</v>
      </c>
      <c r="E27" s="474">
        <v>744.96699999999998</v>
      </c>
      <c r="F27" s="79"/>
    </row>
    <row r="28" spans="3:7" ht="15.75" x14ac:dyDescent="0.25">
      <c r="C28" s="80" t="s">
        <v>2103</v>
      </c>
      <c r="D28" s="464" t="s">
        <v>2083</v>
      </c>
      <c r="E28" s="474">
        <v>11.446</v>
      </c>
      <c r="F28" s="79"/>
    </row>
    <row r="29" spans="3:7" ht="15" customHeight="1" x14ac:dyDescent="0.25">
      <c r="C29" s="80" t="s">
        <v>2104</v>
      </c>
      <c r="D29" s="464" t="s">
        <v>2083</v>
      </c>
      <c r="E29" s="475">
        <v>1590.2730000000001</v>
      </c>
      <c r="F29" s="79"/>
      <c r="G29" s="450"/>
    </row>
    <row r="30" spans="3:7" ht="15.75" x14ac:dyDescent="0.25">
      <c r="C30" s="465" t="s">
        <v>2105</v>
      </c>
      <c r="D30" s="464" t="s">
        <v>2083</v>
      </c>
      <c r="E30" s="476">
        <f>SUM(E24:E29)</f>
        <v>7007.1319999999996</v>
      </c>
      <c r="F30" s="79"/>
      <c r="G30" s="450"/>
    </row>
    <row r="31" spans="3:7" ht="15.75" x14ac:dyDescent="0.25">
      <c r="C31" s="462" t="s">
        <v>2106</v>
      </c>
      <c r="D31" s="464" t="s">
        <v>2083</v>
      </c>
      <c r="E31" s="473"/>
      <c r="F31" s="79"/>
      <c r="G31" s="450"/>
    </row>
    <row r="32" spans="3:7" ht="15.75" x14ac:dyDescent="0.25">
      <c r="C32" s="80" t="s">
        <v>2107</v>
      </c>
      <c r="D32" s="464" t="s">
        <v>2083</v>
      </c>
      <c r="E32" s="474">
        <v>12.612</v>
      </c>
      <c r="F32" s="79"/>
      <c r="G32" s="450"/>
    </row>
    <row r="33" spans="3:8" ht="15.75" x14ac:dyDescent="0.25">
      <c r="C33" s="80" t="s">
        <v>2108</v>
      </c>
      <c r="D33" s="464" t="s">
        <v>2083</v>
      </c>
      <c r="E33" s="474">
        <v>5.1000000000000005</v>
      </c>
      <c r="F33" s="79"/>
      <c r="G33" s="450"/>
    </row>
    <row r="34" spans="3:8" ht="15.75" x14ac:dyDescent="0.25">
      <c r="C34" s="80" t="s">
        <v>2109</v>
      </c>
      <c r="D34" s="464" t="s">
        <v>2083</v>
      </c>
      <c r="E34" s="475">
        <v>3.3919999999999999</v>
      </c>
      <c r="F34" s="79"/>
      <c r="G34" s="450"/>
    </row>
    <row r="35" spans="3:8" ht="15.75" x14ac:dyDescent="0.25">
      <c r="C35" s="465" t="s">
        <v>2110</v>
      </c>
      <c r="D35" s="464" t="s">
        <v>2083</v>
      </c>
      <c r="E35" s="476">
        <f>SUM(E32:E34)</f>
        <v>21.103999999999999</v>
      </c>
      <c r="F35" s="79"/>
    </row>
    <row r="36" spans="3:8" ht="15.75" x14ac:dyDescent="0.25">
      <c r="C36" s="462" t="s">
        <v>2111</v>
      </c>
      <c r="D36" s="464" t="s">
        <v>2083</v>
      </c>
      <c r="E36" s="473"/>
      <c r="F36" s="79"/>
    </row>
    <row r="37" spans="3:8" ht="15.75" x14ac:dyDescent="0.25">
      <c r="C37" s="80" t="s">
        <v>2112</v>
      </c>
      <c r="D37" s="464" t="s">
        <v>2083</v>
      </c>
      <c r="E37" s="474">
        <v>236.1</v>
      </c>
      <c r="F37" s="79"/>
    </row>
    <row r="38" spans="3:8" ht="15.75" x14ac:dyDescent="0.25">
      <c r="C38" s="80" t="s">
        <v>2113</v>
      </c>
      <c r="D38" s="464" t="s">
        <v>2083</v>
      </c>
      <c r="E38" s="474">
        <v>34.4</v>
      </c>
      <c r="F38" s="79"/>
    </row>
    <row r="39" spans="3:8" ht="15.75" x14ac:dyDescent="0.25">
      <c r="C39" s="80" t="s">
        <v>2114</v>
      </c>
      <c r="D39" s="464" t="s">
        <v>2083</v>
      </c>
      <c r="E39" s="474">
        <v>4137</v>
      </c>
      <c r="F39" s="79"/>
    </row>
    <row r="40" spans="3:8" ht="15.75" x14ac:dyDescent="0.25">
      <c r="C40" s="80" t="s">
        <v>2115</v>
      </c>
      <c r="D40" s="464" t="s">
        <v>2083</v>
      </c>
      <c r="E40" s="474">
        <v>54.3</v>
      </c>
      <c r="F40" s="79"/>
    </row>
    <row r="41" spans="3:8" ht="15.75" x14ac:dyDescent="0.25">
      <c r="C41" s="80" t="s">
        <v>2116</v>
      </c>
      <c r="D41" s="464" t="s">
        <v>2083</v>
      </c>
      <c r="E41" s="474">
        <v>3124.8</v>
      </c>
      <c r="F41" s="79"/>
    </row>
    <row r="42" spans="3:8" ht="15.75" x14ac:dyDescent="0.25">
      <c r="C42" s="80" t="s">
        <v>2117</v>
      </c>
      <c r="D42" s="464" t="s">
        <v>2083</v>
      </c>
      <c r="E42" s="474">
        <v>320.3</v>
      </c>
      <c r="F42" s="79"/>
    </row>
    <row r="43" spans="3:8" ht="15.75" x14ac:dyDescent="0.25">
      <c r="C43" s="80" t="s">
        <v>2118</v>
      </c>
      <c r="D43" s="464" t="s">
        <v>2083</v>
      </c>
      <c r="E43" s="474">
        <f>591.8+196</f>
        <v>787.8</v>
      </c>
      <c r="F43" s="79"/>
    </row>
    <row r="44" spans="3:8" ht="15.75" x14ac:dyDescent="0.25">
      <c r="C44" s="80" t="s">
        <v>2119</v>
      </c>
      <c r="D44" s="464" t="s">
        <v>2083</v>
      </c>
      <c r="E44" s="474">
        <v>296.2</v>
      </c>
      <c r="F44" s="79"/>
    </row>
    <row r="45" spans="3:8" ht="15.75" x14ac:dyDescent="0.25">
      <c r="C45" s="80" t="s">
        <v>2120</v>
      </c>
      <c r="D45" s="464" t="s">
        <v>2083</v>
      </c>
      <c r="E45" s="475">
        <v>1074</v>
      </c>
      <c r="F45" s="79"/>
    </row>
    <row r="46" spans="3:8" ht="15.75" x14ac:dyDescent="0.25">
      <c r="C46" s="465" t="s">
        <v>2121</v>
      </c>
      <c r="D46" s="464" t="s">
        <v>2083</v>
      </c>
      <c r="E46" s="476">
        <f>SUM(E37:E45)</f>
        <v>10064.900000000001</v>
      </c>
      <c r="F46" s="79"/>
      <c r="H46" s="451"/>
    </row>
    <row r="47" spans="3:8" ht="15.75" x14ac:dyDescent="0.25">
      <c r="C47" s="462" t="s">
        <v>2122</v>
      </c>
      <c r="D47" s="464" t="s">
        <v>2083</v>
      </c>
      <c r="E47" s="473"/>
      <c r="F47" s="79"/>
    </row>
    <row r="48" spans="3:8" ht="15.75" x14ac:dyDescent="0.25">
      <c r="C48" s="80" t="s">
        <v>2123</v>
      </c>
      <c r="D48" s="464" t="s">
        <v>2083</v>
      </c>
      <c r="E48" s="474">
        <v>1.8</v>
      </c>
      <c r="F48" s="79"/>
    </row>
    <row r="49" spans="3:10" ht="15.75" x14ac:dyDescent="0.25">
      <c r="C49" s="80" t="s">
        <v>2124</v>
      </c>
      <c r="D49" s="464" t="s">
        <v>2083</v>
      </c>
      <c r="E49" s="475">
        <v>1.4590000000000001</v>
      </c>
      <c r="F49" s="79"/>
    </row>
    <row r="50" spans="3:10" ht="15.75" x14ac:dyDescent="0.25">
      <c r="C50" s="465" t="s">
        <v>2125</v>
      </c>
      <c r="D50" s="464" t="s">
        <v>2083</v>
      </c>
      <c r="E50" s="476">
        <f>SUM(E48:E49)</f>
        <v>3.2590000000000003</v>
      </c>
      <c r="F50" s="79"/>
      <c r="J50" s="452"/>
    </row>
    <row r="51" spans="3:10" ht="15.75" x14ac:dyDescent="0.25">
      <c r="C51" s="462" t="s">
        <v>2126</v>
      </c>
      <c r="D51" s="464" t="s">
        <v>2083</v>
      </c>
      <c r="E51" s="473"/>
      <c r="F51" s="79"/>
    </row>
    <row r="52" spans="3:10" ht="15.75" x14ac:dyDescent="0.25">
      <c r="C52" s="80" t="s">
        <v>2127</v>
      </c>
      <c r="D52" s="464" t="s">
        <v>2083</v>
      </c>
      <c r="E52" s="476">
        <v>21.785</v>
      </c>
      <c r="F52" s="79"/>
    </row>
    <row r="53" spans="3:10" ht="15.75" x14ac:dyDescent="0.25">
      <c r="C53" s="465" t="s">
        <v>2128</v>
      </c>
      <c r="D53" s="464" t="s">
        <v>2083</v>
      </c>
      <c r="E53" s="476">
        <f>SUM(E52:E52)</f>
        <v>21.785</v>
      </c>
      <c r="F53" s="79"/>
    </row>
    <row r="54" spans="3:10" ht="15.75" x14ac:dyDescent="0.25">
      <c r="C54" s="462" t="s">
        <v>2129</v>
      </c>
      <c r="D54" s="464" t="s">
        <v>2083</v>
      </c>
      <c r="E54" s="473"/>
      <c r="F54" s="79"/>
    </row>
    <row r="55" spans="3:10" ht="15.75" x14ac:dyDescent="0.25">
      <c r="C55" s="80" t="s">
        <v>2130</v>
      </c>
      <c r="D55" s="464" t="s">
        <v>2083</v>
      </c>
      <c r="E55" s="476">
        <v>70</v>
      </c>
      <c r="F55" s="79"/>
    </row>
    <row r="56" spans="3:10" ht="15.75" x14ac:dyDescent="0.25">
      <c r="C56" s="465" t="s">
        <v>2131</v>
      </c>
      <c r="D56" s="464" t="s">
        <v>2083</v>
      </c>
      <c r="E56" s="476">
        <f>SUM(E55:E55)</f>
        <v>70</v>
      </c>
      <c r="F56" s="79"/>
    </row>
    <row r="57" spans="3:10" ht="15.75" x14ac:dyDescent="0.25">
      <c r="C57" s="462" t="s">
        <v>2132</v>
      </c>
      <c r="D57" s="464" t="s">
        <v>2083</v>
      </c>
      <c r="E57" s="473"/>
      <c r="F57" s="79"/>
    </row>
    <row r="58" spans="3:10" ht="15.75" x14ac:dyDescent="0.25">
      <c r="C58" s="80" t="s">
        <v>2133</v>
      </c>
      <c r="D58" s="464" t="s">
        <v>2083</v>
      </c>
      <c r="E58" s="474">
        <v>31.89</v>
      </c>
      <c r="F58" s="79"/>
    </row>
    <row r="59" spans="3:10" ht="15.75" x14ac:dyDescent="0.25">
      <c r="C59" s="80" t="s">
        <v>2134</v>
      </c>
      <c r="D59" s="464" t="s">
        <v>2083</v>
      </c>
      <c r="E59" s="475">
        <v>17.7</v>
      </c>
      <c r="F59" s="79"/>
    </row>
    <row r="60" spans="3:10" ht="15.75" x14ac:dyDescent="0.25">
      <c r="C60" s="465" t="s">
        <v>2135</v>
      </c>
      <c r="D60" s="464" t="s">
        <v>2083</v>
      </c>
      <c r="E60" s="476">
        <f>SUM(E58:E59)</f>
        <v>49.59</v>
      </c>
      <c r="F60" s="79"/>
    </row>
    <row r="61" spans="3:10" ht="15.75" x14ac:dyDescent="0.25">
      <c r="C61" s="462" t="s">
        <v>2136</v>
      </c>
      <c r="D61" s="464" t="s">
        <v>2083</v>
      </c>
      <c r="E61" s="473"/>
      <c r="F61" s="79"/>
    </row>
    <row r="62" spans="3:10" ht="15.75" x14ac:dyDescent="0.25">
      <c r="C62" s="80" t="s">
        <v>2137</v>
      </c>
      <c r="D62" s="464" t="s">
        <v>2083</v>
      </c>
      <c r="E62" s="474">
        <v>2.2999999999999998</v>
      </c>
      <c r="F62" s="79"/>
    </row>
    <row r="63" spans="3:10" ht="15.75" x14ac:dyDescent="0.25">
      <c r="C63" s="80" t="s">
        <v>2138</v>
      </c>
      <c r="D63" s="464" t="s">
        <v>2083</v>
      </c>
      <c r="E63" s="474">
        <v>55.256999999999998</v>
      </c>
      <c r="F63" s="79"/>
    </row>
    <row r="64" spans="3:10" ht="15.75" x14ac:dyDescent="0.25">
      <c r="C64" s="80" t="s">
        <v>2139</v>
      </c>
      <c r="D64" s="464" t="s">
        <v>2083</v>
      </c>
      <c r="E64" s="475">
        <v>1.4950000000000001</v>
      </c>
      <c r="F64" s="79"/>
      <c r="J64" s="451"/>
    </row>
    <row r="65" spans="2:8" ht="15.75" x14ac:dyDescent="0.25">
      <c r="C65" s="465" t="s">
        <v>2140</v>
      </c>
      <c r="D65" s="464" t="s">
        <v>2083</v>
      </c>
      <c r="E65" s="476">
        <f>SUM(E62:E64)</f>
        <v>59.051999999999992</v>
      </c>
      <c r="F65" s="79"/>
    </row>
    <row r="66" spans="2:8" ht="15.75" x14ac:dyDescent="0.25">
      <c r="C66" s="462" t="s">
        <v>2141</v>
      </c>
      <c r="D66" s="464" t="s">
        <v>2083</v>
      </c>
      <c r="E66" s="473"/>
      <c r="F66" s="79"/>
    </row>
    <row r="67" spans="2:8" ht="15.75" x14ac:dyDescent="0.25">
      <c r="C67" s="80" t="s">
        <v>2142</v>
      </c>
      <c r="D67" s="464" t="s">
        <v>2083</v>
      </c>
      <c r="E67" s="476">
        <v>1453.9559999999999</v>
      </c>
      <c r="F67" s="79"/>
    </row>
    <row r="68" spans="2:8" ht="15.75" x14ac:dyDescent="0.25">
      <c r="C68" s="462" t="s">
        <v>2143</v>
      </c>
      <c r="D68" s="464" t="s">
        <v>2083</v>
      </c>
      <c r="E68" s="479">
        <v>70.271000000000001</v>
      </c>
      <c r="F68" s="79"/>
    </row>
    <row r="69" spans="2:8" ht="16.5" thickBot="1" x14ac:dyDescent="0.3">
      <c r="C69" s="462" t="s">
        <v>2171</v>
      </c>
      <c r="D69" s="464" t="s">
        <v>2083</v>
      </c>
      <c r="E69" s="480">
        <f>SUM(E5,E9,E10,E15,E22,E30,E35,E46,E50,E53,E56,E60,E65,E67,E68)</f>
        <v>20020.793999999998</v>
      </c>
      <c r="F69" s="79"/>
      <c r="G69" s="453"/>
      <c r="H69" s="451"/>
    </row>
    <row r="70" spans="2:8" ht="79.5" customHeight="1" thickBot="1" x14ac:dyDescent="0.25">
      <c r="C70" s="469" t="s">
        <v>2169</v>
      </c>
      <c r="D70" s="470"/>
      <c r="E70" s="471"/>
      <c r="F70" s="79"/>
    </row>
    <row r="71" spans="2:8" x14ac:dyDescent="0.2">
      <c r="B71" s="78"/>
    </row>
    <row r="72" spans="2:8" x14ac:dyDescent="0.2">
      <c r="B72" s="78"/>
    </row>
    <row r="73" spans="2:8" x14ac:dyDescent="0.2">
      <c r="B73" s="78"/>
    </row>
    <row r="74" spans="2:8" x14ac:dyDescent="0.2">
      <c r="B74" s="78"/>
      <c r="E74" s="454"/>
    </row>
    <row r="75" spans="2:8" x14ac:dyDescent="0.2">
      <c r="B75" s="78"/>
    </row>
    <row r="76" spans="2:8" x14ac:dyDescent="0.2">
      <c r="B76" s="78"/>
    </row>
    <row r="77" spans="2:8" x14ac:dyDescent="0.2">
      <c r="B77" s="78"/>
    </row>
    <row r="78" spans="2:8" x14ac:dyDescent="0.2">
      <c r="B78" s="78"/>
    </row>
    <row r="79" spans="2:8" x14ac:dyDescent="0.2">
      <c r="B79" s="78"/>
      <c r="E79" s="454"/>
    </row>
    <row r="80" spans="2:8" x14ac:dyDescent="0.2">
      <c r="B80" s="78"/>
      <c r="E80" s="455"/>
    </row>
    <row r="81" s="78" customFormat="1" x14ac:dyDescent="0.2"/>
    <row r="82" s="78" customFormat="1" x14ac:dyDescent="0.2"/>
    <row r="83" s="78" customFormat="1" x14ac:dyDescent="0.2"/>
    <row r="84" s="78" customFormat="1" x14ac:dyDescent="0.2"/>
    <row r="85" s="78" customFormat="1" x14ac:dyDescent="0.2"/>
    <row r="86" s="78" customFormat="1" x14ac:dyDescent="0.2"/>
  </sheetData>
  <mergeCells count="1">
    <mergeCell ref="C70:E70"/>
  </mergeCells>
  <printOptions horizontalCentered="1"/>
  <pageMargins left="0.7" right="0.7" top="0.25" bottom="0.25" header="0" footer="0"/>
  <pageSetup scale="94" orientation="portrait" horizontalDpi="1200" verticalDpi="1200" r:id="rId1"/>
  <rowBreaks count="1" manualBreakCount="1">
    <brk id="50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F5E029-F7F6-4D9C-A545-6EB653BE2C91}">
  <sheetPr codeName="Sheet3">
    <pageSetUpPr fitToPage="1"/>
  </sheetPr>
  <dimension ref="A1:J36"/>
  <sheetViews>
    <sheetView zoomScale="120" zoomScaleNormal="120" workbookViewId="0">
      <selection activeCell="G23" sqref="G23"/>
    </sheetView>
  </sheetViews>
  <sheetFormatPr defaultColWidth="8.85546875" defaultRowHeight="12.75" x14ac:dyDescent="0.2"/>
  <cols>
    <col min="1" max="1" width="8.85546875" style="11"/>
    <col min="2" max="9" width="12.85546875" style="11" customWidth="1"/>
    <col min="10" max="10" width="17.42578125" style="11" customWidth="1"/>
    <col min="11" max="16384" width="8.85546875" style="11"/>
  </cols>
  <sheetData>
    <row r="1" spans="1:10" s="10" customFormat="1" ht="15" customHeight="1" x14ac:dyDescent="0.25">
      <c r="A1" s="40"/>
      <c r="B1" s="98" t="s">
        <v>1865</v>
      </c>
      <c r="C1" s="98"/>
      <c r="D1" s="98"/>
      <c r="E1" s="98"/>
      <c r="F1" s="98"/>
      <c r="G1" s="98"/>
      <c r="H1" s="98"/>
      <c r="I1" s="98"/>
      <c r="J1" s="98"/>
    </row>
    <row r="2" spans="1:10" ht="15" x14ac:dyDescent="0.2">
      <c r="A2" s="41"/>
      <c r="B2" s="99" t="s">
        <v>2148</v>
      </c>
      <c r="C2" s="99"/>
      <c r="D2" s="99"/>
      <c r="E2" s="99"/>
      <c r="F2" s="99"/>
      <c r="G2" s="99"/>
      <c r="H2" s="99"/>
      <c r="I2" s="99"/>
      <c r="J2" s="99"/>
    </row>
    <row r="3" spans="1:10" ht="50.25" x14ac:dyDescent="0.2">
      <c r="A3" s="41"/>
      <c r="B3" s="42" t="s">
        <v>1866</v>
      </c>
      <c r="C3" s="43" t="s">
        <v>1867</v>
      </c>
      <c r="D3" s="43" t="s">
        <v>425</v>
      </c>
      <c r="E3" s="43" t="s">
        <v>1868</v>
      </c>
      <c r="F3" s="43" t="s">
        <v>1869</v>
      </c>
      <c r="G3" s="43" t="s">
        <v>1870</v>
      </c>
      <c r="H3" s="43" t="s">
        <v>1871</v>
      </c>
      <c r="I3" s="43" t="s">
        <v>1872</v>
      </c>
      <c r="J3" s="43" t="s">
        <v>2064</v>
      </c>
    </row>
    <row r="4" spans="1:10" ht="15" customHeight="1" x14ac:dyDescent="0.2">
      <c r="A4" s="41"/>
      <c r="B4" s="44">
        <v>1998</v>
      </c>
      <c r="C4" s="45">
        <v>261.64000000000004</v>
      </c>
      <c r="D4" s="45">
        <v>153.37</v>
      </c>
      <c r="E4" s="45">
        <v>100.67</v>
      </c>
      <c r="F4" s="45">
        <v>0</v>
      </c>
      <c r="G4" s="45">
        <v>0.3</v>
      </c>
      <c r="H4" s="45">
        <v>3.16</v>
      </c>
      <c r="I4" s="45">
        <v>0.94</v>
      </c>
      <c r="J4" s="45">
        <v>3.2</v>
      </c>
    </row>
    <row r="5" spans="1:10" ht="15" customHeight="1" x14ac:dyDescent="0.2">
      <c r="A5" s="41"/>
      <c r="B5" s="46">
        <v>1999</v>
      </c>
      <c r="C5" s="47">
        <v>240.27999999999997</v>
      </c>
      <c r="D5" s="47">
        <v>114.67</v>
      </c>
      <c r="E5" s="47">
        <v>103.34</v>
      </c>
      <c r="F5" s="47">
        <v>14.54</v>
      </c>
      <c r="G5" s="47">
        <v>0.38</v>
      </c>
      <c r="H5" s="47">
        <v>3.16</v>
      </c>
      <c r="I5" s="47">
        <v>1.1399999999999999</v>
      </c>
      <c r="J5" s="47">
        <v>3.05</v>
      </c>
    </row>
    <row r="6" spans="1:10" ht="15" customHeight="1" x14ac:dyDescent="0.2">
      <c r="A6" s="41"/>
      <c r="B6" s="46">
        <v>2000</v>
      </c>
      <c r="C6" s="47">
        <v>310.83</v>
      </c>
      <c r="D6" s="47">
        <v>138.51</v>
      </c>
      <c r="E6" s="47">
        <v>93.79</v>
      </c>
      <c r="F6" s="47">
        <v>12.85</v>
      </c>
      <c r="G6" s="47">
        <v>0.45</v>
      </c>
      <c r="H6" s="47">
        <v>4.32</v>
      </c>
      <c r="I6" s="47">
        <v>3.65</v>
      </c>
      <c r="J6" s="47">
        <v>57.26</v>
      </c>
    </row>
    <row r="7" spans="1:10" ht="15" customHeight="1" x14ac:dyDescent="0.2">
      <c r="A7" s="41"/>
      <c r="B7" s="46">
        <v>2001</v>
      </c>
      <c r="C7" s="47">
        <v>228.42</v>
      </c>
      <c r="D7" s="47">
        <v>79.75</v>
      </c>
      <c r="E7" s="47">
        <v>54.19</v>
      </c>
      <c r="F7" s="47">
        <v>16.95</v>
      </c>
      <c r="G7" s="47">
        <v>0.55000000000000004</v>
      </c>
      <c r="H7" s="47">
        <v>5.37</v>
      </c>
      <c r="I7" s="47">
        <v>18.23</v>
      </c>
      <c r="J7" s="47">
        <v>53.38</v>
      </c>
    </row>
    <row r="8" spans="1:10" ht="15" customHeight="1" x14ac:dyDescent="0.2">
      <c r="A8" s="41"/>
      <c r="B8" s="46">
        <v>2002</v>
      </c>
      <c r="C8" s="47">
        <v>266.16000000000003</v>
      </c>
      <c r="D8" s="47">
        <v>103.32</v>
      </c>
      <c r="E8" s="47">
        <v>58.22</v>
      </c>
      <c r="F8" s="47">
        <v>39.08</v>
      </c>
      <c r="G8" s="47">
        <v>0.57999999999999996</v>
      </c>
      <c r="H8" s="47">
        <v>5.09</v>
      </c>
      <c r="I8" s="47">
        <v>5.61</v>
      </c>
      <c r="J8" s="47">
        <v>54.26</v>
      </c>
    </row>
    <row r="9" spans="1:10" ht="15" customHeight="1" x14ac:dyDescent="0.2">
      <c r="A9" s="41"/>
      <c r="B9" s="46">
        <v>2003</v>
      </c>
      <c r="C9" s="47">
        <v>208.01</v>
      </c>
      <c r="D9" s="47">
        <v>74.209999999999994</v>
      </c>
      <c r="E9" s="47">
        <v>57.83</v>
      </c>
      <c r="F9" s="47">
        <v>38.4</v>
      </c>
      <c r="G9" s="47">
        <v>0.78</v>
      </c>
      <c r="H9" s="47">
        <v>4.91</v>
      </c>
      <c r="I9" s="47">
        <v>11.19</v>
      </c>
      <c r="J9" s="47">
        <v>20.69</v>
      </c>
    </row>
    <row r="10" spans="1:10" ht="15" customHeight="1" x14ac:dyDescent="0.2">
      <c r="A10" s="41"/>
      <c r="B10" s="46">
        <v>2004</v>
      </c>
      <c r="C10" s="47">
        <v>279.26</v>
      </c>
      <c r="D10" s="47">
        <v>75.739999999999995</v>
      </c>
      <c r="E10" s="47">
        <v>72.64</v>
      </c>
      <c r="F10" s="47">
        <v>48.75</v>
      </c>
      <c r="G10" s="47">
        <v>0.78</v>
      </c>
      <c r="H10" s="47">
        <v>4.8899999999999997</v>
      </c>
      <c r="I10" s="47">
        <v>13.68</v>
      </c>
      <c r="J10" s="47">
        <v>62.78</v>
      </c>
    </row>
    <row r="11" spans="1:10" ht="15" customHeight="1" x14ac:dyDescent="0.2">
      <c r="A11" s="41"/>
      <c r="B11" s="46">
        <v>2005</v>
      </c>
      <c r="C11" s="47">
        <v>282.56</v>
      </c>
      <c r="D11" s="47">
        <v>81.099999999999994</v>
      </c>
      <c r="E11" s="47">
        <v>52.31</v>
      </c>
      <c r="F11" s="47">
        <v>36.39</v>
      </c>
      <c r="G11" s="47">
        <v>0.78</v>
      </c>
      <c r="H11" s="47">
        <v>5.42</v>
      </c>
      <c r="I11" s="47">
        <v>8.91</v>
      </c>
      <c r="J11" s="47">
        <v>97.65</v>
      </c>
    </row>
    <row r="12" spans="1:10" ht="15" customHeight="1" x14ac:dyDescent="0.2">
      <c r="A12" s="41"/>
      <c r="B12" s="46">
        <v>2006</v>
      </c>
      <c r="C12" s="47">
        <v>279.02</v>
      </c>
      <c r="D12" s="47">
        <v>99.83</v>
      </c>
      <c r="E12" s="47">
        <v>91.29</v>
      </c>
      <c r="F12" s="47">
        <v>34.64</v>
      </c>
      <c r="G12" s="47">
        <v>0.78</v>
      </c>
      <c r="H12" s="47">
        <v>5.18</v>
      </c>
      <c r="I12" s="47">
        <v>10.74</v>
      </c>
      <c r="J12" s="47">
        <v>36.56</v>
      </c>
    </row>
    <row r="13" spans="1:10" ht="15" customHeight="1" x14ac:dyDescent="0.2">
      <c r="A13" s="41"/>
      <c r="B13" s="46">
        <v>2007</v>
      </c>
      <c r="C13" s="47">
        <v>263.88</v>
      </c>
      <c r="D13" s="47">
        <v>101.34</v>
      </c>
      <c r="E13" s="47">
        <v>87.44</v>
      </c>
      <c r="F13" s="47">
        <v>26.86</v>
      </c>
      <c r="G13" s="47">
        <v>0.5</v>
      </c>
      <c r="H13" s="47">
        <v>4.08</v>
      </c>
      <c r="I13" s="47">
        <v>7.53</v>
      </c>
      <c r="J13" s="47">
        <v>36.130000000000003</v>
      </c>
    </row>
    <row r="14" spans="1:10" ht="15" customHeight="1" x14ac:dyDescent="0.2">
      <c r="A14" s="41"/>
      <c r="B14" s="46">
        <v>2008</v>
      </c>
      <c r="C14" s="47">
        <v>252.78</v>
      </c>
      <c r="D14" s="47">
        <v>66.05</v>
      </c>
      <c r="E14" s="47">
        <v>51.2</v>
      </c>
      <c r="F14" s="47">
        <v>40.9</v>
      </c>
      <c r="G14" s="47">
        <v>0.53</v>
      </c>
      <c r="H14" s="47">
        <v>3.73</v>
      </c>
      <c r="I14" s="47">
        <v>22.03</v>
      </c>
      <c r="J14" s="47">
        <v>68.34</v>
      </c>
    </row>
    <row r="15" spans="1:10" ht="15" customHeight="1" x14ac:dyDescent="0.2">
      <c r="A15" s="41"/>
      <c r="B15" s="46" t="s">
        <v>2065</v>
      </c>
      <c r="C15" s="47">
        <v>531.86</v>
      </c>
      <c r="D15" s="47">
        <v>156.80000000000001</v>
      </c>
      <c r="E15" s="47">
        <v>140.74</v>
      </c>
      <c r="F15" s="47">
        <v>44.4</v>
      </c>
      <c r="G15" s="47">
        <v>0.53</v>
      </c>
      <c r="H15" s="47">
        <v>3.73</v>
      </c>
      <c r="I15" s="47">
        <v>24.19</v>
      </c>
      <c r="J15" s="47">
        <v>161.47</v>
      </c>
    </row>
    <row r="16" spans="1:10" ht="15" customHeight="1" x14ac:dyDescent="0.2">
      <c r="A16" s="41"/>
      <c r="B16" s="46">
        <v>2010</v>
      </c>
      <c r="C16" s="47">
        <v>341.07</v>
      </c>
      <c r="D16" s="47">
        <v>94.66</v>
      </c>
      <c r="E16" s="47">
        <v>72.52</v>
      </c>
      <c r="F16" s="47">
        <v>39.700000000000003</v>
      </c>
      <c r="G16" s="47">
        <v>0.53</v>
      </c>
      <c r="H16" s="47">
        <v>3.44</v>
      </c>
      <c r="I16" s="47">
        <v>6.52</v>
      </c>
      <c r="J16" s="47">
        <v>123.7</v>
      </c>
    </row>
    <row r="17" spans="1:10" ht="15" customHeight="1" x14ac:dyDescent="0.2">
      <c r="A17" s="41"/>
      <c r="B17" s="46">
        <v>2011</v>
      </c>
      <c r="C17" s="47">
        <v>430.38340799999992</v>
      </c>
      <c r="D17" s="47">
        <v>185.53299999999999</v>
      </c>
      <c r="E17" s="47">
        <v>98.135407999999984</v>
      </c>
      <c r="F17" s="47">
        <v>56.075000000000003</v>
      </c>
      <c r="G17" s="47">
        <v>1.4649999999999999</v>
      </c>
      <c r="H17" s="47">
        <v>6.0120000000000005</v>
      </c>
      <c r="I17" s="47">
        <v>5.1929999999999996</v>
      </c>
      <c r="J17" s="47">
        <v>77.97</v>
      </c>
    </row>
    <row r="18" spans="1:10" ht="15" x14ac:dyDescent="0.2">
      <c r="A18" s="41"/>
      <c r="B18" s="46">
        <v>2012</v>
      </c>
      <c r="C18" s="47">
        <v>388.08199999999999</v>
      </c>
      <c r="D18" s="47">
        <v>187.19800000000001</v>
      </c>
      <c r="E18" s="47">
        <v>44.527999999999999</v>
      </c>
      <c r="F18" s="47">
        <v>56.075000000000003</v>
      </c>
      <c r="G18" s="47">
        <v>1.39</v>
      </c>
      <c r="H18" s="47">
        <v>8.136000000000001</v>
      </c>
      <c r="I18" s="47">
        <v>4.8600000000000003</v>
      </c>
      <c r="J18" s="47">
        <v>85.89500000000001</v>
      </c>
    </row>
    <row r="19" spans="1:10" ht="15" x14ac:dyDescent="0.2">
      <c r="A19" s="41"/>
      <c r="B19" s="46">
        <v>2013</v>
      </c>
      <c r="C19" s="47">
        <v>350.14742999999999</v>
      </c>
      <c r="D19" s="47">
        <v>158.60799999999998</v>
      </c>
      <c r="E19" s="47">
        <v>53.797000000000004</v>
      </c>
      <c r="F19" s="47">
        <v>44.908999999999999</v>
      </c>
      <c r="G19" s="47">
        <v>1.3024300000000002</v>
      </c>
      <c r="H19" s="47">
        <v>6.8839999999999995</v>
      </c>
      <c r="I19" s="47">
        <v>4.8600000000000003</v>
      </c>
      <c r="J19" s="47">
        <v>79.787000000000006</v>
      </c>
    </row>
    <row r="20" spans="1:10" ht="15" x14ac:dyDescent="0.2">
      <c r="A20" s="41"/>
      <c r="B20" s="46">
        <v>2014</v>
      </c>
      <c r="C20" s="47">
        <v>423.517</v>
      </c>
      <c r="D20" s="47">
        <v>189.98099999999999</v>
      </c>
      <c r="E20" s="47">
        <v>86.071999999999989</v>
      </c>
      <c r="F20" s="47">
        <v>52.156999999999996</v>
      </c>
      <c r="G20" s="47">
        <v>1.39</v>
      </c>
      <c r="H20" s="47">
        <v>6.0430000000000001</v>
      </c>
      <c r="I20" s="47">
        <v>4.8600000000000003</v>
      </c>
      <c r="J20" s="47">
        <v>83.01400000000001</v>
      </c>
    </row>
    <row r="21" spans="1:10" ht="15" x14ac:dyDescent="0.2">
      <c r="A21" s="41"/>
      <c r="B21" s="46">
        <v>2015</v>
      </c>
      <c r="C21" s="47">
        <v>381.91800000000001</v>
      </c>
      <c r="D21" s="47">
        <v>173.84399999999999</v>
      </c>
      <c r="E21" s="47">
        <v>57</v>
      </c>
      <c r="F21" s="47">
        <v>52.973999999999997</v>
      </c>
      <c r="G21" s="47">
        <v>1.516</v>
      </c>
      <c r="H21" s="47">
        <v>8.6259999999999994</v>
      </c>
      <c r="I21" s="47">
        <v>4.8600000000000003</v>
      </c>
      <c r="J21" s="47">
        <v>83.098000000000013</v>
      </c>
    </row>
    <row r="22" spans="1:10" ht="15" x14ac:dyDescent="0.2">
      <c r="A22" s="41"/>
      <c r="B22" s="46">
        <v>2016</v>
      </c>
      <c r="C22" s="47">
        <v>455.74299999999999</v>
      </c>
      <c r="D22" s="47">
        <v>167.203</v>
      </c>
      <c r="E22" s="47">
        <v>147.703</v>
      </c>
      <c r="F22" s="47">
        <v>46.010000000000005</v>
      </c>
      <c r="G22" s="47">
        <v>1.6440000000000001</v>
      </c>
      <c r="H22" s="47">
        <v>7.5720000000000001</v>
      </c>
      <c r="I22" s="47">
        <v>5.96</v>
      </c>
      <c r="J22" s="47">
        <v>79.65100000000001</v>
      </c>
    </row>
    <row r="23" spans="1:10" ht="15" x14ac:dyDescent="0.2">
      <c r="A23" s="41"/>
      <c r="B23" s="46">
        <v>2017</v>
      </c>
      <c r="C23" s="47">
        <v>381.19927490000003</v>
      </c>
      <c r="D23" s="47">
        <v>164.71</v>
      </c>
      <c r="E23" s="47">
        <v>85.006274900000008</v>
      </c>
      <c r="F23" s="47">
        <v>33.79</v>
      </c>
      <c r="G23" s="47">
        <v>1.5739999999999998</v>
      </c>
      <c r="H23" s="47">
        <v>11.056000000000001</v>
      </c>
      <c r="I23" s="47">
        <v>5.96</v>
      </c>
      <c r="J23" s="47">
        <v>79.103000000000009</v>
      </c>
    </row>
    <row r="24" spans="1:10" ht="15" x14ac:dyDescent="0.2">
      <c r="A24" s="41"/>
      <c r="B24" s="46">
        <v>2018</v>
      </c>
      <c r="C24" s="47">
        <v>422.14432606000003</v>
      </c>
      <c r="D24" s="47">
        <v>160.34000000000003</v>
      </c>
      <c r="E24" s="47">
        <v>86.172326060000003</v>
      </c>
      <c r="F24" s="47">
        <v>80.581000000000003</v>
      </c>
      <c r="G24" s="47">
        <v>1.51</v>
      </c>
      <c r="H24" s="47">
        <v>8.1760000000000002</v>
      </c>
      <c r="I24" s="47">
        <v>5.9370000000000003</v>
      </c>
      <c r="J24" s="47">
        <v>79.427999999999997</v>
      </c>
    </row>
    <row r="25" spans="1:10" ht="15" x14ac:dyDescent="0.2">
      <c r="A25" s="41"/>
      <c r="B25" s="46">
        <v>2019</v>
      </c>
      <c r="C25" s="47">
        <v>445.68871125999993</v>
      </c>
      <c r="D25" s="47">
        <v>180</v>
      </c>
      <c r="E25" s="47">
        <v>129.24871125999996</v>
      </c>
      <c r="F25" s="47">
        <v>53.693000000000005</v>
      </c>
      <c r="G25" s="47">
        <v>1.5189999999999999</v>
      </c>
      <c r="H25" s="47">
        <v>7.801000000000001</v>
      </c>
      <c r="I25" s="47">
        <v>5.9679999999999991</v>
      </c>
      <c r="J25" s="47">
        <v>67.459000000000003</v>
      </c>
    </row>
    <row r="26" spans="1:10" ht="15" x14ac:dyDescent="0.2">
      <c r="A26" s="41"/>
      <c r="B26" s="46">
        <v>2020</v>
      </c>
      <c r="C26" s="47">
        <v>651.49147153000013</v>
      </c>
      <c r="D26" s="47">
        <v>361.20700000000016</v>
      </c>
      <c r="E26" s="47">
        <v>148.33197152999998</v>
      </c>
      <c r="F26" s="47">
        <v>55.992999999999995</v>
      </c>
      <c r="G26" s="47">
        <v>1.548</v>
      </c>
      <c r="H26" s="47">
        <v>7.9480000000000004</v>
      </c>
      <c r="I26" s="47">
        <v>5.9679999999999991</v>
      </c>
      <c r="J26" s="47">
        <v>70.495500000000007</v>
      </c>
    </row>
    <row r="27" spans="1:10" ht="15" x14ac:dyDescent="0.2">
      <c r="A27" s="41"/>
      <c r="B27" s="46" t="s">
        <v>1873</v>
      </c>
      <c r="C27" s="47">
        <v>732.38093321999997</v>
      </c>
      <c r="D27" s="47">
        <v>409.39799999999991</v>
      </c>
      <c r="E27" s="47">
        <v>122.90793322000002</v>
      </c>
      <c r="F27" s="47">
        <v>86.596000000000004</v>
      </c>
      <c r="G27" s="47">
        <v>1.5089999999999999</v>
      </c>
      <c r="H27" s="47">
        <v>7.2549999999999999</v>
      </c>
      <c r="I27" s="47">
        <v>5.9379999999999997</v>
      </c>
      <c r="J27" s="47">
        <v>98.777000000000001</v>
      </c>
    </row>
    <row r="28" spans="1:10" ht="15" x14ac:dyDescent="0.2">
      <c r="A28" s="41"/>
      <c r="B28" s="46" t="s">
        <v>1874</v>
      </c>
      <c r="C28" s="47">
        <v>861.38330300000007</v>
      </c>
      <c r="D28" s="47">
        <v>409.4</v>
      </c>
      <c r="E28" s="47">
        <v>135.89025700000002</v>
      </c>
      <c r="F28" s="47">
        <v>77.054000000000002</v>
      </c>
      <c r="G28" s="47">
        <v>1.53</v>
      </c>
      <c r="H28" s="47">
        <v>7.2590000000000003</v>
      </c>
      <c r="I28" s="47">
        <v>5.9379999999999997</v>
      </c>
      <c r="J28" s="47">
        <v>237.05604600000001</v>
      </c>
    </row>
    <row r="29" spans="1:10" ht="15" x14ac:dyDescent="0.2">
      <c r="A29" s="41"/>
      <c r="B29" s="46" t="s">
        <v>1875</v>
      </c>
      <c r="C29" s="47">
        <v>592.42200000000003</v>
      </c>
      <c r="D29" s="47">
        <v>163.17000000000002</v>
      </c>
      <c r="E29" s="130">
        <v>202.96</v>
      </c>
      <c r="F29" s="47">
        <f>'Table 6-2a'!N21</f>
        <v>74.793000000000006</v>
      </c>
      <c r="G29" s="47">
        <v>1.542</v>
      </c>
      <c r="H29" s="47">
        <v>7.2590000000000003</v>
      </c>
      <c r="I29" s="47">
        <v>5.9379999999999997</v>
      </c>
      <c r="J29" s="47">
        <v>147.24299999999999</v>
      </c>
    </row>
    <row r="30" spans="1:10" ht="15" x14ac:dyDescent="0.2">
      <c r="A30" s="41"/>
      <c r="B30" s="46" t="s">
        <v>1876</v>
      </c>
      <c r="C30" s="47">
        <v>596.95500000000004</v>
      </c>
      <c r="D30" s="47">
        <f>'[1]BOR 12-20'!AB120</f>
        <v>298.96299999999997</v>
      </c>
      <c r="E30" s="47">
        <f>'Table 6-2a'!O16</f>
        <v>163.21500000000003</v>
      </c>
      <c r="F30" s="47">
        <f>'Table 6-2a'!O21</f>
        <v>56.838000000000001</v>
      </c>
      <c r="G30" s="130">
        <v>1.5720000000000001</v>
      </c>
      <c r="H30" s="47">
        <f>'[1]USGS 12-20'!AB16</f>
        <v>7.2590000000000003</v>
      </c>
      <c r="I30" s="47">
        <f>'[1]F&amp;WS 12-20'!AB39</f>
        <v>5.9379999999999997</v>
      </c>
      <c r="J30" s="47">
        <v>178.494</v>
      </c>
    </row>
    <row r="31" spans="1:10" ht="15" x14ac:dyDescent="0.2">
      <c r="A31" s="41"/>
      <c r="B31" s="49" t="s">
        <v>1877</v>
      </c>
      <c r="C31" s="48">
        <f>SUM(D31:J31)</f>
        <v>962.17899999999986</v>
      </c>
      <c r="D31" s="48">
        <f>'[1]BOR 12-20'!AD120</f>
        <v>209.126</v>
      </c>
      <c r="E31" s="131">
        <f>'Table 6-2a'!P16</f>
        <v>190.28399999999999</v>
      </c>
      <c r="F31" s="48">
        <f>'Table 6-2a'!P21</f>
        <v>50.712000000000003</v>
      </c>
      <c r="G31" s="48">
        <f>'Table 6-2a'!P26</f>
        <v>1.18</v>
      </c>
      <c r="H31" s="48">
        <f>'[1]USGS 12-20'!AD16</f>
        <v>7.0790000000000006</v>
      </c>
      <c r="I31" s="48">
        <f>'[1]F&amp;WS 12-20'!AD39</f>
        <v>5.9379999999999997</v>
      </c>
      <c r="J31" s="48">
        <f>'Table 6-2a'!P41</f>
        <v>497.85999999999996</v>
      </c>
    </row>
    <row r="32" spans="1:10" ht="15" x14ac:dyDescent="0.2">
      <c r="A32" s="41"/>
      <c r="B32" s="50" t="s">
        <v>1878</v>
      </c>
      <c r="C32" s="51">
        <f>SUM(D32:J32)</f>
        <v>504.32400000000007</v>
      </c>
      <c r="D32" s="51">
        <f>'[1]BOR 12-20'!AF120</f>
        <v>188.26500000000001</v>
      </c>
      <c r="E32" s="51">
        <f>'Table 6-2a'!Q16</f>
        <v>40.562000000000005</v>
      </c>
      <c r="F32" s="51">
        <f>'Table 6-2a'!Q21</f>
        <v>46.227000000000004</v>
      </c>
      <c r="G32" s="51">
        <f>'Table 6-2a'!Q26</f>
        <v>0.79300000000000004</v>
      </c>
      <c r="H32" s="51">
        <f>'[1]USGS 12-20'!AF16</f>
        <v>3.8570000000000002</v>
      </c>
      <c r="I32" s="51">
        <f>'[1]F&amp;WS 12-20'!AF39</f>
        <v>0</v>
      </c>
      <c r="J32" s="51">
        <f>'Table 6-2a'!Q41</f>
        <v>224.62</v>
      </c>
    </row>
    <row r="33" spans="1:10" ht="18" x14ac:dyDescent="0.2">
      <c r="A33" s="41"/>
      <c r="B33" s="100" t="s">
        <v>2066</v>
      </c>
      <c r="C33" s="100"/>
      <c r="D33" s="100"/>
      <c r="E33" s="100"/>
      <c r="F33" s="100"/>
      <c r="G33" s="100"/>
      <c r="H33" s="100"/>
      <c r="I33" s="100"/>
      <c r="J33" s="100"/>
    </row>
    <row r="34" spans="1:10" ht="37.5" customHeight="1" x14ac:dyDescent="0.2">
      <c r="A34" s="41"/>
      <c r="B34" s="101" t="s">
        <v>2067</v>
      </c>
      <c r="C34" s="101"/>
      <c r="D34" s="101"/>
      <c r="E34" s="101"/>
      <c r="F34" s="101"/>
      <c r="G34" s="101"/>
      <c r="H34" s="101"/>
      <c r="I34" s="101"/>
      <c r="J34" s="101"/>
    </row>
    <row r="35" spans="1:10" ht="17.25" customHeight="1" x14ac:dyDescent="0.2">
      <c r="A35" s="41"/>
      <c r="B35" s="102" t="s">
        <v>2149</v>
      </c>
      <c r="C35" s="102"/>
      <c r="D35" s="102"/>
      <c r="E35" s="102"/>
      <c r="F35" s="102"/>
      <c r="G35" s="102"/>
      <c r="H35" s="102"/>
      <c r="I35" s="102"/>
      <c r="J35" s="102"/>
    </row>
    <row r="36" spans="1:10" ht="15" x14ac:dyDescent="0.2">
      <c r="A36" s="41"/>
      <c r="B36" s="41"/>
      <c r="C36" s="41"/>
      <c r="D36" s="41"/>
      <c r="E36" s="41"/>
      <c r="F36" s="41"/>
      <c r="G36" s="41"/>
      <c r="H36" s="41"/>
      <c r="I36" s="41"/>
      <c r="J36" s="41"/>
    </row>
  </sheetData>
  <mergeCells count="5">
    <mergeCell ref="B1:J1"/>
    <mergeCell ref="B2:J2"/>
    <mergeCell ref="B33:J33"/>
    <mergeCell ref="B34:J34"/>
    <mergeCell ref="B35:J35"/>
  </mergeCells>
  <printOptions horizontalCentered="1"/>
  <pageMargins left="0.7" right="0.7" top="0.75" bottom="0.75" header="0.3" footer="0.3"/>
  <pageSetup scale="88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683187-65DC-40E0-B16E-EDFD4BE1DE33}">
  <sheetPr codeName="Sheet4">
    <pageSetUpPr fitToPage="1"/>
  </sheetPr>
  <dimension ref="B1:Q51"/>
  <sheetViews>
    <sheetView zoomScaleNormal="100" workbookViewId="0">
      <selection activeCell="H18" sqref="H18"/>
    </sheetView>
  </sheetViews>
  <sheetFormatPr defaultColWidth="9.140625" defaultRowHeight="12.75" x14ac:dyDescent="0.2"/>
  <cols>
    <col min="1" max="1" width="2.28515625" style="10" customWidth="1"/>
    <col min="2" max="2" width="42" style="10" customWidth="1"/>
    <col min="3" max="5" width="9.140625" style="12" bestFit="1" customWidth="1"/>
    <col min="6" max="8" width="9.140625" style="10" bestFit="1" customWidth="1"/>
    <col min="9" max="14" width="9.42578125" style="10" bestFit="1" customWidth="1"/>
    <col min="15" max="15" width="9.5703125" style="10" bestFit="1" customWidth="1"/>
    <col min="16" max="16" width="9.42578125" style="10" bestFit="1" customWidth="1"/>
    <col min="17" max="17" width="11.7109375" style="10" customWidth="1"/>
    <col min="18" max="16384" width="9.140625" style="10"/>
  </cols>
  <sheetData>
    <row r="1" spans="2:17" ht="10.9" customHeight="1" x14ac:dyDescent="0.2"/>
    <row r="2" spans="2:17" ht="45" customHeight="1" x14ac:dyDescent="0.2">
      <c r="B2" s="132" t="s">
        <v>2068</v>
      </c>
      <c r="C2" s="132"/>
      <c r="D2" s="132"/>
      <c r="E2" s="132"/>
      <c r="F2" s="132"/>
      <c r="G2" s="132"/>
      <c r="H2" s="132"/>
      <c r="I2" s="132"/>
      <c r="J2" s="132"/>
      <c r="K2" s="132"/>
      <c r="L2" s="132"/>
      <c r="M2" s="132"/>
      <c r="N2" s="132"/>
      <c r="O2" s="132"/>
      <c r="P2" s="132"/>
      <c r="Q2" s="132"/>
    </row>
    <row r="3" spans="2:17" ht="9" customHeight="1" thickBot="1" x14ac:dyDescent="0.25">
      <c r="B3" s="133"/>
      <c r="C3" s="133"/>
      <c r="D3" s="133"/>
      <c r="E3" s="133"/>
      <c r="F3" s="133"/>
      <c r="G3" s="133"/>
      <c r="H3" s="133"/>
      <c r="I3" s="133"/>
      <c r="J3" s="133"/>
      <c r="K3" s="133"/>
      <c r="L3" s="133"/>
      <c r="M3" s="133"/>
      <c r="N3" s="133"/>
      <c r="O3" s="133"/>
      <c r="P3" s="133"/>
      <c r="Q3" s="133"/>
    </row>
    <row r="4" spans="2:17" ht="16.5" thickBot="1" x14ac:dyDescent="0.3">
      <c r="B4" s="134"/>
      <c r="C4" s="103" t="s">
        <v>1879</v>
      </c>
      <c r="D4" s="104"/>
      <c r="E4" s="104"/>
      <c r="F4" s="104"/>
      <c r="G4" s="104"/>
      <c r="H4" s="104"/>
      <c r="I4" s="104"/>
      <c r="J4" s="104"/>
      <c r="K4" s="104"/>
      <c r="L4" s="104"/>
      <c r="M4" s="104"/>
      <c r="N4" s="104"/>
      <c r="O4" s="104"/>
      <c r="P4" s="105"/>
      <c r="Q4" s="52" t="s">
        <v>1880</v>
      </c>
    </row>
    <row r="5" spans="2:17" ht="16.5" thickBot="1" x14ac:dyDescent="0.3">
      <c r="B5" s="135"/>
      <c r="C5" s="136" t="s">
        <v>1881</v>
      </c>
      <c r="D5" s="136" t="s">
        <v>1882</v>
      </c>
      <c r="E5" s="136" t="s">
        <v>1883</v>
      </c>
      <c r="F5" s="136" t="s">
        <v>1884</v>
      </c>
      <c r="G5" s="136" t="s">
        <v>1885</v>
      </c>
      <c r="H5" s="136" t="s">
        <v>1886</v>
      </c>
      <c r="I5" s="136" t="s">
        <v>1887</v>
      </c>
      <c r="J5" s="136" t="s">
        <v>1888</v>
      </c>
      <c r="K5" s="136" t="s">
        <v>1889</v>
      </c>
      <c r="L5" s="136" t="s">
        <v>1890</v>
      </c>
      <c r="M5" s="136" t="s">
        <v>1891</v>
      </c>
      <c r="N5" s="136" t="s">
        <v>1892</v>
      </c>
      <c r="O5" s="136" t="s">
        <v>1893</v>
      </c>
      <c r="P5" s="136" t="s">
        <v>1894</v>
      </c>
      <c r="Q5" s="136" t="s">
        <v>1895</v>
      </c>
    </row>
    <row r="6" spans="2:17" ht="15.75" x14ac:dyDescent="0.25">
      <c r="B6" s="53" t="s">
        <v>1896</v>
      </c>
      <c r="C6" s="54">
        <f t="shared" ref="C6:N6" si="0">SUM(C7:C10)</f>
        <v>379.49512674000005</v>
      </c>
      <c r="D6" s="54">
        <f t="shared" si="0"/>
        <v>328.56623662999999</v>
      </c>
      <c r="E6" s="54">
        <f t="shared" si="0"/>
        <v>375.06731385000001</v>
      </c>
      <c r="F6" s="54">
        <f t="shared" si="0"/>
        <v>365.44786004000002</v>
      </c>
      <c r="G6" s="54">
        <f t="shared" si="0"/>
        <v>356.82828214</v>
      </c>
      <c r="H6" s="54">
        <f t="shared" si="0"/>
        <v>381.19927490000003</v>
      </c>
      <c r="I6" s="54">
        <f t="shared" si="0"/>
        <v>422.14432606000003</v>
      </c>
      <c r="J6" s="54">
        <f t="shared" si="0"/>
        <v>445.68871125999993</v>
      </c>
      <c r="K6" s="54">
        <f t="shared" si="0"/>
        <v>651.49147153000024</v>
      </c>
      <c r="L6" s="54">
        <f t="shared" si="0"/>
        <v>732.38093321999986</v>
      </c>
      <c r="M6" s="54">
        <f t="shared" si="0"/>
        <v>874.12730299999998</v>
      </c>
      <c r="N6" s="54">
        <f t="shared" si="0"/>
        <v>743.91236422999998</v>
      </c>
      <c r="O6" s="54">
        <f>SUM(O7:O10)</f>
        <v>1042.6060000000002</v>
      </c>
      <c r="P6" s="54">
        <f>SUM(P7:P10)</f>
        <v>962.17899999999997</v>
      </c>
      <c r="Q6" s="54">
        <f>SUM(Q7:Q10)</f>
        <v>504.32399999999996</v>
      </c>
    </row>
    <row r="7" spans="2:17" ht="15" x14ac:dyDescent="0.2">
      <c r="B7" s="55" t="s">
        <v>1897</v>
      </c>
      <c r="C7" s="56">
        <f t="shared" ref="C7:Q10" si="1">SUM(C12+C17+C22+C27+C32+C37+C42)</f>
        <v>3.18</v>
      </c>
      <c r="D7" s="56">
        <f t="shared" si="1"/>
        <v>2.8816600000000001</v>
      </c>
      <c r="E7" s="56">
        <f t="shared" si="1"/>
        <v>2.7879999999999998</v>
      </c>
      <c r="F7" s="56">
        <f t="shared" si="1"/>
        <v>2.843</v>
      </c>
      <c r="G7" s="56">
        <f t="shared" si="1"/>
        <v>2.9940000000000002</v>
      </c>
      <c r="H7" s="56">
        <f t="shared" si="1"/>
        <v>3.4550000000000001</v>
      </c>
      <c r="I7" s="56">
        <f t="shared" si="1"/>
        <v>3.379</v>
      </c>
      <c r="J7" s="56">
        <f t="shared" si="1"/>
        <v>2.8129999999999997</v>
      </c>
      <c r="K7" s="56">
        <f t="shared" si="1"/>
        <v>2.9974847899999997</v>
      </c>
      <c r="L7" s="56">
        <f t="shared" si="1"/>
        <v>2.96568773</v>
      </c>
      <c r="M7" s="56">
        <f t="shared" si="1"/>
        <v>3.0150480000000002</v>
      </c>
      <c r="N7" s="56">
        <f t="shared" si="1"/>
        <v>3.25093619</v>
      </c>
      <c r="O7" s="56">
        <f t="shared" si="1"/>
        <v>3.8479999999999999</v>
      </c>
      <c r="P7" s="56">
        <f t="shared" si="1"/>
        <v>3.7770000000000001</v>
      </c>
      <c r="Q7" s="56">
        <f t="shared" si="1"/>
        <v>2.8210000000000002</v>
      </c>
    </row>
    <row r="8" spans="2:17" ht="15" x14ac:dyDescent="0.2">
      <c r="B8" s="55" t="s">
        <v>1898</v>
      </c>
      <c r="C8" s="56">
        <f t="shared" si="1"/>
        <v>72.914999999999992</v>
      </c>
      <c r="D8" s="56">
        <f t="shared" si="1"/>
        <v>73.641871500000008</v>
      </c>
      <c r="E8" s="56">
        <f t="shared" si="1"/>
        <v>69.785000580000002</v>
      </c>
      <c r="F8" s="56">
        <f t="shared" si="1"/>
        <v>86.170158299999997</v>
      </c>
      <c r="G8" s="56">
        <f t="shared" si="1"/>
        <v>81.155000000000001</v>
      </c>
      <c r="H8" s="56">
        <f t="shared" si="1"/>
        <v>69.941000000000003</v>
      </c>
      <c r="I8" s="56">
        <f t="shared" si="1"/>
        <v>112.24965006000001</v>
      </c>
      <c r="J8" s="56">
        <f t="shared" si="1"/>
        <v>85.440539650000005</v>
      </c>
      <c r="K8" s="56">
        <f t="shared" si="1"/>
        <v>68.771000000000001</v>
      </c>
      <c r="L8" s="56">
        <f t="shared" si="1"/>
        <v>111.41737892999998</v>
      </c>
      <c r="M8" s="56">
        <f t="shared" si="1"/>
        <v>193.01852299999999</v>
      </c>
      <c r="N8" s="56">
        <f t="shared" si="1"/>
        <v>212.142</v>
      </c>
      <c r="O8" s="56">
        <f t="shared" si="1"/>
        <v>482.64500000000004</v>
      </c>
      <c r="P8" s="56">
        <f t="shared" si="1"/>
        <v>345.83</v>
      </c>
      <c r="Q8" s="56">
        <f t="shared" si="1"/>
        <v>143.68100000000001</v>
      </c>
    </row>
    <row r="9" spans="2:17" ht="15" x14ac:dyDescent="0.2">
      <c r="B9" s="55" t="s">
        <v>1899</v>
      </c>
      <c r="C9" s="56">
        <f t="shared" si="1"/>
        <v>268.21100000000001</v>
      </c>
      <c r="D9" s="56">
        <f t="shared" si="1"/>
        <v>220.20976999999999</v>
      </c>
      <c r="E9" s="56">
        <f t="shared" si="1"/>
        <v>236.36800000000002</v>
      </c>
      <c r="F9" s="56">
        <f t="shared" si="1"/>
        <v>245.94500000000002</v>
      </c>
      <c r="G9" s="56">
        <f t="shared" si="1"/>
        <v>232.69700000000003</v>
      </c>
      <c r="H9" s="56">
        <f t="shared" si="1"/>
        <v>235.68300000000002</v>
      </c>
      <c r="I9" s="56">
        <f t="shared" si="1"/>
        <v>229.08600000000001</v>
      </c>
      <c r="J9" s="56">
        <f t="shared" si="1"/>
        <v>241.56099999999998</v>
      </c>
      <c r="K9" s="56">
        <f t="shared" si="1"/>
        <v>441.6191698200002</v>
      </c>
      <c r="L9" s="56">
        <f t="shared" si="1"/>
        <v>485.38676671999991</v>
      </c>
      <c r="M9" s="56">
        <f t="shared" si="1"/>
        <v>535.52225899999996</v>
      </c>
      <c r="N9" s="56">
        <f t="shared" si="1"/>
        <v>343.35785228999998</v>
      </c>
      <c r="O9" s="56">
        <f t="shared" si="1"/>
        <v>386.47500000000002</v>
      </c>
      <c r="P9" s="56">
        <f t="shared" si="1"/>
        <v>416.25799999999998</v>
      </c>
      <c r="Q9" s="56">
        <f t="shared" si="1"/>
        <v>205.08099999999999</v>
      </c>
    </row>
    <row r="10" spans="2:17" ht="15.75" thickBot="1" x14ac:dyDescent="0.25">
      <c r="B10" s="55" t="s">
        <v>1900</v>
      </c>
      <c r="C10" s="56">
        <f t="shared" si="1"/>
        <v>35.189126740000006</v>
      </c>
      <c r="D10" s="56">
        <f t="shared" si="1"/>
        <v>31.832935130000006</v>
      </c>
      <c r="E10" s="56">
        <f t="shared" si="1"/>
        <v>66.126313269999997</v>
      </c>
      <c r="F10" s="56">
        <f t="shared" si="1"/>
        <v>30.489701740000005</v>
      </c>
      <c r="G10" s="56">
        <f t="shared" si="1"/>
        <v>39.982282140000002</v>
      </c>
      <c r="H10" s="56">
        <f t="shared" si="1"/>
        <v>72.120274900000013</v>
      </c>
      <c r="I10" s="56">
        <f t="shared" si="1"/>
        <v>77.429676000000001</v>
      </c>
      <c r="J10" s="56">
        <f t="shared" si="1"/>
        <v>115.87417160999996</v>
      </c>
      <c r="K10" s="56">
        <f t="shared" si="1"/>
        <v>138.10381691999999</v>
      </c>
      <c r="L10" s="56">
        <f t="shared" si="1"/>
        <v>132.61109984000001</v>
      </c>
      <c r="M10" s="56">
        <f t="shared" si="1"/>
        <v>142.57147300000003</v>
      </c>
      <c r="N10" s="56">
        <f t="shared" si="1"/>
        <v>185.16157575000003</v>
      </c>
      <c r="O10" s="56">
        <f t="shared" si="1"/>
        <v>169.63800000000003</v>
      </c>
      <c r="P10" s="56">
        <f t="shared" si="1"/>
        <v>196.31399999999999</v>
      </c>
      <c r="Q10" s="56">
        <f t="shared" si="1"/>
        <v>152.74099999999999</v>
      </c>
    </row>
    <row r="11" spans="2:17" ht="15.75" x14ac:dyDescent="0.25">
      <c r="B11" s="53" t="s">
        <v>425</v>
      </c>
      <c r="C11" s="54">
        <f t="shared" ref="C11:G11" si="2">SUM(C12:C15)</f>
        <v>187.19800000000001</v>
      </c>
      <c r="D11" s="54">
        <f t="shared" si="2"/>
        <v>158.60799999999998</v>
      </c>
      <c r="E11" s="54">
        <f t="shared" si="2"/>
        <v>189.98099999999999</v>
      </c>
      <c r="F11" s="54">
        <f t="shared" si="2"/>
        <v>173.84399999999999</v>
      </c>
      <c r="G11" s="54">
        <f t="shared" si="2"/>
        <v>167.203</v>
      </c>
      <c r="H11" s="54">
        <f>SUM(H12:H15)</f>
        <v>164.71</v>
      </c>
      <c r="I11" s="54">
        <f t="shared" ref="I11:N11" si="3">SUM(I12:I15)</f>
        <v>160.34000000000003</v>
      </c>
      <c r="J11" s="54">
        <f t="shared" si="3"/>
        <v>180</v>
      </c>
      <c r="K11" s="54">
        <f t="shared" si="3"/>
        <v>361.20700000000016</v>
      </c>
      <c r="L11" s="54">
        <f t="shared" si="3"/>
        <v>409.39799999999991</v>
      </c>
      <c r="M11" s="54">
        <f t="shared" si="3"/>
        <v>409.4</v>
      </c>
      <c r="N11" s="54">
        <f t="shared" si="3"/>
        <v>163.17000000000002</v>
      </c>
      <c r="O11" s="54">
        <f>SUM(O12:O15)</f>
        <v>298.96299999999997</v>
      </c>
      <c r="P11" s="54">
        <f>SUM(P12:P15)</f>
        <v>209.126</v>
      </c>
      <c r="Q11" s="54">
        <f>SUM(Q12:Q15)</f>
        <v>188.26500000000001</v>
      </c>
    </row>
    <row r="12" spans="2:17" ht="15" x14ac:dyDescent="0.2">
      <c r="B12" s="55" t="s">
        <v>1897</v>
      </c>
      <c r="C12" s="57">
        <f>'[1]BOR 12-20'!D5</f>
        <v>2</v>
      </c>
      <c r="D12" s="57">
        <f>'[1]BOR 12-20'!F5</f>
        <v>1.8</v>
      </c>
      <c r="E12" s="57">
        <f>'[1]BOR 12-20'!H5</f>
        <v>1.7</v>
      </c>
      <c r="F12" s="57">
        <f>'[1]BOR 12-20'!J5</f>
        <v>1.7</v>
      </c>
      <c r="G12" s="57">
        <f>'[1]BOR 12-20'!L5</f>
        <v>1.7</v>
      </c>
      <c r="H12" s="57">
        <f>'[1]BOR 12-20'!N5</f>
        <v>2.2000000000000002</v>
      </c>
      <c r="I12" s="57">
        <f>'[1]BOR 12-20'!P5</f>
        <v>2.19</v>
      </c>
      <c r="J12" s="57">
        <f>'[1]BOR 12-20'!R5</f>
        <v>1.7</v>
      </c>
      <c r="K12" s="57">
        <f>'[1]BOR 12-20'!T5</f>
        <v>1.7</v>
      </c>
      <c r="L12" s="57">
        <f>'[1]BOR 12-20'!V5</f>
        <v>1.7</v>
      </c>
      <c r="M12" s="57">
        <f>'[1]BOR 12-20'!X5</f>
        <v>1.7</v>
      </c>
      <c r="N12" s="57">
        <f>'[1]BOR 12-20'!Z5</f>
        <v>1.9</v>
      </c>
      <c r="O12" s="57">
        <f>'[1]BOR 12-20'!AB5</f>
        <v>2.6</v>
      </c>
      <c r="P12" s="57">
        <f>'[1]BOR 12-20'!AD5</f>
        <v>2.6</v>
      </c>
      <c r="Q12" s="57">
        <f>'[1]BOR 12-20'!AF5</f>
        <v>2.6</v>
      </c>
    </row>
    <row r="13" spans="2:17" ht="15" x14ac:dyDescent="0.2">
      <c r="B13" s="55" t="s">
        <v>1898</v>
      </c>
      <c r="C13" s="57"/>
      <c r="D13" s="57">
        <f>'[1]BOR 12-20'!F8</f>
        <v>11.045000000000002</v>
      </c>
      <c r="E13" s="57">
        <f>'[1]BOR 12-20'!H8</f>
        <v>14.85</v>
      </c>
      <c r="F13" s="57">
        <f>'[1]BOR 12-20'!J8</f>
        <v>7.9499999999999993</v>
      </c>
      <c r="G13" s="57">
        <f>'[1]BOR 12-20'!L8</f>
        <v>7.1999999999999993</v>
      </c>
      <c r="H13" s="57">
        <f>'[1]BOR 12-20'!N8</f>
        <v>5.81</v>
      </c>
      <c r="I13" s="57">
        <f>'[1]BOR 12-20'!P8</f>
        <v>5.2700000000000005</v>
      </c>
      <c r="J13" s="57">
        <f>'[1]BOR 12-20'!R8</f>
        <v>3.8499999999999996</v>
      </c>
      <c r="K13" s="57">
        <f>'[1]BOR 12-20'!T8</f>
        <v>2.25</v>
      </c>
      <c r="L13" s="57">
        <f>'[1]BOR 12-20'!V8</f>
        <v>32.1</v>
      </c>
      <c r="M13" s="57">
        <f>'[1]BOR 12-20'!X8</f>
        <v>32.1</v>
      </c>
      <c r="N13" s="57">
        <f>'[1]BOR 12-20'!Z8</f>
        <v>2.25</v>
      </c>
      <c r="O13" s="57">
        <f>'[1]BOR 12-20'!AB8</f>
        <v>137.58000000000001</v>
      </c>
      <c r="P13" s="57">
        <f>'[1]BOR 12-20'!AD8</f>
        <v>3.58</v>
      </c>
      <c r="Q13" s="57">
        <f>'[1]BOR 12-20'!AF8</f>
        <v>3.58</v>
      </c>
    </row>
    <row r="14" spans="2:17" ht="15" x14ac:dyDescent="0.2">
      <c r="B14" s="55" t="s">
        <v>1899</v>
      </c>
      <c r="C14" s="57">
        <f>'[1]BOR 12-20'!D35</f>
        <v>185.19800000000001</v>
      </c>
      <c r="D14" s="57">
        <f>'[1]BOR 12-20'!F35</f>
        <v>145.76299999999998</v>
      </c>
      <c r="E14" s="57">
        <f>'[1]BOR 12-20'!H35</f>
        <v>173.43099999999998</v>
      </c>
      <c r="F14" s="57">
        <f>'[1]BOR 12-20'!J35</f>
        <v>164.19399999999999</v>
      </c>
      <c r="G14" s="57">
        <f>'[1]BOR 12-20'!L35</f>
        <v>158.303</v>
      </c>
      <c r="H14" s="57">
        <f>'[1]BOR 12-20'!N35</f>
        <v>156.70000000000002</v>
      </c>
      <c r="I14" s="57">
        <f>'[1]BOR 12-20'!P35</f>
        <v>152.88000000000002</v>
      </c>
      <c r="J14" s="57">
        <f>'[1]BOR 12-20'!R35</f>
        <v>174.45</v>
      </c>
      <c r="K14" s="57">
        <f>'[1]BOR 12-20'!T35</f>
        <v>357.25700000000018</v>
      </c>
      <c r="L14" s="57">
        <f>'[1]BOR 12-20'!V35</f>
        <v>375.5979999999999</v>
      </c>
      <c r="M14" s="57">
        <f>'[1]BOR 12-20'!X35</f>
        <v>375.59999999999997</v>
      </c>
      <c r="N14" s="57">
        <f>+'[1]BOR 12-20'!Z35</f>
        <v>159.02000000000001</v>
      </c>
      <c r="O14" s="57">
        <f>+'[1]BOR 12-20'!AB35</f>
        <v>158.78299999999999</v>
      </c>
      <c r="P14" s="57">
        <f>+'[1]BOR 12-20'!AD35</f>
        <v>202.946</v>
      </c>
      <c r="Q14" s="57">
        <f>'[1]BOR 12-20'!AF35</f>
        <v>182.08500000000001</v>
      </c>
    </row>
    <row r="15" spans="2:17" ht="15.75" thickBot="1" x14ac:dyDescent="0.25">
      <c r="B15" s="55" t="s">
        <v>1900</v>
      </c>
      <c r="C15" s="57">
        <f>'[1]BOR 12-20'!D96</f>
        <v>0</v>
      </c>
      <c r="D15" s="57">
        <f>'[1]BOR 12-20'!F96</f>
        <v>0</v>
      </c>
      <c r="E15" s="57">
        <f>'[1]BOR 12-20'!H96</f>
        <v>0</v>
      </c>
      <c r="F15" s="57">
        <f>'[1]BOR 12-20'!J96</f>
        <v>0</v>
      </c>
      <c r="G15" s="57">
        <f>'[1]BOR 12-20'!L96</f>
        <v>0</v>
      </c>
      <c r="H15" s="57">
        <f>'[1]BOR 12-20'!N96</f>
        <v>0</v>
      </c>
      <c r="I15" s="57">
        <f>'[1]BOR 12-20'!P96</f>
        <v>0</v>
      </c>
      <c r="J15" s="57">
        <f>'[1]BOR 12-20'!R96</f>
        <v>0</v>
      </c>
      <c r="K15" s="57">
        <f>'[1]BOR 12-20'!T96</f>
        <v>0</v>
      </c>
      <c r="L15" s="57">
        <f>'[1]BOR 12-20'!V96</f>
        <v>0</v>
      </c>
      <c r="M15" s="57">
        <f>'[1]BOR 12-20'!X96</f>
        <v>0</v>
      </c>
      <c r="N15" s="57">
        <f>'[1]BOR 12-20'!Z96</f>
        <v>0</v>
      </c>
      <c r="O15" s="57">
        <f>'[1]BOR 12-20'!AB96</f>
        <v>0</v>
      </c>
      <c r="P15" s="57">
        <f>'[1]BOR 12-20'!AD117</f>
        <v>0</v>
      </c>
      <c r="Q15" s="57">
        <f>'[1]BOR 12-20'!AF118</f>
        <v>0</v>
      </c>
    </row>
    <row r="16" spans="2:17" ht="15.75" x14ac:dyDescent="0.25">
      <c r="B16" s="53" t="s">
        <v>1868</v>
      </c>
      <c r="C16" s="54">
        <f t="shared" ref="C16:Q16" si="4">SUM(C17:C20)</f>
        <v>35.941126740000009</v>
      </c>
      <c r="D16" s="54">
        <f t="shared" si="4"/>
        <v>32.215806630000003</v>
      </c>
      <c r="E16" s="54">
        <f t="shared" si="4"/>
        <v>37.622313849999998</v>
      </c>
      <c r="F16" s="54">
        <f t="shared" si="4"/>
        <v>40.529860040000003</v>
      </c>
      <c r="G16" s="54">
        <f t="shared" si="4"/>
        <v>48.78828214</v>
      </c>
      <c r="H16" s="54">
        <f t="shared" si="4"/>
        <v>85.006274900000008</v>
      </c>
      <c r="I16" s="54">
        <f t="shared" si="4"/>
        <v>86.172326060000003</v>
      </c>
      <c r="J16" s="54">
        <f t="shared" si="4"/>
        <v>129.24871125999996</v>
      </c>
      <c r="K16" s="54">
        <f t="shared" si="4"/>
        <v>148.33197152999998</v>
      </c>
      <c r="L16" s="54">
        <f t="shared" si="4"/>
        <v>122.90793322000002</v>
      </c>
      <c r="M16" s="54">
        <f t="shared" si="4"/>
        <v>135.89025700000002</v>
      </c>
      <c r="N16" s="54">
        <f t="shared" si="4"/>
        <v>179.20836423000003</v>
      </c>
      <c r="O16" s="54">
        <f t="shared" si="4"/>
        <v>163.21500000000003</v>
      </c>
      <c r="P16" s="54">
        <f t="shared" si="4"/>
        <v>190.28399999999999</v>
      </c>
      <c r="Q16" s="54">
        <f t="shared" si="4"/>
        <v>40.562000000000005</v>
      </c>
    </row>
    <row r="17" spans="2:17" ht="15" x14ac:dyDescent="0.2">
      <c r="B17" s="55" t="s">
        <v>1897</v>
      </c>
      <c r="C17" s="57">
        <f>+'[1]USACE 12-20'!D5</f>
        <v>0.20699999999999999</v>
      </c>
      <c r="D17" s="57">
        <f>+'[1]USACE 12-20'!F5</f>
        <v>0.12</v>
      </c>
      <c r="E17" s="57">
        <f>+'[1]USACE 12-20'!H5</f>
        <v>0.115</v>
      </c>
      <c r="F17" s="57">
        <f>+'[1]USACE 12-20'!J5</f>
        <v>0.09</v>
      </c>
      <c r="G17" s="57">
        <f>+'[1]USACE 12-20'!L5</f>
        <v>9.6000000000000002E-2</v>
      </c>
      <c r="H17" s="57">
        <f>+'[1]USACE 12-20'!N5</f>
        <v>4.5999999999999999E-2</v>
      </c>
      <c r="I17" s="57">
        <f>+'[1]USACE 12-20'!P5</f>
        <v>1.9E-2</v>
      </c>
      <c r="J17" s="57">
        <f>+'[1]USACE 12-20'!R5</f>
        <v>3.0000000000000001E-3</v>
      </c>
      <c r="K17" s="57">
        <f>+'[1]USACE 12-20'!T5</f>
        <v>4.048479E-2</v>
      </c>
      <c r="L17" s="57">
        <f>+'[1]USACE 12-20'!V5</f>
        <v>1.368773E-2</v>
      </c>
      <c r="M17" s="57">
        <f>+'[1]USACE 12-20'!X5</f>
        <v>1.9047999999999999E-2</v>
      </c>
      <c r="N17" s="57">
        <f>'[1]USACE 12-20'!Z5</f>
        <v>1.1936190000000001E-2</v>
      </c>
      <c r="O17" s="57">
        <f>'[1]USACE 12-20'!AB5</f>
        <v>7.0000000000000001E-3</v>
      </c>
      <c r="P17" s="57">
        <f>'[1]USACE 12-20'!AD5</f>
        <v>0</v>
      </c>
      <c r="Q17" s="57">
        <f>'[1]USACE 12-20'!AF5</f>
        <v>0</v>
      </c>
    </row>
    <row r="18" spans="2:17" ht="15" x14ac:dyDescent="0.2">
      <c r="B18" s="55" t="s">
        <v>1898</v>
      </c>
      <c r="C18" s="57">
        <f>+'[1]USACE 12-20'!D7:D7</f>
        <v>0</v>
      </c>
      <c r="D18" s="57">
        <f>+'[1]USACE 12-20'!F7</f>
        <v>1.6871500000000001E-2</v>
      </c>
      <c r="E18" s="57">
        <f>+'[1]USACE 12-20'!H7</f>
        <v>0.24900058</v>
      </c>
      <c r="F18" s="57">
        <f>+'[1]USACE 12-20'!J7</f>
        <v>1.1582999999999999E-3</v>
      </c>
      <c r="G18" s="57">
        <f>+'[1]USACE 12-20'!L7</f>
        <v>0</v>
      </c>
      <c r="H18" s="57">
        <f>+'[1]USACE 12-20'!N7</f>
        <v>0</v>
      </c>
      <c r="I18" s="57">
        <f>+'[1]USACE 12-20'!P7</f>
        <v>5.6500600000000002E-3</v>
      </c>
      <c r="J18" s="57">
        <f>+'[1]USACE 12-20'!R7</f>
        <v>0.17253964999999999</v>
      </c>
      <c r="K18" s="57">
        <f>+'[1]USACE 12-20'!T7</f>
        <v>0</v>
      </c>
      <c r="L18" s="57">
        <f>+'[1]USACE 12-20'!V7</f>
        <v>2.1378930000000001E-2</v>
      </c>
      <c r="M18" s="57">
        <f>+'[1]USACE 12-20'!X7</f>
        <v>0</v>
      </c>
      <c r="N18" s="57">
        <f>'[1]USACE 12-20'!Z7</f>
        <v>0</v>
      </c>
      <c r="O18" s="57">
        <f>'[1]USACE 12-20'!AB7</f>
        <v>0</v>
      </c>
      <c r="P18" s="57">
        <f>'[1]USACE 12-20'!AD7</f>
        <v>0</v>
      </c>
      <c r="Q18" s="57">
        <f>'[1]USACE 12-20'!AF7</f>
        <v>0</v>
      </c>
    </row>
    <row r="19" spans="2:17" ht="15" x14ac:dyDescent="0.2">
      <c r="B19" s="55" t="s">
        <v>1899</v>
      </c>
      <c r="C19" s="57">
        <f>+'[1]USACE 12-20'!D9</f>
        <v>0.68799999999999994</v>
      </c>
      <c r="D19" s="57">
        <f>+'[1]USACE 12-20'!F9</f>
        <v>0.38900000000000001</v>
      </c>
      <c r="E19" s="57">
        <f>+'[1]USACE 12-20'!H9</f>
        <v>1.2749999999999999</v>
      </c>
      <c r="F19" s="57">
        <f>+'[1]USACE 12-20'!J9</f>
        <v>10.091999999999999</v>
      </c>
      <c r="G19" s="57">
        <f>+'[1]USACE 12-20'!L9</f>
        <v>8.8529999999999998</v>
      </c>
      <c r="H19" s="57">
        <f>+'[1]USACE 12-20'!N9</f>
        <v>12.982999999999999</v>
      </c>
      <c r="I19" s="57">
        <f>+'[1]USACE 12-20'!P9</f>
        <v>8.86</v>
      </c>
      <c r="J19" s="57">
        <f>+'[1]USACE 12-20'!R9</f>
        <v>13.341999999999999</v>
      </c>
      <c r="K19" s="57">
        <f>+'[1]USACE 12-20'!T9</f>
        <v>10.330669819999997</v>
      </c>
      <c r="L19" s="57">
        <f>+'[1]USACE 12-20'!V9</f>
        <v>12.947766720000001</v>
      </c>
      <c r="M19" s="57">
        <f>+'[1]USACE 12-20'!X9</f>
        <v>3.4847359999999998</v>
      </c>
      <c r="N19" s="57">
        <f>'[1]USACE 12-20'!Z9</f>
        <v>3.6298522900000001</v>
      </c>
      <c r="O19" s="57">
        <f>'[1]USACE 12-20'!AB9</f>
        <v>3.0999999999999996</v>
      </c>
      <c r="P19" s="57">
        <f>'[1]USACE 12-20'!AD9</f>
        <v>3.113</v>
      </c>
      <c r="Q19" s="57">
        <f>'[1]USACE 12-20'!AF9</f>
        <v>1.9750000000000001</v>
      </c>
    </row>
    <row r="20" spans="2:17" ht="15.75" thickBot="1" x14ac:dyDescent="0.25">
      <c r="B20" s="55" t="s">
        <v>1900</v>
      </c>
      <c r="C20" s="57">
        <f>+'[1]USACE 12-20'!D14</f>
        <v>35.046126740000005</v>
      </c>
      <c r="D20" s="57">
        <f>+'[1]USACE 12-20'!F14</f>
        <v>31.689935130000006</v>
      </c>
      <c r="E20" s="57">
        <f>+'[1]USACE 12-20'!H14</f>
        <v>35.983313269999996</v>
      </c>
      <c r="F20" s="57">
        <f>+'[1]USACE 12-20'!J14</f>
        <v>30.346701740000004</v>
      </c>
      <c r="G20" s="57">
        <f>+'[1]USACE 12-20'!L14</f>
        <v>39.839282140000002</v>
      </c>
      <c r="H20" s="57">
        <f>+'[1]USACE 12-20'!N14</f>
        <v>71.977274900000012</v>
      </c>
      <c r="I20" s="57">
        <f>+'[1]USACE 12-20'!P14</f>
        <v>77.287676000000005</v>
      </c>
      <c r="J20" s="57">
        <f>+'[1]USACE 12-20'!R14</f>
        <v>115.73117160999996</v>
      </c>
      <c r="K20" s="57">
        <f>+'[1]USACE 12-20'!T14</f>
        <v>137.96081691999998</v>
      </c>
      <c r="L20" s="57">
        <f>+'[1]USACE 12-20'!V14</f>
        <v>109.92509984000002</v>
      </c>
      <c r="M20" s="57">
        <f>+'[1]USACE 12-20'!X14</f>
        <v>132.38647300000002</v>
      </c>
      <c r="N20" s="57">
        <f>'[1]USACE 12-20'!Z14</f>
        <v>175.56657575000003</v>
      </c>
      <c r="O20" s="57">
        <f>'[1]USACE 12-20'!AB14</f>
        <v>160.10800000000003</v>
      </c>
      <c r="P20" s="57">
        <f>'[1]USACE 12-20'!AD14</f>
        <v>187.17099999999999</v>
      </c>
      <c r="Q20" s="57">
        <f>'[1]USACE 12-20'!AF14</f>
        <v>38.587000000000003</v>
      </c>
    </row>
    <row r="21" spans="2:17" ht="16.5" customHeight="1" x14ac:dyDescent="0.25">
      <c r="B21" s="58" t="s">
        <v>1901</v>
      </c>
      <c r="C21" s="54">
        <f t="shared" ref="C21:H21" si="5">SUM(C22:C25)</f>
        <v>56.075000000000003</v>
      </c>
      <c r="D21" s="54">
        <f t="shared" si="5"/>
        <v>44.908999999999999</v>
      </c>
      <c r="E21" s="54">
        <f t="shared" si="5"/>
        <v>52.156999999999996</v>
      </c>
      <c r="F21" s="54">
        <f t="shared" si="5"/>
        <v>52.973999999999997</v>
      </c>
      <c r="G21" s="54">
        <f t="shared" si="5"/>
        <v>46.010000000000005</v>
      </c>
      <c r="H21" s="54">
        <f t="shared" si="5"/>
        <v>33.79</v>
      </c>
      <c r="I21" s="54">
        <f t="shared" ref="I21:Q21" si="6">SUM(I22:I25)</f>
        <v>80.581000000000003</v>
      </c>
      <c r="J21" s="54">
        <f t="shared" si="6"/>
        <v>53.693000000000005</v>
      </c>
      <c r="K21" s="54">
        <f t="shared" si="6"/>
        <v>55.992999999999995</v>
      </c>
      <c r="L21" s="54">
        <f t="shared" si="6"/>
        <v>86.596000000000004</v>
      </c>
      <c r="M21" s="54">
        <f t="shared" si="6"/>
        <v>77.054000000000002</v>
      </c>
      <c r="N21" s="54">
        <f t="shared" si="6"/>
        <v>74.793000000000006</v>
      </c>
      <c r="O21" s="54">
        <f t="shared" si="6"/>
        <v>56.838000000000001</v>
      </c>
      <c r="P21" s="54">
        <f t="shared" si="6"/>
        <v>50.712000000000003</v>
      </c>
      <c r="Q21" s="54">
        <f t="shared" si="6"/>
        <v>46.227000000000004</v>
      </c>
    </row>
    <row r="22" spans="2:17" ht="15" x14ac:dyDescent="0.2">
      <c r="B22" s="55" t="s">
        <v>1897</v>
      </c>
      <c r="C22" s="57">
        <f>'[1]NRCS 12-20'!D5</f>
        <v>0</v>
      </c>
      <c r="D22" s="57">
        <f>'[1]NRCS 12-20'!F5</f>
        <v>0</v>
      </c>
      <c r="E22" s="57">
        <f>'[1]NRCS 12-20'!H5</f>
        <v>0</v>
      </c>
      <c r="F22" s="57">
        <f>'[1]NRCS 12-20'!J5</f>
        <v>0</v>
      </c>
      <c r="G22" s="57">
        <f>'[1]NRCS 12-20'!L5</f>
        <v>0</v>
      </c>
      <c r="H22" s="57">
        <f>'[1]NRCS 12-20'!N5</f>
        <v>0</v>
      </c>
      <c r="I22" s="57">
        <f>'[1]NRCS 12-20'!P5</f>
        <v>0</v>
      </c>
      <c r="J22" s="57">
        <f>'[1]NRCS 12-20'!R5</f>
        <v>0</v>
      </c>
      <c r="K22" s="57">
        <f>'[1]NRCS 12-20'!T5</f>
        <v>0</v>
      </c>
      <c r="L22" s="57">
        <f>'[1]NRCS 12-20'!V5</f>
        <v>0</v>
      </c>
      <c r="M22" s="57">
        <f>'[1]NRCS 12-20'!X5</f>
        <v>0</v>
      </c>
      <c r="N22" s="57">
        <f>'[1]NRCS 12-20'!Z5</f>
        <v>0</v>
      </c>
      <c r="O22" s="57">
        <f>'[1]NRCS 12-20'!AB5</f>
        <v>0</v>
      </c>
      <c r="P22" s="57">
        <f>'[1]NRCS 12-20'!AD5</f>
        <v>0</v>
      </c>
      <c r="Q22" s="57">
        <f>'[1]NRCS 12-20'!AF5</f>
        <v>0</v>
      </c>
    </row>
    <row r="23" spans="2:17" ht="15" x14ac:dyDescent="0.2">
      <c r="B23" s="55" t="s">
        <v>1898</v>
      </c>
      <c r="C23" s="57">
        <f>'[1]NRCS 12-20'!D6</f>
        <v>35.591999999999999</v>
      </c>
      <c r="D23" s="57">
        <f>'[1]NRCS 12-20'!F6</f>
        <v>27.503</v>
      </c>
      <c r="E23" s="57">
        <f>'[1]NRCS 12-20'!H6</f>
        <v>17.672999999999998</v>
      </c>
      <c r="F23" s="57">
        <f>'[1]NRCS 12-20'!J6</f>
        <v>41.095999999999997</v>
      </c>
      <c r="G23" s="57">
        <f>'[1]NRCS 12-20'!L6</f>
        <v>38.636000000000003</v>
      </c>
      <c r="H23" s="57">
        <f>'[1]NRCS 12-20'!N6</f>
        <v>29.113</v>
      </c>
      <c r="I23" s="57">
        <f>'[1]NRCS 12-20'!P6</f>
        <v>72.007000000000005</v>
      </c>
      <c r="J23" s="57">
        <f>'[1]NRCS 12-20'!R6</f>
        <v>46.154000000000003</v>
      </c>
      <c r="K23" s="57">
        <f>'[1]NRCS 12-20'!T6</f>
        <v>33.491</v>
      </c>
      <c r="L23" s="57">
        <f>'[1]NRCS 12-20'!V6</f>
        <v>36.552999999999997</v>
      </c>
      <c r="M23" s="57">
        <f>'[1]NRCS 12-20'!X6</f>
        <v>43.421999999999997</v>
      </c>
      <c r="N23" s="57">
        <f>'[1]NRCS 12-20'!Z6</f>
        <v>43.375</v>
      </c>
      <c r="O23" s="57">
        <f>'[1]NRCS 12-20'!AB6</f>
        <v>24.535</v>
      </c>
      <c r="P23" s="57">
        <f>'[1]NRCS 12-20'!AD6</f>
        <v>20.09</v>
      </c>
      <c r="Q23" s="57">
        <f>'[1]NRCS 12-20'!AF6</f>
        <v>20.09</v>
      </c>
    </row>
    <row r="24" spans="2:17" ht="15" x14ac:dyDescent="0.2">
      <c r="B24" s="55" t="s">
        <v>1899</v>
      </c>
      <c r="C24" s="57">
        <f>'[1]NRCS 12-20'!D11</f>
        <v>20.483000000000001</v>
      </c>
      <c r="D24" s="57">
        <f>'[1]NRCS 12-20'!F11</f>
        <v>17.405999999999999</v>
      </c>
      <c r="E24" s="57">
        <f>'[1]NRCS 12-20'!H11</f>
        <v>4.484</v>
      </c>
      <c r="F24" s="57">
        <f>'[1]NRCS 12-20'!J11</f>
        <v>11.878</v>
      </c>
      <c r="G24" s="57">
        <f>'[1]NRCS 12-20'!L11</f>
        <v>7.3740000000000006</v>
      </c>
      <c r="H24" s="57">
        <f>'[1]NRCS 12-20'!N11</f>
        <v>4.6769999999999996</v>
      </c>
      <c r="I24" s="57">
        <f>'[1]NRCS 12-20'!P11</f>
        <v>8.5739999999999998</v>
      </c>
      <c r="J24" s="57">
        <f>'[1]NRCS 12-20'!R11</f>
        <v>7.5389999999999997</v>
      </c>
      <c r="K24" s="57">
        <f>'[1]NRCS 12-20'!T11</f>
        <v>22.501999999999999</v>
      </c>
      <c r="L24" s="57">
        <f>'[1]NRCS 12-20'!V11</f>
        <v>27.5</v>
      </c>
      <c r="M24" s="57">
        <f>'[1]NRCS 12-20'!X11</f>
        <v>23.59</v>
      </c>
      <c r="N24" s="57">
        <f>'[1]NRCS 12-20'!Z11</f>
        <v>21.966000000000001</v>
      </c>
      <c r="O24" s="57">
        <f>'[1]NRCS 12-20'!AB11</f>
        <v>22.916</v>
      </c>
      <c r="P24" s="57">
        <f>'[1]NRCS 12-20'!AD11</f>
        <v>21.622</v>
      </c>
      <c r="Q24" s="57">
        <f>'[1]NRCS 12-20'!AF11</f>
        <v>17.137</v>
      </c>
    </row>
    <row r="25" spans="2:17" ht="15.75" thickBot="1" x14ac:dyDescent="0.25">
      <c r="B25" s="55" t="s">
        <v>1900</v>
      </c>
      <c r="C25" s="57">
        <f>'[1]NRCS 12-20'!D18</f>
        <v>0</v>
      </c>
      <c r="D25" s="57">
        <f>'[1]NRCS 12-20'!F18</f>
        <v>0</v>
      </c>
      <c r="E25" s="57">
        <f>'[1]NRCS 12-20'!H18</f>
        <v>30</v>
      </c>
      <c r="F25" s="57">
        <f>'[1]NRCS 12-20'!J18</f>
        <v>0</v>
      </c>
      <c r="G25" s="57">
        <f>'[1]NRCS 12-20'!L18</f>
        <v>0</v>
      </c>
      <c r="H25" s="57">
        <f>'[1]NRCS 12-20'!N18</f>
        <v>0</v>
      </c>
      <c r="I25" s="57">
        <f>'[1]NRCS 12-20'!P18</f>
        <v>0</v>
      </c>
      <c r="J25" s="57">
        <f>'[1]NRCS 12-20'!R18</f>
        <v>0</v>
      </c>
      <c r="K25" s="57">
        <f>'[1]NRCS 12-20'!T18</f>
        <v>0</v>
      </c>
      <c r="L25" s="57">
        <f>'[1]NRCS 12-20'!V18</f>
        <v>22.542999999999999</v>
      </c>
      <c r="M25" s="57">
        <f>'[1]NRCS 12-20'!X18</f>
        <v>10.042</v>
      </c>
      <c r="N25" s="57">
        <f>'[1]NRCS 12-20'!Z18</f>
        <v>9.452</v>
      </c>
      <c r="O25" s="57">
        <f>'[1]NRCS 12-20'!AB18</f>
        <v>9.3870000000000005</v>
      </c>
      <c r="P25" s="57">
        <f>'[1]NRCS 12-20'!AD18</f>
        <v>9</v>
      </c>
      <c r="Q25" s="57">
        <f>'[1]NRCS 12-20'!AF18</f>
        <v>9</v>
      </c>
    </row>
    <row r="26" spans="2:17" ht="15.75" x14ac:dyDescent="0.25">
      <c r="B26" s="59" t="s">
        <v>1902</v>
      </c>
      <c r="C26" s="54">
        <f t="shared" ref="C26:M26" si="7">SUM(C27:C30)</f>
        <v>1.39</v>
      </c>
      <c r="D26" s="54">
        <f t="shared" si="7"/>
        <v>1.3024300000000002</v>
      </c>
      <c r="E26" s="54">
        <f t="shared" si="7"/>
        <v>1.39</v>
      </c>
      <c r="F26" s="54">
        <f t="shared" si="7"/>
        <v>1.516</v>
      </c>
      <c r="G26" s="54">
        <f t="shared" si="7"/>
        <v>1.6440000000000001</v>
      </c>
      <c r="H26" s="54">
        <f t="shared" si="7"/>
        <v>1.5739999999999998</v>
      </c>
      <c r="I26" s="54">
        <f t="shared" si="7"/>
        <v>1.51</v>
      </c>
      <c r="J26" s="54">
        <f t="shared" si="7"/>
        <v>1.5189999999999999</v>
      </c>
      <c r="K26" s="54">
        <f t="shared" si="7"/>
        <v>1.548</v>
      </c>
      <c r="L26" s="54">
        <f t="shared" si="7"/>
        <v>1.5089999999999999</v>
      </c>
      <c r="M26" s="54">
        <f t="shared" si="7"/>
        <v>1.53</v>
      </c>
      <c r="N26" s="54">
        <f>SUM(N27:N30)</f>
        <v>1.5270000000000001</v>
      </c>
      <c r="O26" s="54">
        <f>SUM(O27:O30)</f>
        <v>1.5580000000000001</v>
      </c>
      <c r="P26" s="54">
        <f>SUM(P27:P30)</f>
        <v>1.18</v>
      </c>
      <c r="Q26" s="54">
        <f>SUM(Q27:Q30)</f>
        <v>0.79300000000000004</v>
      </c>
    </row>
    <row r="27" spans="2:17" ht="15" x14ac:dyDescent="0.2">
      <c r="B27" s="55" t="s">
        <v>1897</v>
      </c>
      <c r="C27" s="57">
        <f>'[1]NOAA 12-20'!D5</f>
        <v>0.18</v>
      </c>
      <c r="D27" s="57">
        <f>'[1]NOAA 12-20'!F5</f>
        <v>0.16866</v>
      </c>
      <c r="E27" s="57">
        <f>'[1]NOAA 12-20'!H5</f>
        <v>0.18</v>
      </c>
      <c r="F27" s="57">
        <f>'[1]NOAA 12-20'!J5</f>
        <v>0.26</v>
      </c>
      <c r="G27" s="57">
        <f>'[1]NOAA 12-20'!L5</f>
        <v>0.40500000000000003</v>
      </c>
      <c r="H27" s="57">
        <f>'[1]NOAA 12-20'!N5</f>
        <v>0.41599999999999998</v>
      </c>
      <c r="I27" s="57">
        <f>'[1]NOAA 12-20'!P5</f>
        <v>0.38</v>
      </c>
      <c r="J27" s="57">
        <f>'[1]NOAA 12-20'!R5</f>
        <v>0.309</v>
      </c>
      <c r="K27" s="57">
        <f>'[1]NOAA 12-20'!T5</f>
        <v>0.45600000000000002</v>
      </c>
      <c r="L27" s="57">
        <f>'[1]NOAA 12-20'!V5</f>
        <v>0.45099999999999996</v>
      </c>
      <c r="M27" s="57">
        <f>'[1]NOAA 12-20'!X5</f>
        <v>0.495</v>
      </c>
      <c r="N27" s="57">
        <f>'[1]NOAA 12-20'!Z5</f>
        <v>0.53800000000000003</v>
      </c>
      <c r="O27" s="57">
        <f>'[1]NOAA 12-20'!AB5</f>
        <v>0.44</v>
      </c>
      <c r="P27" s="57">
        <f>'[1]NOAA 12-20'!AD5</f>
        <v>0.376</v>
      </c>
      <c r="Q27" s="57">
        <f>'[1]NOAA 12-20'!AF5</f>
        <v>0.221</v>
      </c>
    </row>
    <row r="28" spans="2:17" ht="15" x14ac:dyDescent="0.2">
      <c r="B28" s="55" t="s">
        <v>1898</v>
      </c>
      <c r="C28" s="57">
        <f>'[1]NOAA 12-20'!D8</f>
        <v>1</v>
      </c>
      <c r="D28" s="57">
        <f>'[1]NOAA 12-20'!F8</f>
        <v>0.93700000000000006</v>
      </c>
      <c r="E28" s="57">
        <f>'[1]NOAA 12-20'!H8</f>
        <v>1</v>
      </c>
      <c r="F28" s="57">
        <f>'[1]NOAA 12-20'!J8</f>
        <v>1.1830000000000001</v>
      </c>
      <c r="G28" s="57">
        <f>'[1]NOAA 12-20'!L8</f>
        <v>1.1060000000000001</v>
      </c>
      <c r="H28" s="57">
        <f>'[1]NOAA 12-20'!N8</f>
        <v>1.028</v>
      </c>
      <c r="I28" s="57">
        <f>'[1]NOAA 12-20'!P8</f>
        <v>0.98199999999999998</v>
      </c>
      <c r="J28" s="57">
        <f>'[1]NOAA 12-20'!R8</f>
        <v>1.0589999999999999</v>
      </c>
      <c r="K28" s="57">
        <f>'[1]NOAA 12-20'!T8</f>
        <v>0.89</v>
      </c>
      <c r="L28" s="57">
        <f>'[1]NOAA 12-20'!V8</f>
        <v>0.94099999999999995</v>
      </c>
      <c r="M28" s="57">
        <f>'[1]NOAA 12-20'!X8</f>
        <v>0.87</v>
      </c>
      <c r="N28" s="57">
        <f>'[1]NOAA 12-20'!Z8</f>
        <v>0.78600000000000003</v>
      </c>
      <c r="O28" s="57">
        <f>'[1]NOAA 12-20'!AB8</f>
        <v>0.91100000000000003</v>
      </c>
      <c r="P28" s="57">
        <f>'[1]NOAA 12-20'!AD8</f>
        <v>0.77900000000000003</v>
      </c>
      <c r="Q28" s="57">
        <f>'[1]NOAA 12-20'!AF8</f>
        <v>0.54500000000000004</v>
      </c>
    </row>
    <row r="29" spans="2:17" ht="15" x14ac:dyDescent="0.2">
      <c r="B29" s="55" t="s">
        <v>1899</v>
      </c>
      <c r="C29" s="57">
        <f>'[1]NOAA 12-20'!D10</f>
        <v>0.21000000000000002</v>
      </c>
      <c r="D29" s="57">
        <f>'[1]NOAA 12-20'!F10</f>
        <v>0.19677000000000003</v>
      </c>
      <c r="E29" s="57">
        <f>'[1]NOAA 12-20'!H10</f>
        <v>0.21000000000000002</v>
      </c>
      <c r="F29" s="57">
        <f>'[1]NOAA 12-20'!J10</f>
        <v>7.2999999999999995E-2</v>
      </c>
      <c r="G29" s="57">
        <f>'[1]NOAA 12-20'!L10</f>
        <v>0.13300000000000001</v>
      </c>
      <c r="H29" s="57">
        <f>'[1]NOAA 12-20'!N10</f>
        <v>0.13</v>
      </c>
      <c r="I29" s="57">
        <f>'[1]NOAA 12-20'!P10</f>
        <v>0.14799999999999999</v>
      </c>
      <c r="J29" s="57">
        <f>'[1]NOAA 12-20'!R10</f>
        <v>0.151</v>
      </c>
      <c r="K29" s="57">
        <f>'[1]NOAA 12-20'!T10</f>
        <v>0.20200000000000001</v>
      </c>
      <c r="L29" s="57">
        <f>'[1]NOAA 12-20'!V10</f>
        <v>0.11699999999999999</v>
      </c>
      <c r="M29" s="57">
        <f>'[1]NOAA 12-20'!X10</f>
        <v>0.16499999999999998</v>
      </c>
      <c r="N29" s="57">
        <f>'[1]NOAA 12-20'!Z10</f>
        <v>0.20299999999999999</v>
      </c>
      <c r="O29" s="57">
        <f>'[1]NOAA 12-20'!AB10</f>
        <v>0.20699999999999999</v>
      </c>
      <c r="P29" s="57">
        <f>'[1]NOAA 12-20'!AD10</f>
        <v>2.5000000000000001E-2</v>
      </c>
      <c r="Q29" s="57">
        <f>'[1]NOAA 12-20'!AF10</f>
        <v>2.7E-2</v>
      </c>
    </row>
    <row r="30" spans="2:17" ht="15.75" thickBot="1" x14ac:dyDescent="0.25">
      <c r="B30" s="55" t="s">
        <v>1900</v>
      </c>
      <c r="C30" s="57">
        <f>'[1]NOAA 12-20'!E13</f>
        <v>0</v>
      </c>
      <c r="D30" s="57">
        <f>'[1]NOAA 12-20'!F13</f>
        <v>0</v>
      </c>
      <c r="E30" s="57">
        <f>'[1]NOAA 12-20'!H13</f>
        <v>0</v>
      </c>
      <c r="F30" s="57">
        <f>'[1]NOAA 12-20'!J13</f>
        <v>0</v>
      </c>
      <c r="G30" s="57">
        <f>'[1]NOAA 12-20'!L13</f>
        <v>0</v>
      </c>
      <c r="H30" s="57">
        <f>'[1]NOAA 12-20'!N13</f>
        <v>0</v>
      </c>
      <c r="I30" s="57">
        <f>'[1]NOAA 12-20'!P13</f>
        <v>0</v>
      </c>
      <c r="J30" s="57">
        <f>'[1]NOAA 12-20'!R13</f>
        <v>0</v>
      </c>
      <c r="K30" s="57">
        <f>'[1]NOAA 12-20'!T13</f>
        <v>0</v>
      </c>
      <c r="L30" s="57">
        <f>'[1]NOAA 12-20'!V13</f>
        <v>0</v>
      </c>
      <c r="M30" s="57">
        <f>'[1]NOAA 12-20'!X13</f>
        <v>0</v>
      </c>
      <c r="N30" s="57">
        <f>'[1]NOAA 12-20'!Z13</f>
        <v>0</v>
      </c>
      <c r="O30" s="57">
        <f>'[1]NOAA 12-20'!AB13</f>
        <v>0</v>
      </c>
      <c r="P30" s="57">
        <f>'[1]NOAA 12-20'!AD13</f>
        <v>0</v>
      </c>
      <c r="Q30" s="57">
        <f>'[1]NOAA 12-20'!AF13</f>
        <v>0</v>
      </c>
    </row>
    <row r="31" spans="2:17" ht="15.75" x14ac:dyDescent="0.25">
      <c r="B31" s="59" t="s">
        <v>1871</v>
      </c>
      <c r="C31" s="54">
        <f t="shared" ref="C31:Q31" si="8">SUM(C32:C35)</f>
        <v>8.136000000000001</v>
      </c>
      <c r="D31" s="54">
        <f t="shared" si="8"/>
        <v>6.8839999999999995</v>
      </c>
      <c r="E31" s="54">
        <f t="shared" si="8"/>
        <v>6.0430000000000001</v>
      </c>
      <c r="F31" s="54">
        <f t="shared" si="8"/>
        <v>8.6259999999999994</v>
      </c>
      <c r="G31" s="54">
        <f t="shared" si="8"/>
        <v>7.5720000000000001</v>
      </c>
      <c r="H31" s="54">
        <f t="shared" si="8"/>
        <v>11.056000000000001</v>
      </c>
      <c r="I31" s="54">
        <f t="shared" si="8"/>
        <v>8.1760000000000002</v>
      </c>
      <c r="J31" s="54">
        <f t="shared" si="8"/>
        <v>7.801000000000001</v>
      </c>
      <c r="K31" s="54">
        <f t="shared" si="8"/>
        <v>7.9480000000000004</v>
      </c>
      <c r="L31" s="54">
        <f t="shared" si="8"/>
        <v>7.2549999999999999</v>
      </c>
      <c r="M31" s="54">
        <f t="shared" si="8"/>
        <v>7.2590000000000003</v>
      </c>
      <c r="N31" s="54">
        <f t="shared" si="8"/>
        <v>7.2590000000000003</v>
      </c>
      <c r="O31" s="54">
        <f t="shared" si="8"/>
        <v>7.2590000000000003</v>
      </c>
      <c r="P31" s="54">
        <f t="shared" si="8"/>
        <v>7.0790000000000006</v>
      </c>
      <c r="Q31" s="54">
        <f t="shared" si="8"/>
        <v>3.8570000000000002</v>
      </c>
    </row>
    <row r="32" spans="2:17" ht="15" x14ac:dyDescent="0.2">
      <c r="B32" s="55" t="s">
        <v>1897</v>
      </c>
      <c r="C32" s="57">
        <f>'[1]USGS 12-20'!D5</f>
        <v>0</v>
      </c>
      <c r="D32" s="57">
        <f>'[1]USGS 12-20'!F5</f>
        <v>0</v>
      </c>
      <c r="E32" s="57">
        <f>'[1]USGS 12-20'!H5</f>
        <v>0</v>
      </c>
      <c r="F32" s="57">
        <f>'[1]USGS 12-20'!J5</f>
        <v>0</v>
      </c>
      <c r="G32" s="57">
        <f>'[1]USGS 12-20'!L5</f>
        <v>0</v>
      </c>
      <c r="H32" s="57">
        <f>'[1]USGS 12-20'!N5</f>
        <v>0</v>
      </c>
      <c r="I32" s="57">
        <f>'[1]USGS 12-20'!P5</f>
        <v>0</v>
      </c>
      <c r="J32" s="57">
        <f>'[1]USGS 12-20'!R5</f>
        <v>0</v>
      </c>
      <c r="K32" s="57">
        <f>'[1]USGS 12-20'!T5</f>
        <v>0</v>
      </c>
      <c r="L32" s="57">
        <f>'[1]USGS 12-20'!V5</f>
        <v>0</v>
      </c>
      <c r="M32" s="57">
        <f>'[1]USGS 12-20'!X5</f>
        <v>0</v>
      </c>
      <c r="N32" s="57">
        <f>'[1]USGS 12-20'!Z5</f>
        <v>0</v>
      </c>
      <c r="O32" s="57">
        <f>'[1]USGS 12-20'!AB5</f>
        <v>0</v>
      </c>
      <c r="P32" s="57">
        <f>'[1]USGS 12-20'!AD5</f>
        <v>0</v>
      </c>
      <c r="Q32" s="57">
        <f>'[1]USGS 12-20'!AF5</f>
        <v>0</v>
      </c>
    </row>
    <row r="33" spans="2:17" ht="15" x14ac:dyDescent="0.2">
      <c r="B33" s="55" t="s">
        <v>1898</v>
      </c>
      <c r="C33" s="57">
        <f>'[1]USGS 12-20'!D6</f>
        <v>0</v>
      </c>
      <c r="D33" s="57">
        <f>'[1]USGS 12-20'!F6</f>
        <v>0</v>
      </c>
      <c r="E33" s="57">
        <f>'[1]USGS 12-20'!H6</f>
        <v>0</v>
      </c>
      <c r="F33" s="57">
        <f>'[1]USGS 12-20'!J6</f>
        <v>0</v>
      </c>
      <c r="G33" s="57">
        <f>'[1]USGS 12-20'!L6</f>
        <v>0</v>
      </c>
      <c r="H33" s="57">
        <f>'[1]USGS 12-20'!N6</f>
        <v>0</v>
      </c>
      <c r="I33" s="57">
        <f>'[1]USGS 12-20'!P6</f>
        <v>0</v>
      </c>
      <c r="J33" s="57">
        <f>'[1]USGS 12-20'!R6</f>
        <v>0</v>
      </c>
      <c r="K33" s="57">
        <f>'[1]USGS 12-20'!T6</f>
        <v>0</v>
      </c>
      <c r="L33" s="57">
        <f>'[1]USGS 12-20'!V6</f>
        <v>0</v>
      </c>
      <c r="M33" s="57">
        <f>'[1]USGS 12-20'!X6</f>
        <v>0</v>
      </c>
      <c r="N33" s="57">
        <f>'[1]USGS 12-20'!Z6</f>
        <v>0</v>
      </c>
      <c r="O33" s="57">
        <f>'[1]USGS 12-20'!AB6</f>
        <v>0</v>
      </c>
      <c r="P33" s="57">
        <f>'[1]USGS 12-20'!AD6</f>
        <v>0</v>
      </c>
      <c r="Q33" s="57">
        <f>'[1]USGS 12-20'!AF6</f>
        <v>0</v>
      </c>
    </row>
    <row r="34" spans="2:17" ht="15" x14ac:dyDescent="0.2">
      <c r="B34" s="55" t="s">
        <v>1899</v>
      </c>
      <c r="C34" s="57">
        <f>'[1]USGS 12-20'!D7</f>
        <v>8.136000000000001</v>
      </c>
      <c r="D34" s="57">
        <f>'[1]USGS 12-20'!F7</f>
        <v>6.8839999999999995</v>
      </c>
      <c r="E34" s="57">
        <f>'[1]USGS 12-20'!H7</f>
        <v>6.0430000000000001</v>
      </c>
      <c r="F34" s="57">
        <f>'[1]USGS 12-20'!J7</f>
        <v>8.6259999999999994</v>
      </c>
      <c r="G34" s="57">
        <f>'[1]USGS 12-20'!L7</f>
        <v>7.5720000000000001</v>
      </c>
      <c r="H34" s="57">
        <f>'[1]USGS 12-20'!N7</f>
        <v>11.056000000000001</v>
      </c>
      <c r="I34" s="57">
        <f>'[1]USGS 12-20'!P7</f>
        <v>8.1760000000000002</v>
      </c>
      <c r="J34" s="57">
        <f>'[1]USGS 12-20'!R7</f>
        <v>7.801000000000001</v>
      </c>
      <c r="K34" s="57">
        <f>'[1]USGS 12-20'!T7</f>
        <v>7.9480000000000004</v>
      </c>
      <c r="L34" s="57">
        <f>'[1]USGS 12-20'!V7</f>
        <v>7.2549999999999999</v>
      </c>
      <c r="M34" s="57">
        <f>'[1]USGS 12-20'!X7</f>
        <v>7.2590000000000003</v>
      </c>
      <c r="N34" s="57">
        <f>'[1]USGS 12-20'!Z7</f>
        <v>7.2590000000000003</v>
      </c>
      <c r="O34" s="57">
        <f>'[1]USGS 12-20'!AB7</f>
        <v>7.2590000000000003</v>
      </c>
      <c r="P34" s="57">
        <f>'[1]USGS 12-20'!AD7</f>
        <v>7.0790000000000006</v>
      </c>
      <c r="Q34" s="57">
        <f>'[1]USGS 12-20'!AF7</f>
        <v>3.8570000000000002</v>
      </c>
    </row>
    <row r="35" spans="2:17" ht="15.75" thickBot="1" x14ac:dyDescent="0.25">
      <c r="B35" s="55" t="s">
        <v>1900</v>
      </c>
      <c r="C35" s="57">
        <f>'[1]USGS 12-20'!D15</f>
        <v>0</v>
      </c>
      <c r="D35" s="57">
        <f>'[1]USGS 12-20'!F15</f>
        <v>0</v>
      </c>
      <c r="E35" s="57">
        <f>'[1]USGS 12-20'!H15</f>
        <v>0</v>
      </c>
      <c r="F35" s="57">
        <f>'[1]USGS 12-20'!J15</f>
        <v>0</v>
      </c>
      <c r="G35" s="57">
        <f>'[1]USGS 12-20'!L15</f>
        <v>0</v>
      </c>
      <c r="H35" s="57">
        <f>'[1]USGS 12-20'!N15</f>
        <v>0</v>
      </c>
      <c r="I35" s="57">
        <f>'[1]USGS 12-20'!P15</f>
        <v>0</v>
      </c>
      <c r="J35" s="57">
        <f>'[1]USGS 12-20'!R15</f>
        <v>0</v>
      </c>
      <c r="K35" s="57">
        <f>'[1]USGS 12-20'!T15</f>
        <v>0</v>
      </c>
      <c r="L35" s="57">
        <f>'[1]USGS 12-20'!V15</f>
        <v>0</v>
      </c>
      <c r="M35" s="57">
        <f>'[1]USGS 12-20'!X8</f>
        <v>0</v>
      </c>
      <c r="N35" s="57">
        <f>'[1]USGS 12-20'!Z8</f>
        <v>0</v>
      </c>
      <c r="O35" s="57">
        <f>'[1]USGS 12-20'!AB8</f>
        <v>0</v>
      </c>
      <c r="P35" s="57">
        <f>'[1]USGS 12-20'!AD15</f>
        <v>0</v>
      </c>
      <c r="Q35" s="57">
        <f>'[1]USGS 12-20'!AH8</f>
        <v>0</v>
      </c>
    </row>
    <row r="36" spans="2:17" ht="15.75" x14ac:dyDescent="0.25">
      <c r="B36" s="59" t="s">
        <v>1903</v>
      </c>
      <c r="C36" s="54">
        <f t="shared" ref="C36:Q36" si="9">SUM(C37:C40)</f>
        <v>4.8600000000000003</v>
      </c>
      <c r="D36" s="54">
        <f t="shared" si="9"/>
        <v>4.8600000000000003</v>
      </c>
      <c r="E36" s="54">
        <f t="shared" si="9"/>
        <v>4.8600000000000003</v>
      </c>
      <c r="F36" s="54">
        <f t="shared" si="9"/>
        <v>4.8600000000000003</v>
      </c>
      <c r="G36" s="54">
        <f t="shared" si="9"/>
        <v>5.96</v>
      </c>
      <c r="H36" s="54">
        <f t="shared" si="9"/>
        <v>5.96</v>
      </c>
      <c r="I36" s="54">
        <f t="shared" si="9"/>
        <v>5.9370000000000003</v>
      </c>
      <c r="J36" s="54">
        <f t="shared" si="9"/>
        <v>5.9679999999999991</v>
      </c>
      <c r="K36" s="54">
        <f t="shared" si="9"/>
        <v>5.9679999999999991</v>
      </c>
      <c r="L36" s="54">
        <f t="shared" si="9"/>
        <v>5.9379999999999997</v>
      </c>
      <c r="M36" s="54">
        <f t="shared" si="9"/>
        <v>5.9379999999999997</v>
      </c>
      <c r="N36" s="54">
        <f t="shared" si="9"/>
        <v>5.9379999999999997</v>
      </c>
      <c r="O36" s="54">
        <f t="shared" si="9"/>
        <v>5.9379999999999997</v>
      </c>
      <c r="P36" s="54">
        <f t="shared" si="9"/>
        <v>5.9379999999999997</v>
      </c>
      <c r="Q36" s="54">
        <f t="shared" si="9"/>
        <v>0</v>
      </c>
    </row>
    <row r="37" spans="2:17" ht="15" x14ac:dyDescent="0.2">
      <c r="B37" s="55" t="s">
        <v>1897</v>
      </c>
      <c r="C37" s="57">
        <f>'[1]F&amp;WS 12-20'!D5</f>
        <v>0.79300000000000004</v>
      </c>
      <c r="D37" s="57">
        <f>'[1]F&amp;WS 12-20'!F5</f>
        <v>0.79300000000000004</v>
      </c>
      <c r="E37" s="57">
        <f>'[1]F&amp;WS 12-20'!H5</f>
        <v>0.79300000000000004</v>
      </c>
      <c r="F37" s="57">
        <f>'[1]F&amp;WS 12-20'!J5</f>
        <v>0.79300000000000004</v>
      </c>
      <c r="G37" s="57">
        <f>'[1]F&amp;WS 12-20'!L5</f>
        <v>0.79300000000000004</v>
      </c>
      <c r="H37" s="57">
        <f>'[1]F&amp;WS 12-20'!N5</f>
        <v>0.79300000000000004</v>
      </c>
      <c r="I37" s="57">
        <f>'[1]F&amp;WS 12-20'!P5</f>
        <v>0.79</v>
      </c>
      <c r="J37" s="57">
        <f>'[1]F&amp;WS 12-20'!R5</f>
        <v>0.80099999999999993</v>
      </c>
      <c r="K37" s="57">
        <f>'[1]F&amp;WS 12-20'!T5</f>
        <v>0.80099999999999993</v>
      </c>
      <c r="L37" s="57">
        <f>'[1]F&amp;WS 12-20'!V5</f>
        <v>0.80099999999999993</v>
      </c>
      <c r="M37" s="57">
        <f>'[1]F&amp;WS 12-20'!X5</f>
        <v>0.80099999999999993</v>
      </c>
      <c r="N37" s="57">
        <f>'[1]F&amp;WS 12-20'!Z5</f>
        <v>0.80099999999999993</v>
      </c>
      <c r="O37" s="57">
        <f>'[1]F&amp;WS 12-20'!AB5</f>
        <v>0.80099999999999993</v>
      </c>
      <c r="P37" s="57">
        <f>'[1]F&amp;WS 12-20'!AD5</f>
        <v>0.80099999999999993</v>
      </c>
      <c r="Q37" s="57">
        <f>'[1]F&amp;WS 12-20'!AF5</f>
        <v>0</v>
      </c>
    </row>
    <row r="38" spans="2:17" ht="15" x14ac:dyDescent="0.2">
      <c r="B38" s="55" t="s">
        <v>1898</v>
      </c>
      <c r="C38" s="57">
        <f>'[1]F&amp;WS 12-20'!D15</f>
        <v>0.9870000000000001</v>
      </c>
      <c r="D38" s="57">
        <f>'[1]F&amp;WS 12-20'!F15</f>
        <v>0.9870000000000001</v>
      </c>
      <c r="E38" s="57">
        <f>'[1]F&amp;WS 12-20'!H15</f>
        <v>0.9870000000000001</v>
      </c>
      <c r="F38" s="57">
        <f>'[1]F&amp;WS 12-20'!J15</f>
        <v>0.9870000000000001</v>
      </c>
      <c r="G38" s="57">
        <f>'[1]F&amp;WS 12-20'!L15</f>
        <v>0.98699999999999999</v>
      </c>
      <c r="H38" s="57">
        <f>'[1]F&amp;WS 12-20'!N15</f>
        <v>0.98699999999999999</v>
      </c>
      <c r="I38" s="57">
        <f>'[1]F&amp;WS 12-20'!P15</f>
        <v>0.98199999999999998</v>
      </c>
      <c r="J38" s="57">
        <f>'[1]F&amp;WS 12-20'!R15</f>
        <v>0.98699999999999999</v>
      </c>
      <c r="K38" s="57">
        <f>'[1]F&amp;WS 12-20'!T15</f>
        <v>0.98699999999999999</v>
      </c>
      <c r="L38" s="57">
        <f>'[1]F&amp;WS 12-20'!V15</f>
        <v>0.95699999999999996</v>
      </c>
      <c r="M38" s="57">
        <f>'[1]F&amp;WS 12-20'!X15</f>
        <v>0.95699999999999996</v>
      </c>
      <c r="N38" s="57">
        <f>'[1]F&amp;WS 12-20'!Z15</f>
        <v>0.95699999999999996</v>
      </c>
      <c r="O38" s="57">
        <f>'[1]F&amp;WS 12-20'!AB15</f>
        <v>0.95699999999999996</v>
      </c>
      <c r="P38" s="57">
        <f>'[1]F&amp;WS 12-20'!AD15</f>
        <v>0.95699999999999996</v>
      </c>
      <c r="Q38" s="57">
        <f>'[1]F&amp;WS 12-20'!AF15</f>
        <v>0</v>
      </c>
    </row>
    <row r="39" spans="2:17" ht="15" x14ac:dyDescent="0.2">
      <c r="B39" s="55" t="s">
        <v>1899</v>
      </c>
      <c r="C39" s="57">
        <f>'[1]F&amp;WS 12-20'!D23</f>
        <v>2.9369999999999998</v>
      </c>
      <c r="D39" s="57">
        <f>'[1]F&amp;WS 12-20'!F23</f>
        <v>2.9369999999999998</v>
      </c>
      <c r="E39" s="57">
        <f>'[1]F&amp;WS 12-20'!H23</f>
        <v>2.9369999999999998</v>
      </c>
      <c r="F39" s="57">
        <f>'[1]F&amp;WS 12-20'!J23</f>
        <v>2.9369999999999998</v>
      </c>
      <c r="G39" s="57">
        <f>'[1]F&amp;WS 12-20'!L23</f>
        <v>4.0369999999999999</v>
      </c>
      <c r="H39" s="57">
        <f>'[1]F&amp;WS 12-20'!N23</f>
        <v>4.0369999999999999</v>
      </c>
      <c r="I39" s="57">
        <f>'[1]F&amp;WS 12-20'!P23</f>
        <v>4.0229999999999997</v>
      </c>
      <c r="J39" s="57">
        <f>'[1]F&amp;WS 12-20'!R23</f>
        <v>4.0369999999999999</v>
      </c>
      <c r="K39" s="57">
        <f>'[1]F&amp;WS 12-20'!T23</f>
        <v>4.0369999999999999</v>
      </c>
      <c r="L39" s="57">
        <f>'[1]F&amp;WS 12-20'!V23</f>
        <v>4.0369999999999999</v>
      </c>
      <c r="M39" s="57">
        <f>'[1]F&amp;WS 12-20'!X23</f>
        <v>4.0369999999999999</v>
      </c>
      <c r="N39" s="57">
        <f>'[1]F&amp;WS 12-20'!Z23</f>
        <v>4.0369999999999999</v>
      </c>
      <c r="O39" s="57">
        <f>'[1]F&amp;WS 12-20'!AB23</f>
        <v>4.0369999999999999</v>
      </c>
      <c r="P39" s="57">
        <f>'[1]F&amp;WS 12-20'!AD23</f>
        <v>4.0369999999999999</v>
      </c>
      <c r="Q39" s="57">
        <f>'[1]F&amp;WS 12-20'!AF23</f>
        <v>0</v>
      </c>
    </row>
    <row r="40" spans="2:17" ht="15.75" thickBot="1" x14ac:dyDescent="0.25">
      <c r="B40" s="55" t="s">
        <v>1900</v>
      </c>
      <c r="C40" s="57">
        <f>'[1]F&amp;WS 12-20'!D31</f>
        <v>0.14300000000000002</v>
      </c>
      <c r="D40" s="57">
        <f>'[1]F&amp;WS 12-20'!F31</f>
        <v>0.14300000000000002</v>
      </c>
      <c r="E40" s="57">
        <f>'[1]F&amp;WS 12-20'!H31</f>
        <v>0.14300000000000002</v>
      </c>
      <c r="F40" s="57">
        <f>'[1]F&amp;WS 12-20'!J31</f>
        <v>0.14300000000000002</v>
      </c>
      <c r="G40" s="57">
        <f>'[1]F&amp;WS 12-20'!L31</f>
        <v>0.14300000000000002</v>
      </c>
      <c r="H40" s="57">
        <f>'[1]F&amp;WS 12-20'!N31</f>
        <v>0.14300000000000002</v>
      </c>
      <c r="I40" s="57">
        <f>'[1]F&amp;WS 12-20'!P31</f>
        <v>0.14200000000000002</v>
      </c>
      <c r="J40" s="57">
        <f>'[1]F&amp;WS 12-20'!R31</f>
        <v>0.14300000000000002</v>
      </c>
      <c r="K40" s="57">
        <f>'[1]F&amp;WS 12-20'!T31</f>
        <v>0.14300000000000002</v>
      </c>
      <c r="L40" s="57">
        <f>'[1]F&amp;WS 12-20'!V31</f>
        <v>0.14300000000000002</v>
      </c>
      <c r="M40" s="57">
        <f>'[1]F&amp;WS 12-20'!X31</f>
        <v>0.14300000000000002</v>
      </c>
      <c r="N40" s="57">
        <f>'[1]F&amp;WS 12-20'!Z31</f>
        <v>0.14300000000000002</v>
      </c>
      <c r="O40" s="57">
        <f>'[1]F&amp;WS 12-20'!AB31</f>
        <v>0.14300000000000002</v>
      </c>
      <c r="P40" s="57">
        <f>'[1]F&amp;WS 12-20'!AD31</f>
        <v>0.14300000000000002</v>
      </c>
      <c r="Q40" s="57">
        <f>'[1]F&amp;WS 12-20'!AF31</f>
        <v>0</v>
      </c>
    </row>
    <row r="41" spans="2:17" ht="15.75" x14ac:dyDescent="0.25">
      <c r="B41" s="59" t="s">
        <v>1904</v>
      </c>
      <c r="C41" s="54">
        <f t="shared" ref="C41:Q41" si="10">SUM(C42:C45)</f>
        <v>85.89500000000001</v>
      </c>
      <c r="D41" s="54">
        <f t="shared" si="10"/>
        <v>79.787000000000006</v>
      </c>
      <c r="E41" s="54">
        <f t="shared" si="10"/>
        <v>83.01400000000001</v>
      </c>
      <c r="F41" s="54">
        <f t="shared" si="10"/>
        <v>83.098000000000013</v>
      </c>
      <c r="G41" s="54">
        <f t="shared" si="10"/>
        <v>79.65100000000001</v>
      </c>
      <c r="H41" s="54">
        <f t="shared" si="10"/>
        <v>79.103000000000009</v>
      </c>
      <c r="I41" s="54">
        <f t="shared" si="10"/>
        <v>79.427999999999997</v>
      </c>
      <c r="J41" s="54">
        <f t="shared" si="10"/>
        <v>67.459000000000003</v>
      </c>
      <c r="K41" s="54">
        <f t="shared" si="10"/>
        <v>70.495500000000007</v>
      </c>
      <c r="L41" s="54">
        <f t="shared" si="10"/>
        <v>98.777000000000001</v>
      </c>
      <c r="M41" s="54">
        <f t="shared" si="10"/>
        <v>237.05604600000001</v>
      </c>
      <c r="N41" s="54">
        <f t="shared" si="10"/>
        <v>312.017</v>
      </c>
      <c r="O41" s="54">
        <f t="shared" si="10"/>
        <v>508.83500000000004</v>
      </c>
      <c r="P41" s="54">
        <f t="shared" si="10"/>
        <v>497.85999999999996</v>
      </c>
      <c r="Q41" s="54">
        <f t="shared" si="10"/>
        <v>224.62</v>
      </c>
    </row>
    <row r="42" spans="2:17" ht="15" x14ac:dyDescent="0.2">
      <c r="B42" s="55" t="s">
        <v>1897</v>
      </c>
      <c r="C42" s="57">
        <f>'[1]EPA 12-20'!D5</f>
        <v>0</v>
      </c>
      <c r="D42" s="57">
        <f>'[1]EPA 12-20'!F5</f>
        <v>0</v>
      </c>
      <c r="E42" s="57">
        <f>'[1]EPA 12-20'!H5</f>
        <v>0</v>
      </c>
      <c r="F42" s="57">
        <f>'[1]EPA 12-20'!J5</f>
        <v>0</v>
      </c>
      <c r="G42" s="57">
        <f>'[1]EPA 12-20'!L5</f>
        <v>0</v>
      </c>
      <c r="H42" s="57">
        <f>'[1]EPA 12-20'!N5</f>
        <v>0</v>
      </c>
      <c r="I42" s="57">
        <f>'[1]EPA 12-20'!P5</f>
        <v>0</v>
      </c>
      <c r="J42" s="57">
        <f>'[1]EPA 12-20'!R5</f>
        <v>0</v>
      </c>
      <c r="K42" s="57">
        <f>'[1]EPA 12-20'!T5</f>
        <v>0</v>
      </c>
      <c r="L42" s="60">
        <f>'[1]EPA 12-20'!V5</f>
        <v>0</v>
      </c>
      <c r="M42" s="57">
        <f>'[1]EPA 12-20'!X5+'[1]EPA 12-20'!Z5</f>
        <v>0</v>
      </c>
      <c r="N42" s="60">
        <f>'[1]EPA 12-20'!AB5+'[1]EPA 12-20'!AD5</f>
        <v>0</v>
      </c>
      <c r="O42" s="60">
        <f>'[1]EPA 12-20'!AF5+'[1]EPA 12-20'!AH5</f>
        <v>0</v>
      </c>
      <c r="P42" s="60">
        <f>'[1]EPA 12-20'!AJ5+'[1]EPA 12-20'!AL5</f>
        <v>0</v>
      </c>
      <c r="Q42" s="57">
        <f>'[1]EPA 12-20'!AN5+'[1]EPA 12-20'!AP5</f>
        <v>0</v>
      </c>
    </row>
    <row r="43" spans="2:17" ht="15" x14ac:dyDescent="0.2">
      <c r="B43" s="55" t="s">
        <v>1898</v>
      </c>
      <c r="C43" s="57">
        <f>'[1]EPA 12-20'!D6</f>
        <v>35.335999999999999</v>
      </c>
      <c r="D43" s="57">
        <f>'[1]EPA 12-20'!F6</f>
        <v>33.152999999999999</v>
      </c>
      <c r="E43" s="57">
        <f>'[1]EPA 12-20'!H6</f>
        <v>35.026000000000003</v>
      </c>
      <c r="F43" s="57">
        <f>'[1]EPA 12-20'!J6</f>
        <v>34.953000000000003</v>
      </c>
      <c r="G43" s="57">
        <f>'[1]EPA 12-20'!L6</f>
        <v>33.225999999999999</v>
      </c>
      <c r="H43" s="57">
        <f>'[1]EPA 12-20'!N6</f>
        <v>33.003</v>
      </c>
      <c r="I43" s="57">
        <f>'[1]EPA 12-20'!P6</f>
        <v>33.003</v>
      </c>
      <c r="J43" s="57">
        <f>'[1]EPA 12-20'!R6</f>
        <v>33.218000000000004</v>
      </c>
      <c r="K43" s="57">
        <f>'[1]EPA 12-20'!T6</f>
        <v>31.152999999999999</v>
      </c>
      <c r="L43" s="57">
        <f>'[1]EPA 12-20'!V6</f>
        <v>40.844999999999999</v>
      </c>
      <c r="M43" s="57">
        <f>'[1]EPA 12-20'!X6+'[1]EPA 12-20'!Z6</f>
        <v>115.669523</v>
      </c>
      <c r="N43" s="57">
        <f>'[1]EPA 12-20'!AB6+'[1]EPA 12-20'!AD6</f>
        <v>164.774</v>
      </c>
      <c r="O43" s="57">
        <f>'[1]EPA 12-20'!AF6+'[1]EPA 12-20'!AH6</f>
        <v>318.66200000000003</v>
      </c>
      <c r="P43" s="57">
        <f>'[1]EPA 12-20'!AJ6+'[1]EPA 12-20'!AL6</f>
        <v>320.42399999999998</v>
      </c>
      <c r="Q43" s="57">
        <f>'[1]EPA 12-20'!AN6+'[1]EPA 12-20'!AP6</f>
        <v>119.46600000000001</v>
      </c>
    </row>
    <row r="44" spans="2:17" ht="15" x14ac:dyDescent="0.2">
      <c r="B44" s="55" t="s">
        <v>1899</v>
      </c>
      <c r="C44" s="57">
        <f>'[1]EPA 12-20'!D8</f>
        <v>50.559000000000005</v>
      </c>
      <c r="D44" s="57">
        <f>'[1]EPA 12-20'!F8</f>
        <v>46.634</v>
      </c>
      <c r="E44" s="57">
        <f>'[1]EPA 12-20'!H8</f>
        <v>47.988</v>
      </c>
      <c r="F44" s="57">
        <f>'[1]EPA 12-20'!J8</f>
        <v>48.145000000000003</v>
      </c>
      <c r="G44" s="57">
        <f>'[1]EPA 12-20'!L8</f>
        <v>46.425000000000004</v>
      </c>
      <c r="H44" s="57">
        <f>'[1]EPA 12-20'!N8</f>
        <v>46.1</v>
      </c>
      <c r="I44" s="57">
        <f>'[1]EPA 12-20'!P8</f>
        <v>46.425000000000004</v>
      </c>
      <c r="J44" s="57">
        <f>'[1]EPA 12-20'!R8</f>
        <v>34.241</v>
      </c>
      <c r="K44" s="57">
        <f>'[1]EPA 12-20'!T8</f>
        <v>39.342500000000008</v>
      </c>
      <c r="L44" s="57">
        <f>'[1]EPA 12-20'!V8</f>
        <v>57.932000000000002</v>
      </c>
      <c r="M44" s="57">
        <f>'[1]EPA 12-20'!X8+'[1]EPA 12-20'!Z8</f>
        <v>121.38652300000001</v>
      </c>
      <c r="N44" s="57">
        <f>'[1]EPA 12-20'!AB8+'[1]EPA 12-20'!AD8</f>
        <v>147.24299999999999</v>
      </c>
      <c r="O44" s="57">
        <f>'[1]EPA 12-20'!AF8+'[1]EPA 12-20'!AH8</f>
        <v>190.173</v>
      </c>
      <c r="P44" s="57">
        <f>'[1]EPA 12-20'!AJ8+'[1]EPA 12-20'!AL8</f>
        <v>177.43599999999998</v>
      </c>
      <c r="Q44" s="57">
        <f>'[1]EPA 12-20'!AN7+'[1]EPA 12-20'!AP7</f>
        <v>0</v>
      </c>
    </row>
    <row r="45" spans="2:17" ht="15.75" thickBot="1" x14ac:dyDescent="0.25">
      <c r="B45" s="61" t="s">
        <v>1900</v>
      </c>
      <c r="C45" s="62">
        <f>'[1]EPA 12-20'!D12</f>
        <v>0</v>
      </c>
      <c r="D45" s="62">
        <f>'[1]EPA 12-20'!F12</f>
        <v>0</v>
      </c>
      <c r="E45" s="62">
        <f>'[1]EPA 12-20'!H12</f>
        <v>0</v>
      </c>
      <c r="F45" s="62">
        <f>'[1]EPA 12-20'!J12</f>
        <v>0</v>
      </c>
      <c r="G45" s="62">
        <f>'[1]EPA 12-20'!L12</f>
        <v>0</v>
      </c>
      <c r="H45" s="62">
        <f>'[1]EPA 12-20'!N12</f>
        <v>0</v>
      </c>
      <c r="I45" s="62">
        <f>'[1]EPA 12-20'!P12</f>
        <v>0</v>
      </c>
      <c r="J45" s="62">
        <f>'[1]EPA 12-20'!R12</f>
        <v>0</v>
      </c>
      <c r="K45" s="62">
        <f>'[1]EPA 12-20'!T12</f>
        <v>0</v>
      </c>
      <c r="L45" s="62">
        <f>'[1]EPA 12-20'!V12</f>
        <v>0</v>
      </c>
      <c r="M45" s="62">
        <f>'[1]EPA 12-20'!X12+'[1]EPA 12-20'!Z12</f>
        <v>0</v>
      </c>
      <c r="N45" s="62">
        <f>'[1]EPA 12-20'!AB9+'[1]EPA 12-20'!AD9</f>
        <v>0</v>
      </c>
      <c r="O45" s="62">
        <f>'[1]EPA 12-20'!AF12+'[1]EPA 12-20'!AH12</f>
        <v>0</v>
      </c>
      <c r="P45" s="62">
        <f>'[1]EPA 12-20'!AJ12+'[1]EPA 12-20'!AL12</f>
        <v>0</v>
      </c>
      <c r="Q45" s="62">
        <f>'[1]EPA 12-20'!AN8+'[1]EPA 12-20'!AP8</f>
        <v>105.154</v>
      </c>
    </row>
    <row r="46" spans="2:17" ht="15" x14ac:dyDescent="0.2">
      <c r="B46" s="40"/>
      <c r="C46" s="63"/>
      <c r="D46" s="63"/>
      <c r="E46" s="63"/>
      <c r="F46" s="40"/>
      <c r="G46" s="40"/>
      <c r="H46" s="40"/>
      <c r="I46" s="40"/>
      <c r="J46" s="40"/>
      <c r="K46" s="40"/>
      <c r="L46" s="40"/>
      <c r="M46" s="40"/>
      <c r="N46" s="40"/>
      <c r="O46" s="40"/>
      <c r="P46" s="40"/>
      <c r="Q46" s="40"/>
    </row>
    <row r="47" spans="2:17" x14ac:dyDescent="0.2">
      <c r="B47" s="106"/>
      <c r="C47" s="107"/>
      <c r="D47" s="107"/>
      <c r="E47" s="107"/>
      <c r="F47" s="107"/>
      <c r="G47" s="107"/>
      <c r="H47" s="107"/>
      <c r="I47" s="107"/>
      <c r="J47" s="107"/>
      <c r="K47" s="107"/>
      <c r="L47" s="107"/>
      <c r="M47" s="107"/>
      <c r="N47" s="107"/>
      <c r="O47" s="107"/>
      <c r="P47" s="107"/>
    </row>
    <row r="48" spans="2:17" x14ac:dyDescent="0.2">
      <c r="B48" s="107"/>
      <c r="C48" s="107"/>
      <c r="D48" s="107"/>
      <c r="E48" s="107"/>
      <c r="F48" s="107"/>
      <c r="G48" s="107"/>
      <c r="H48" s="107"/>
      <c r="I48" s="107"/>
      <c r="J48" s="107"/>
      <c r="K48" s="107"/>
      <c r="L48" s="107"/>
      <c r="M48" s="107"/>
      <c r="N48" s="107"/>
      <c r="O48" s="107"/>
      <c r="P48" s="107"/>
    </row>
    <row r="49" spans="2:16" x14ac:dyDescent="0.2">
      <c r="B49" s="107"/>
      <c r="C49" s="107"/>
      <c r="D49" s="107"/>
      <c r="E49" s="107"/>
      <c r="F49" s="107"/>
      <c r="G49" s="107"/>
      <c r="H49" s="107"/>
      <c r="I49" s="107"/>
      <c r="J49" s="107"/>
      <c r="K49" s="107"/>
      <c r="L49" s="107"/>
      <c r="M49" s="107"/>
      <c r="N49" s="107"/>
      <c r="O49" s="107"/>
      <c r="P49" s="107"/>
    </row>
    <row r="50" spans="2:16" x14ac:dyDescent="0.2">
      <c r="B50" s="107"/>
      <c r="C50" s="107"/>
      <c r="D50" s="107"/>
      <c r="E50" s="107"/>
      <c r="F50" s="107"/>
      <c r="G50" s="107"/>
      <c r="H50" s="107"/>
      <c r="I50" s="107"/>
      <c r="J50" s="107"/>
      <c r="K50" s="107"/>
      <c r="L50" s="107"/>
      <c r="M50" s="107"/>
      <c r="N50" s="107"/>
      <c r="O50" s="107"/>
      <c r="P50" s="107"/>
    </row>
    <row r="51" spans="2:16" x14ac:dyDescent="0.2">
      <c r="B51" s="107"/>
      <c r="C51" s="107"/>
      <c r="D51" s="107"/>
      <c r="E51" s="107"/>
      <c r="F51" s="107"/>
      <c r="G51" s="107"/>
      <c r="H51" s="107"/>
      <c r="I51" s="107"/>
      <c r="J51" s="107"/>
      <c r="K51" s="107"/>
      <c r="L51" s="107"/>
      <c r="M51" s="107"/>
      <c r="N51" s="107"/>
      <c r="O51" s="107"/>
      <c r="P51" s="107"/>
    </row>
  </sheetData>
  <mergeCells count="4">
    <mergeCell ref="B2:Q2"/>
    <mergeCell ref="B3:Q3"/>
    <mergeCell ref="B47:P51"/>
    <mergeCell ref="C4:P4"/>
  </mergeCells>
  <printOptions horizontalCentered="1"/>
  <pageMargins left="0.25" right="0.25" top="0.75" bottom="0.75" header="0.3" footer="0.3"/>
  <pageSetup scale="64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33F665-1C61-4DBC-8783-9A83CC4BE447}">
  <sheetPr codeName="Sheet5">
    <pageSetUpPr fitToPage="1"/>
  </sheetPr>
  <dimension ref="B1:AD121"/>
  <sheetViews>
    <sheetView zoomScaleNormal="100" zoomScaleSheetLayoutView="70" workbookViewId="0">
      <selection activeCell="B59" sqref="B59"/>
    </sheetView>
  </sheetViews>
  <sheetFormatPr defaultColWidth="9.140625" defaultRowHeight="12.75" x14ac:dyDescent="0.2"/>
  <cols>
    <col min="1" max="1" width="4.7109375" style="13" customWidth="1"/>
    <col min="2" max="2" width="53.85546875" style="13" customWidth="1"/>
    <col min="3" max="3" width="8.7109375" style="13" customWidth="1"/>
    <col min="4" max="4" width="12" style="13" customWidth="1"/>
    <col min="5" max="5" width="8.7109375" style="13" customWidth="1"/>
    <col min="6" max="6" width="10.7109375" style="13" customWidth="1"/>
    <col min="7" max="7" width="8.7109375" style="13" customWidth="1"/>
    <col min="8" max="8" width="10.7109375" style="13" customWidth="1"/>
    <col min="9" max="9" width="9.140625" style="13" customWidth="1"/>
    <col min="10" max="10" width="10.5703125" style="13" customWidth="1"/>
    <col min="11" max="11" width="9.140625" style="13" customWidth="1"/>
    <col min="12" max="12" width="11.140625" style="13" customWidth="1"/>
    <col min="13" max="13" width="9.140625" style="13" customWidth="1"/>
    <col min="14" max="14" width="9.5703125" style="13" customWidth="1"/>
    <col min="15" max="15" width="9.140625" style="13" customWidth="1"/>
    <col min="16" max="16" width="9.5703125" style="13" customWidth="1"/>
    <col min="17" max="22" width="9.140625" style="13" customWidth="1"/>
    <col min="23" max="23" width="9.140625" style="13"/>
    <col min="24" max="29" width="9.28515625" style="13" bestFit="1" customWidth="1"/>
    <col min="30" max="30" width="9.5703125" style="13" bestFit="1" customWidth="1"/>
    <col min="31" max="16384" width="9.140625" style="13"/>
  </cols>
  <sheetData>
    <row r="1" spans="2:30" x14ac:dyDescent="0.2">
      <c r="I1" s="14"/>
      <c r="J1" s="14"/>
      <c r="K1" s="14"/>
      <c r="L1" s="14"/>
      <c r="M1" s="14"/>
      <c r="N1" s="14"/>
      <c r="O1" s="14"/>
      <c r="P1" s="14"/>
    </row>
    <row r="2" spans="2:30" ht="54.75" customHeight="1" thickBot="1" x14ac:dyDescent="0.25">
      <c r="B2" s="108" t="s">
        <v>2156</v>
      </c>
      <c r="C2" s="108"/>
      <c r="D2" s="108"/>
      <c r="E2" s="108"/>
      <c r="F2" s="108"/>
      <c r="G2" s="108"/>
      <c r="H2" s="108"/>
      <c r="I2" s="108"/>
      <c r="J2" s="108"/>
      <c r="K2" s="108"/>
      <c r="L2" s="108"/>
      <c r="M2" s="108"/>
      <c r="N2" s="108"/>
      <c r="O2" s="108"/>
      <c r="P2" s="108"/>
      <c r="Q2" s="108"/>
      <c r="R2" s="108"/>
      <c r="S2" s="108"/>
      <c r="T2" s="108"/>
      <c r="U2" s="108"/>
      <c r="V2" s="108"/>
      <c r="W2" s="108"/>
      <c r="X2" s="108"/>
      <c r="Y2" s="108"/>
      <c r="Z2" s="108"/>
      <c r="AA2" s="108"/>
      <c r="AB2" s="108"/>
      <c r="AC2" s="108"/>
      <c r="AD2" s="108"/>
    </row>
    <row r="3" spans="2:30" ht="12.75" customHeight="1" x14ac:dyDescent="0.2">
      <c r="B3" s="137" t="s">
        <v>2150</v>
      </c>
      <c r="C3" s="145" t="s">
        <v>1881</v>
      </c>
      <c r="D3" s="146"/>
      <c r="E3" s="145" t="s">
        <v>1882</v>
      </c>
      <c r="F3" s="147"/>
      <c r="G3" s="145" t="s">
        <v>1883</v>
      </c>
      <c r="H3" s="147"/>
      <c r="I3" s="146" t="s">
        <v>1884</v>
      </c>
      <c r="J3" s="147"/>
      <c r="K3" s="145" t="s">
        <v>1885</v>
      </c>
      <c r="L3" s="147"/>
      <c r="M3" s="145" t="s">
        <v>2155</v>
      </c>
      <c r="N3" s="147"/>
      <c r="O3" s="145" t="s">
        <v>1887</v>
      </c>
      <c r="P3" s="147"/>
      <c r="Q3" s="145" t="s">
        <v>1888</v>
      </c>
      <c r="R3" s="147"/>
      <c r="S3" s="145" t="s">
        <v>1889</v>
      </c>
      <c r="T3" s="147"/>
      <c r="U3" s="145" t="s">
        <v>1890</v>
      </c>
      <c r="V3" s="147"/>
      <c r="W3" s="146" t="s">
        <v>1891</v>
      </c>
      <c r="X3" s="146"/>
      <c r="Y3" s="145" t="s">
        <v>1892</v>
      </c>
      <c r="Z3" s="147"/>
      <c r="AA3" s="145" t="s">
        <v>1893</v>
      </c>
      <c r="AB3" s="147"/>
      <c r="AC3" s="146" t="s">
        <v>1894</v>
      </c>
      <c r="AD3" s="148"/>
    </row>
    <row r="4" spans="2:30" ht="17.25" customHeight="1" x14ac:dyDescent="0.2">
      <c r="B4" s="138"/>
      <c r="C4" s="149" t="s">
        <v>1971</v>
      </c>
      <c r="D4" s="150" t="s">
        <v>1970</v>
      </c>
      <c r="E4" s="151" t="s">
        <v>1971</v>
      </c>
      <c r="F4" s="152" t="s">
        <v>1970</v>
      </c>
      <c r="G4" s="151" t="s">
        <v>1971</v>
      </c>
      <c r="H4" s="152" t="s">
        <v>1970</v>
      </c>
      <c r="I4" s="151" t="s">
        <v>1971</v>
      </c>
      <c r="J4" s="153" t="s">
        <v>1970</v>
      </c>
      <c r="K4" s="151" t="s">
        <v>1971</v>
      </c>
      <c r="L4" s="153" t="s">
        <v>1970</v>
      </c>
      <c r="M4" s="151" t="s">
        <v>1971</v>
      </c>
      <c r="N4" s="153" t="s">
        <v>1970</v>
      </c>
      <c r="O4" s="151" t="s">
        <v>1971</v>
      </c>
      <c r="P4" s="153" t="s">
        <v>1970</v>
      </c>
      <c r="Q4" s="151" t="s">
        <v>1971</v>
      </c>
      <c r="R4" s="153" t="s">
        <v>1970</v>
      </c>
      <c r="S4" s="151" t="s">
        <v>1971</v>
      </c>
      <c r="T4" s="153" t="s">
        <v>1970</v>
      </c>
      <c r="U4" s="154" t="s">
        <v>1971</v>
      </c>
      <c r="V4" s="150" t="s">
        <v>1970</v>
      </c>
      <c r="W4" s="151" t="s">
        <v>1971</v>
      </c>
      <c r="X4" s="150" t="s">
        <v>1970</v>
      </c>
      <c r="Y4" s="151" t="s">
        <v>1971</v>
      </c>
      <c r="Z4" s="153" t="s">
        <v>1970</v>
      </c>
      <c r="AA4" s="151" t="s">
        <v>1971</v>
      </c>
      <c r="AB4" s="153" t="s">
        <v>1970</v>
      </c>
      <c r="AC4" s="154" t="s">
        <v>1971</v>
      </c>
      <c r="AD4" s="155" t="s">
        <v>1970</v>
      </c>
    </row>
    <row r="5" spans="2:30" ht="15.75" x14ac:dyDescent="0.25">
      <c r="B5" s="139" t="s">
        <v>1969</v>
      </c>
      <c r="C5" s="156"/>
      <c r="D5" s="163">
        <f>SUM(D6:D6)</f>
        <v>2</v>
      </c>
      <c r="E5" s="157"/>
      <c r="F5" s="158">
        <f>SUM(F6:F6)</f>
        <v>1.8</v>
      </c>
      <c r="G5" s="157"/>
      <c r="H5" s="159">
        <f>SUM(H6:H6)</f>
        <v>1.7</v>
      </c>
      <c r="I5" s="193"/>
      <c r="J5" s="158">
        <f>SUM(J6:J6)</f>
        <v>1.7</v>
      </c>
      <c r="K5" s="193"/>
      <c r="L5" s="158">
        <f>SUM(L6:L6)</f>
        <v>1.7</v>
      </c>
      <c r="M5" s="161"/>
      <c r="N5" s="158">
        <f>SUM(N6:N6)</f>
        <v>2.2000000000000002</v>
      </c>
      <c r="O5" s="161"/>
      <c r="P5" s="158">
        <f>SUM(P6:P6)</f>
        <v>2.19</v>
      </c>
      <c r="Q5" s="161"/>
      <c r="R5" s="158">
        <f>SUM(R6:R6)</f>
        <v>1.7</v>
      </c>
      <c r="S5" s="161"/>
      <c r="T5" s="158">
        <f>SUM(T6:T6)</f>
        <v>1.7</v>
      </c>
      <c r="U5" s="178"/>
      <c r="V5" s="163">
        <f>SUM(V6:V6)</f>
        <v>1.7</v>
      </c>
      <c r="W5" s="161"/>
      <c r="X5" s="163">
        <f>SUM(X6:X6)</f>
        <v>1.7</v>
      </c>
      <c r="Y5" s="161"/>
      <c r="Z5" s="158">
        <f>SUM(Z6:Z6)</f>
        <v>1.9</v>
      </c>
      <c r="AA5" s="164"/>
      <c r="AB5" s="165">
        <v>2.6</v>
      </c>
      <c r="AC5" s="166"/>
      <c r="AD5" s="194">
        <f>SUM(AD6:AD6)</f>
        <v>2.6</v>
      </c>
    </row>
    <row r="6" spans="2:30" ht="30" x14ac:dyDescent="0.2">
      <c r="B6" s="140" t="s">
        <v>1968</v>
      </c>
      <c r="C6" s="167"/>
      <c r="D6" s="195">
        <f>SUM(C7)</f>
        <v>2</v>
      </c>
      <c r="E6" s="168"/>
      <c r="F6" s="169">
        <f>SUM(E7)</f>
        <v>1.8</v>
      </c>
      <c r="G6" s="168"/>
      <c r="H6" s="169">
        <f>SUM(G7)</f>
        <v>1.7</v>
      </c>
      <c r="I6" s="196"/>
      <c r="J6" s="169">
        <f>SUM(I7)</f>
        <v>1.7</v>
      </c>
      <c r="K6" s="196"/>
      <c r="L6" s="169">
        <f>SUM(K7)</f>
        <v>1.7</v>
      </c>
      <c r="M6" s="170"/>
      <c r="N6" s="171">
        <f>SUM(M7)</f>
        <v>2.2000000000000002</v>
      </c>
      <c r="O6" s="170"/>
      <c r="P6" s="171">
        <f>SUM(O7)</f>
        <v>2.19</v>
      </c>
      <c r="Q6" s="170"/>
      <c r="R6" s="171">
        <f>SUM(Q7)</f>
        <v>1.7</v>
      </c>
      <c r="S6" s="170"/>
      <c r="T6" s="171">
        <f>SUM(S7)</f>
        <v>1.7</v>
      </c>
      <c r="U6" s="197"/>
      <c r="V6" s="172">
        <f>SUM(U7)</f>
        <v>1.7</v>
      </c>
      <c r="W6" s="170"/>
      <c r="X6" s="172">
        <f>SUM(W7)</f>
        <v>1.7</v>
      </c>
      <c r="Y6" s="170"/>
      <c r="Z6" s="171">
        <f>SUM(Y7)</f>
        <v>1.9</v>
      </c>
      <c r="AA6" s="164"/>
      <c r="AB6" s="173">
        <v>2.6</v>
      </c>
      <c r="AC6" s="166"/>
      <c r="AD6" s="198">
        <f>SUM(AC7)</f>
        <v>2.6</v>
      </c>
    </row>
    <row r="7" spans="2:30" ht="15" x14ac:dyDescent="0.2">
      <c r="B7" s="141" t="s">
        <v>1909</v>
      </c>
      <c r="C7" s="174">
        <v>2</v>
      </c>
      <c r="D7" s="164"/>
      <c r="E7" s="174">
        <v>1.8</v>
      </c>
      <c r="F7" s="173"/>
      <c r="G7" s="174">
        <v>1.7</v>
      </c>
      <c r="H7" s="173"/>
      <c r="I7" s="199">
        <v>1.7</v>
      </c>
      <c r="J7" s="173"/>
      <c r="K7" s="199">
        <v>1.7</v>
      </c>
      <c r="L7" s="173"/>
      <c r="M7" s="176">
        <v>2.2000000000000002</v>
      </c>
      <c r="N7" s="177"/>
      <c r="O7" s="176">
        <v>2.19</v>
      </c>
      <c r="P7" s="177"/>
      <c r="Q7" s="176">
        <v>1.7</v>
      </c>
      <c r="R7" s="177"/>
      <c r="S7" s="176">
        <v>1.7</v>
      </c>
      <c r="T7" s="177"/>
      <c r="U7" s="200">
        <v>1.7</v>
      </c>
      <c r="V7" s="178"/>
      <c r="W7" s="176">
        <v>1.7</v>
      </c>
      <c r="X7" s="178"/>
      <c r="Y7" s="176">
        <v>1.9</v>
      </c>
      <c r="Z7" s="177"/>
      <c r="AA7" s="164">
        <v>2.6</v>
      </c>
      <c r="AB7" s="173"/>
      <c r="AC7" s="166">
        <v>2.6</v>
      </c>
      <c r="AD7" s="198"/>
    </row>
    <row r="8" spans="2:30" ht="15.75" x14ac:dyDescent="0.25">
      <c r="B8" s="139" t="s">
        <v>1967</v>
      </c>
      <c r="C8" s="156"/>
      <c r="D8" s="163">
        <f>SUM(D9,D12,D14,D16,D18,D20,D22,D25,D27,D30,D32)</f>
        <v>17.686999999999998</v>
      </c>
      <c r="E8" s="157"/>
      <c r="F8" s="158">
        <f>SUM(F9,F12,F14,F16,F18,F20,F22,F25,F27,F30,F32)</f>
        <v>11.045000000000002</v>
      </c>
      <c r="G8" s="157"/>
      <c r="H8" s="158">
        <f>SUM(H9,H12,H14,H16,H18,H20,H22,H25,H27,H30,H32)</f>
        <v>14.85</v>
      </c>
      <c r="I8" s="193"/>
      <c r="J8" s="158">
        <f>SUM(J9,J12,J14,J16,J18,J20,J22,J25,J27,J30,J32)</f>
        <v>7.9499999999999993</v>
      </c>
      <c r="K8" s="193"/>
      <c r="L8" s="158">
        <f>SUM(L9,L12,L14,L16,L18,L20,L22,L25,L27,L30,L32)</f>
        <v>7.1999999999999993</v>
      </c>
      <c r="M8" s="161"/>
      <c r="N8" s="179">
        <f>SUM(N9,N12,N14,N16,N18,N20,N22,N25,N27,N30,N32)</f>
        <v>5.81</v>
      </c>
      <c r="O8" s="161"/>
      <c r="P8" s="179">
        <f>SUM(P9,P12,P14,P16,P18,P20,P22,P25,P27,P30,P32)</f>
        <v>5.2700000000000005</v>
      </c>
      <c r="Q8" s="161"/>
      <c r="R8" s="179">
        <f>SUM(R9,R12,R14,R16,R18,R20,R22,R25,R27,R30,R32)</f>
        <v>3.8499999999999996</v>
      </c>
      <c r="S8" s="161"/>
      <c r="T8" s="179">
        <f>SUM(T9,T12,T14,T16,T18,T20,T22,T25,T27,T30,T32)</f>
        <v>2.25</v>
      </c>
      <c r="U8" s="178"/>
      <c r="V8" s="180">
        <f>SUM(V9,V12,V14,V16,V18,V20,V22,V25,V27,V30,V32)</f>
        <v>32.1</v>
      </c>
      <c r="W8" s="161"/>
      <c r="X8" s="180">
        <f>SUM(X9,X12,X14,X16,X18,X20,X22,X25,X27,X30,X32)</f>
        <v>32.1</v>
      </c>
      <c r="Y8" s="161"/>
      <c r="Z8" s="179">
        <f>SUM(Z9,Z12,Z14,Z16,Z18,Z20,Z22,Z25,Z27,Z30,Z32)</f>
        <v>2.25</v>
      </c>
      <c r="AA8" s="164"/>
      <c r="AB8" s="173">
        <v>3.58</v>
      </c>
      <c r="AC8" s="166"/>
      <c r="AD8" s="198">
        <f>SUM(AD9,AD12,AD14,AD16,AD18,AD20,AD22,AD25,AD27,AD30,AD32)</f>
        <v>3.58</v>
      </c>
    </row>
    <row r="9" spans="2:30" ht="15" x14ac:dyDescent="0.2">
      <c r="B9" s="140" t="s">
        <v>1966</v>
      </c>
      <c r="C9" s="181"/>
      <c r="D9" s="195">
        <f>SUM(C10:C11)</f>
        <v>7.5</v>
      </c>
      <c r="E9" s="168"/>
      <c r="F9" s="195">
        <f>SUM(E10:E11)</f>
        <v>3.69</v>
      </c>
      <c r="G9" s="168"/>
      <c r="H9" s="169">
        <f>SUM(G10:G11)</f>
        <v>7</v>
      </c>
      <c r="I9" s="196"/>
      <c r="J9" s="169">
        <f>SUM(I10:I11)</f>
        <v>3.3</v>
      </c>
      <c r="K9" s="196"/>
      <c r="L9" s="169">
        <f>SUM(K10:K11)</f>
        <v>3.5</v>
      </c>
      <c r="M9" s="170"/>
      <c r="N9" s="171">
        <f>SUM(M10:M11)</f>
        <v>3</v>
      </c>
      <c r="O9" s="170"/>
      <c r="P9" s="171">
        <f>SUM(O10:O11)</f>
        <v>2.98</v>
      </c>
      <c r="Q9" s="170"/>
      <c r="R9" s="171">
        <f>SUM(Q10:Q11)</f>
        <v>2.25</v>
      </c>
      <c r="S9" s="170"/>
      <c r="T9" s="171">
        <f>SUM(S10:S11)</f>
        <v>2.25</v>
      </c>
      <c r="U9" s="197"/>
      <c r="V9" s="172">
        <f>SUM(U10:U11)</f>
        <v>4.75</v>
      </c>
      <c r="W9" s="170"/>
      <c r="X9" s="172">
        <f>SUM(W10:W11)</f>
        <v>4.75</v>
      </c>
      <c r="Y9" s="170"/>
      <c r="Z9" s="171">
        <f>SUM(Y10:Y11)</f>
        <v>2.25</v>
      </c>
      <c r="AA9" s="164"/>
      <c r="AB9" s="173">
        <v>3.58</v>
      </c>
      <c r="AC9" s="166"/>
      <c r="AD9" s="198">
        <f>SUM(AC10:AC11)</f>
        <v>3.58</v>
      </c>
    </row>
    <row r="10" spans="2:30" ht="15" x14ac:dyDescent="0.2">
      <c r="B10" s="141" t="s">
        <v>1909</v>
      </c>
      <c r="C10" s="174">
        <v>5</v>
      </c>
      <c r="D10" s="164"/>
      <c r="E10" s="174">
        <v>3.69</v>
      </c>
      <c r="F10" s="173"/>
      <c r="G10" s="174">
        <v>2</v>
      </c>
      <c r="H10" s="173"/>
      <c r="I10" s="199">
        <v>3.3</v>
      </c>
      <c r="J10" s="173"/>
      <c r="K10" s="199">
        <v>3.5</v>
      </c>
      <c r="L10" s="173"/>
      <c r="M10" s="176">
        <v>3</v>
      </c>
      <c r="N10" s="177"/>
      <c r="O10" s="176">
        <v>2.98</v>
      </c>
      <c r="P10" s="177"/>
      <c r="Q10" s="176">
        <v>2.25</v>
      </c>
      <c r="R10" s="177"/>
      <c r="S10" s="176">
        <v>2.25</v>
      </c>
      <c r="T10" s="177"/>
      <c r="U10" s="200">
        <v>2.25</v>
      </c>
      <c r="V10" s="178"/>
      <c r="W10" s="176">
        <v>2.25</v>
      </c>
      <c r="X10" s="178"/>
      <c r="Y10" s="176">
        <v>2.25</v>
      </c>
      <c r="Z10" s="177"/>
      <c r="AA10" s="164">
        <v>2.25</v>
      </c>
      <c r="AB10" s="173"/>
      <c r="AC10" s="166">
        <v>2.25</v>
      </c>
      <c r="AD10" s="198"/>
    </row>
    <row r="11" spans="2:30" ht="17.25" x14ac:dyDescent="0.2">
      <c r="B11" s="141" t="s">
        <v>2151</v>
      </c>
      <c r="C11" s="174">
        <v>2.5</v>
      </c>
      <c r="D11" s="164"/>
      <c r="E11" s="174"/>
      <c r="F11" s="173"/>
      <c r="G11" s="174">
        <v>5</v>
      </c>
      <c r="H11" s="173"/>
      <c r="I11" s="199"/>
      <c r="J11" s="173"/>
      <c r="K11" s="199"/>
      <c r="L11" s="173"/>
      <c r="M11" s="176"/>
      <c r="N11" s="177"/>
      <c r="O11" s="176"/>
      <c r="P11" s="177"/>
      <c r="Q11" s="176"/>
      <c r="R11" s="177"/>
      <c r="S11" s="176"/>
      <c r="T11" s="177"/>
      <c r="U11" s="200">
        <v>2.5</v>
      </c>
      <c r="V11" s="178"/>
      <c r="W11" s="176">
        <v>2.5</v>
      </c>
      <c r="X11" s="178"/>
      <c r="Y11" s="176"/>
      <c r="Z11" s="177"/>
      <c r="AA11" s="164">
        <v>1.33</v>
      </c>
      <c r="AB11" s="173"/>
      <c r="AC11" s="166">
        <v>1.33</v>
      </c>
      <c r="AD11" s="198"/>
    </row>
    <row r="12" spans="2:30" ht="30" x14ac:dyDescent="0.2">
      <c r="B12" s="140" t="s">
        <v>1965</v>
      </c>
      <c r="C12" s="167"/>
      <c r="D12" s="195">
        <f>SUM(C13)</f>
        <v>0.24399999999999999</v>
      </c>
      <c r="E12" s="168"/>
      <c r="F12" s="169">
        <f>SUM(E13)</f>
        <v>0.2</v>
      </c>
      <c r="G12" s="168"/>
      <c r="H12" s="169">
        <f>SUM(G13)</f>
        <v>0</v>
      </c>
      <c r="I12" s="196"/>
      <c r="J12" s="169">
        <f>SUM(I13)</f>
        <v>0</v>
      </c>
      <c r="K12" s="196"/>
      <c r="L12" s="169">
        <f>SUM(K13)</f>
        <v>0</v>
      </c>
      <c r="M12" s="170"/>
      <c r="N12" s="171">
        <f>SUM(M13)</f>
        <v>0</v>
      </c>
      <c r="O12" s="170"/>
      <c r="P12" s="171">
        <f>SUM(O13)</f>
        <v>0</v>
      </c>
      <c r="Q12" s="170"/>
      <c r="R12" s="171">
        <f>SUM(Q13)</f>
        <v>0</v>
      </c>
      <c r="S12" s="170"/>
      <c r="T12" s="171">
        <f>SUM(S13)</f>
        <v>0</v>
      </c>
      <c r="U12" s="197"/>
      <c r="V12" s="172">
        <f>SUM(U13)</f>
        <v>0</v>
      </c>
      <c r="W12" s="170"/>
      <c r="X12" s="172">
        <f>SUM(W13)</f>
        <v>0</v>
      </c>
      <c r="Y12" s="170"/>
      <c r="Z12" s="171">
        <f>SUM(Y13)</f>
        <v>0</v>
      </c>
      <c r="AA12" s="164"/>
      <c r="AB12" s="173">
        <v>0</v>
      </c>
      <c r="AC12" s="166"/>
      <c r="AD12" s="198"/>
    </row>
    <row r="13" spans="2:30" ht="15" x14ac:dyDescent="0.2">
      <c r="B13" s="141" t="s">
        <v>1964</v>
      </c>
      <c r="C13" s="174">
        <v>0.24399999999999999</v>
      </c>
      <c r="D13" s="164"/>
      <c r="E13" s="174">
        <v>0.2</v>
      </c>
      <c r="F13" s="173"/>
      <c r="G13" s="174">
        <v>0</v>
      </c>
      <c r="H13" s="173"/>
      <c r="I13" s="199">
        <v>0</v>
      </c>
      <c r="J13" s="173"/>
      <c r="K13" s="199">
        <v>0</v>
      </c>
      <c r="L13" s="173"/>
      <c r="M13" s="176"/>
      <c r="N13" s="177"/>
      <c r="O13" s="176"/>
      <c r="P13" s="177"/>
      <c r="Q13" s="176"/>
      <c r="R13" s="177"/>
      <c r="S13" s="176"/>
      <c r="T13" s="177"/>
      <c r="U13" s="200"/>
      <c r="V13" s="178"/>
      <c r="W13" s="176"/>
      <c r="X13" s="178"/>
      <c r="Y13" s="176"/>
      <c r="Z13" s="177"/>
      <c r="AA13" s="164">
        <v>0</v>
      </c>
      <c r="AB13" s="173"/>
      <c r="AC13" s="166"/>
      <c r="AD13" s="198"/>
    </row>
    <row r="14" spans="2:30" ht="15" x14ac:dyDescent="0.2">
      <c r="B14" s="140" t="s">
        <v>1963</v>
      </c>
      <c r="C14" s="167"/>
      <c r="D14" s="195">
        <f>SUM(C15)</f>
        <v>2.4550000000000001</v>
      </c>
      <c r="E14" s="168"/>
      <c r="F14" s="169">
        <f>SUM(E15)</f>
        <v>2.1789999999999998</v>
      </c>
      <c r="G14" s="168"/>
      <c r="H14" s="169">
        <f>SUM(G15)</f>
        <v>0</v>
      </c>
      <c r="I14" s="196"/>
      <c r="J14" s="169">
        <f>SUM(I15)</f>
        <v>0</v>
      </c>
      <c r="K14" s="196"/>
      <c r="L14" s="169">
        <f>SUM(K15)</f>
        <v>0</v>
      </c>
      <c r="M14" s="170"/>
      <c r="N14" s="171">
        <f>SUM(M15)</f>
        <v>0</v>
      </c>
      <c r="O14" s="170"/>
      <c r="P14" s="171">
        <f>SUM(O15)</f>
        <v>0</v>
      </c>
      <c r="Q14" s="170"/>
      <c r="R14" s="171">
        <f>SUM(Q15)</f>
        <v>0</v>
      </c>
      <c r="S14" s="170"/>
      <c r="T14" s="171">
        <f>SUM(S15)</f>
        <v>0</v>
      </c>
      <c r="U14" s="197"/>
      <c r="V14" s="172">
        <f>SUM(U15)</f>
        <v>0</v>
      </c>
      <c r="W14" s="170"/>
      <c r="X14" s="172">
        <f>SUM(W15)</f>
        <v>0</v>
      </c>
      <c r="Y14" s="170"/>
      <c r="Z14" s="171">
        <f>SUM(Y15)</f>
        <v>0</v>
      </c>
      <c r="AA14" s="164"/>
      <c r="AB14" s="173">
        <v>0</v>
      </c>
      <c r="AC14" s="166"/>
      <c r="AD14" s="198"/>
    </row>
    <row r="15" spans="2:30" ht="15" x14ac:dyDescent="0.2">
      <c r="B15" s="141" t="s">
        <v>1959</v>
      </c>
      <c r="C15" s="174">
        <v>2.4550000000000001</v>
      </c>
      <c r="D15" s="164"/>
      <c r="E15" s="174">
        <v>2.1789999999999998</v>
      </c>
      <c r="F15" s="173"/>
      <c r="G15" s="174">
        <v>0</v>
      </c>
      <c r="H15" s="173"/>
      <c r="I15" s="199">
        <v>0</v>
      </c>
      <c r="J15" s="164"/>
      <c r="K15" s="174">
        <v>0</v>
      </c>
      <c r="L15" s="173"/>
      <c r="M15" s="176"/>
      <c r="N15" s="177"/>
      <c r="O15" s="176"/>
      <c r="P15" s="177"/>
      <c r="Q15" s="176"/>
      <c r="R15" s="177"/>
      <c r="S15" s="176"/>
      <c r="T15" s="177"/>
      <c r="U15" s="200"/>
      <c r="V15" s="178"/>
      <c r="W15" s="176"/>
      <c r="X15" s="178"/>
      <c r="Y15" s="176"/>
      <c r="Z15" s="177"/>
      <c r="AA15" s="164">
        <v>0</v>
      </c>
      <c r="AB15" s="173"/>
      <c r="AC15" s="166"/>
      <c r="AD15" s="198"/>
    </row>
    <row r="16" spans="2:30" ht="30" x14ac:dyDescent="0.2">
      <c r="B16" s="140" t="s">
        <v>1962</v>
      </c>
      <c r="C16" s="167"/>
      <c r="D16" s="195">
        <f>SUM(C17)</f>
        <v>0</v>
      </c>
      <c r="E16" s="168"/>
      <c r="F16" s="169">
        <f>SUM(E17)</f>
        <v>0</v>
      </c>
      <c r="G16" s="168"/>
      <c r="H16" s="169">
        <f>SUM(G17)</f>
        <v>0</v>
      </c>
      <c r="I16" s="196"/>
      <c r="J16" s="195">
        <f>SUM(I17)</f>
        <v>0</v>
      </c>
      <c r="K16" s="168"/>
      <c r="L16" s="169">
        <f>SUM(K17)</f>
        <v>0</v>
      </c>
      <c r="M16" s="170"/>
      <c r="N16" s="171">
        <f>SUM(M17)</f>
        <v>0</v>
      </c>
      <c r="O16" s="170"/>
      <c r="P16" s="171">
        <f>SUM(O17)</f>
        <v>0</v>
      </c>
      <c r="Q16" s="170"/>
      <c r="R16" s="171">
        <f>SUM(Q17)</f>
        <v>0</v>
      </c>
      <c r="S16" s="170"/>
      <c r="T16" s="171">
        <f>SUM(S17)</f>
        <v>0</v>
      </c>
      <c r="U16" s="197"/>
      <c r="V16" s="172">
        <f>SUM(U17)</f>
        <v>0</v>
      </c>
      <c r="W16" s="170"/>
      <c r="X16" s="172">
        <f>SUM(W17)</f>
        <v>0</v>
      </c>
      <c r="Y16" s="170"/>
      <c r="Z16" s="171">
        <f>SUM(Y17)</f>
        <v>0</v>
      </c>
      <c r="AA16" s="164"/>
      <c r="AB16" s="173">
        <v>0</v>
      </c>
      <c r="AC16" s="166"/>
      <c r="AD16" s="198"/>
    </row>
    <row r="17" spans="2:30" ht="15" x14ac:dyDescent="0.2">
      <c r="B17" s="141" t="s">
        <v>1959</v>
      </c>
      <c r="C17" s="174">
        <v>0</v>
      </c>
      <c r="D17" s="164"/>
      <c r="E17" s="174">
        <v>0</v>
      </c>
      <c r="F17" s="173"/>
      <c r="G17" s="174">
        <v>0</v>
      </c>
      <c r="H17" s="173"/>
      <c r="I17" s="199">
        <v>0</v>
      </c>
      <c r="J17" s="164"/>
      <c r="K17" s="174">
        <v>0</v>
      </c>
      <c r="L17" s="173"/>
      <c r="M17" s="176"/>
      <c r="N17" s="177"/>
      <c r="O17" s="176"/>
      <c r="P17" s="177"/>
      <c r="Q17" s="176"/>
      <c r="R17" s="177"/>
      <c r="S17" s="176"/>
      <c r="T17" s="177"/>
      <c r="U17" s="200"/>
      <c r="V17" s="178"/>
      <c r="W17" s="176"/>
      <c r="X17" s="178"/>
      <c r="Y17" s="176"/>
      <c r="Z17" s="177"/>
      <c r="AA17" s="164">
        <v>0</v>
      </c>
      <c r="AB17" s="173"/>
      <c r="AC17" s="166"/>
      <c r="AD17" s="198"/>
    </row>
    <row r="18" spans="2:30" ht="30" x14ac:dyDescent="0.2">
      <c r="B18" s="142" t="s">
        <v>1961</v>
      </c>
      <c r="C18" s="182"/>
      <c r="D18" s="195">
        <f>SUM(C19)</f>
        <v>0.49399999999999999</v>
      </c>
      <c r="E18" s="168"/>
      <c r="F18" s="169">
        <f>SUM(E19)</f>
        <v>0.19</v>
      </c>
      <c r="G18" s="168"/>
      <c r="H18" s="169">
        <f>SUM(G19)</f>
        <v>0</v>
      </c>
      <c r="I18" s="196"/>
      <c r="J18" s="195">
        <f>SUM(I19)</f>
        <v>0</v>
      </c>
      <c r="K18" s="168"/>
      <c r="L18" s="169">
        <f>SUM(K19)</f>
        <v>0</v>
      </c>
      <c r="M18" s="170"/>
      <c r="N18" s="171">
        <f>SUM(M19)</f>
        <v>0</v>
      </c>
      <c r="O18" s="170"/>
      <c r="P18" s="171">
        <f>SUM(O19)</f>
        <v>0</v>
      </c>
      <c r="Q18" s="170"/>
      <c r="R18" s="171">
        <f>SUM(Q19)</f>
        <v>0</v>
      </c>
      <c r="S18" s="170"/>
      <c r="T18" s="171">
        <f>SUM(S19)</f>
        <v>0</v>
      </c>
      <c r="U18" s="197"/>
      <c r="V18" s="172">
        <f>SUM(U19)</f>
        <v>0</v>
      </c>
      <c r="W18" s="170"/>
      <c r="X18" s="172">
        <f>SUM(W19)</f>
        <v>0</v>
      </c>
      <c r="Y18" s="170"/>
      <c r="Z18" s="171">
        <f>SUM(Y19)</f>
        <v>0</v>
      </c>
      <c r="AA18" s="164"/>
      <c r="AB18" s="173">
        <v>0</v>
      </c>
      <c r="AC18" s="166"/>
      <c r="AD18" s="198"/>
    </row>
    <row r="19" spans="2:30" ht="15" x14ac:dyDescent="0.2">
      <c r="B19" s="141" t="s">
        <v>1959</v>
      </c>
      <c r="C19" s="174">
        <v>0.49399999999999999</v>
      </c>
      <c r="D19" s="164"/>
      <c r="E19" s="174">
        <v>0.19</v>
      </c>
      <c r="F19" s="173"/>
      <c r="G19" s="174">
        <v>0</v>
      </c>
      <c r="H19" s="173"/>
      <c r="I19" s="199">
        <v>0</v>
      </c>
      <c r="J19" s="164"/>
      <c r="K19" s="174">
        <v>0</v>
      </c>
      <c r="L19" s="173"/>
      <c r="M19" s="176"/>
      <c r="N19" s="177"/>
      <c r="O19" s="176"/>
      <c r="P19" s="177"/>
      <c r="Q19" s="176"/>
      <c r="R19" s="177"/>
      <c r="S19" s="176"/>
      <c r="T19" s="177"/>
      <c r="U19" s="200"/>
      <c r="V19" s="178"/>
      <c r="W19" s="176"/>
      <c r="X19" s="178"/>
      <c r="Y19" s="176"/>
      <c r="Z19" s="177"/>
      <c r="AA19" s="164">
        <v>0</v>
      </c>
      <c r="AB19" s="173"/>
      <c r="AC19" s="166"/>
      <c r="AD19" s="198"/>
    </row>
    <row r="20" spans="2:30" ht="15" x14ac:dyDescent="0.2">
      <c r="B20" s="140" t="s">
        <v>1960</v>
      </c>
      <c r="C20" s="167"/>
      <c r="D20" s="195">
        <f>SUM(C21)</f>
        <v>0.49399999999999999</v>
      </c>
      <c r="E20" s="168"/>
      <c r="F20" s="169">
        <f>SUM(E21)</f>
        <v>0.47399999999999998</v>
      </c>
      <c r="G20" s="168"/>
      <c r="H20" s="169">
        <f>SUM(G21)</f>
        <v>0</v>
      </c>
      <c r="I20" s="196"/>
      <c r="J20" s="195">
        <f>SUM(I21)</f>
        <v>0</v>
      </c>
      <c r="K20" s="168"/>
      <c r="L20" s="169">
        <f>SUM(K21)</f>
        <v>0</v>
      </c>
      <c r="M20" s="170"/>
      <c r="N20" s="171">
        <f>SUM(M21)</f>
        <v>0</v>
      </c>
      <c r="O20" s="170"/>
      <c r="P20" s="171">
        <f>SUM(O21)</f>
        <v>0</v>
      </c>
      <c r="Q20" s="170"/>
      <c r="R20" s="171">
        <f>SUM(Q21)</f>
        <v>0</v>
      </c>
      <c r="S20" s="170"/>
      <c r="T20" s="171">
        <f>SUM(S21)</f>
        <v>0</v>
      </c>
      <c r="U20" s="197"/>
      <c r="V20" s="172">
        <f>SUM(U21)</f>
        <v>0</v>
      </c>
      <c r="W20" s="170"/>
      <c r="X20" s="172">
        <f>SUM(W21)</f>
        <v>0</v>
      </c>
      <c r="Y20" s="170"/>
      <c r="Z20" s="171">
        <f>SUM(Y21)</f>
        <v>0</v>
      </c>
      <c r="AA20" s="164"/>
      <c r="AB20" s="173">
        <v>0</v>
      </c>
      <c r="AC20" s="166"/>
      <c r="AD20" s="198"/>
    </row>
    <row r="21" spans="2:30" ht="15" x14ac:dyDescent="0.2">
      <c r="B21" s="141" t="s">
        <v>1959</v>
      </c>
      <c r="C21" s="174">
        <v>0.49399999999999999</v>
      </c>
      <c r="D21" s="164"/>
      <c r="E21" s="174">
        <v>0.47399999999999998</v>
      </c>
      <c r="F21" s="173"/>
      <c r="G21" s="174">
        <v>0</v>
      </c>
      <c r="H21" s="173"/>
      <c r="I21" s="199">
        <v>0</v>
      </c>
      <c r="J21" s="164"/>
      <c r="K21" s="174">
        <v>0</v>
      </c>
      <c r="L21" s="173"/>
      <c r="M21" s="176"/>
      <c r="N21" s="177"/>
      <c r="O21" s="176"/>
      <c r="P21" s="177"/>
      <c r="Q21" s="176"/>
      <c r="R21" s="177"/>
      <c r="S21" s="176"/>
      <c r="T21" s="177"/>
      <c r="U21" s="200"/>
      <c r="V21" s="178"/>
      <c r="W21" s="176"/>
      <c r="X21" s="178"/>
      <c r="Y21" s="176"/>
      <c r="Z21" s="177"/>
      <c r="AA21" s="164">
        <v>0</v>
      </c>
      <c r="AB21" s="173"/>
      <c r="AC21" s="166"/>
      <c r="AD21" s="198"/>
    </row>
    <row r="22" spans="2:30" ht="15" x14ac:dyDescent="0.2">
      <c r="B22" s="140" t="s">
        <v>1958</v>
      </c>
      <c r="C22" s="167"/>
      <c r="D22" s="195">
        <f>SUM(C23)</f>
        <v>1.294</v>
      </c>
      <c r="E22" s="168"/>
      <c r="F22" s="169">
        <f>SUM(E23)</f>
        <v>0.28399999999999997</v>
      </c>
      <c r="G22" s="168"/>
      <c r="H22" s="169">
        <f>SUM(G23)</f>
        <v>1.25</v>
      </c>
      <c r="I22" s="196"/>
      <c r="J22" s="195">
        <f>SUM(I23)</f>
        <v>0.1</v>
      </c>
      <c r="K22" s="168"/>
      <c r="L22" s="169">
        <f>SUM(K23)</f>
        <v>0.1</v>
      </c>
      <c r="M22" s="170"/>
      <c r="N22" s="171">
        <f>SUM(M23)</f>
        <v>0.61</v>
      </c>
      <c r="O22" s="170"/>
      <c r="P22" s="171">
        <f>SUM(O23)</f>
        <v>0.12</v>
      </c>
      <c r="Q22" s="170"/>
      <c r="R22" s="171">
        <f>SUM(Q23)</f>
        <v>0.3</v>
      </c>
      <c r="S22" s="170"/>
      <c r="T22" s="171">
        <f>SUM(S23)</f>
        <v>0</v>
      </c>
      <c r="U22" s="197"/>
      <c r="V22" s="172">
        <f>SUM(U23:U24)</f>
        <v>11.95</v>
      </c>
      <c r="W22" s="170"/>
      <c r="X22" s="172">
        <f>SUM(W23:W24)</f>
        <v>11.95</v>
      </c>
      <c r="Y22" s="170"/>
      <c r="Z22" s="171">
        <f>SUM(Y23:Y24)</f>
        <v>0</v>
      </c>
      <c r="AA22" s="164"/>
      <c r="AB22" s="173">
        <v>0</v>
      </c>
      <c r="AC22" s="166"/>
      <c r="AD22" s="198"/>
    </row>
    <row r="23" spans="2:30" ht="15" x14ac:dyDescent="0.2">
      <c r="B23" s="141" t="s">
        <v>1909</v>
      </c>
      <c r="C23" s="174">
        <v>1.294</v>
      </c>
      <c r="D23" s="164"/>
      <c r="E23" s="174">
        <v>0.28399999999999997</v>
      </c>
      <c r="F23" s="173"/>
      <c r="G23" s="174">
        <v>1.25</v>
      </c>
      <c r="H23" s="173"/>
      <c r="I23" s="199">
        <v>0.1</v>
      </c>
      <c r="J23" s="164"/>
      <c r="K23" s="174">
        <v>0.1</v>
      </c>
      <c r="L23" s="173"/>
      <c r="M23" s="176">
        <v>0.61</v>
      </c>
      <c r="N23" s="177"/>
      <c r="O23" s="176">
        <v>0.12</v>
      </c>
      <c r="P23" s="177"/>
      <c r="Q23" s="176">
        <v>0.3</v>
      </c>
      <c r="R23" s="177"/>
      <c r="S23" s="176"/>
      <c r="T23" s="177"/>
      <c r="U23" s="200">
        <v>0</v>
      </c>
      <c r="V23" s="178"/>
      <c r="W23" s="176">
        <v>0</v>
      </c>
      <c r="X23" s="178"/>
      <c r="Y23" s="176"/>
      <c r="Z23" s="177"/>
      <c r="AA23" s="164">
        <v>0</v>
      </c>
      <c r="AB23" s="173"/>
      <c r="AC23" s="166"/>
      <c r="AD23" s="198"/>
    </row>
    <row r="24" spans="2:30" ht="15" x14ac:dyDescent="0.2">
      <c r="B24" s="141" t="s">
        <v>1906</v>
      </c>
      <c r="C24" s="174"/>
      <c r="D24" s="164"/>
      <c r="E24" s="174"/>
      <c r="F24" s="173"/>
      <c r="G24" s="174"/>
      <c r="H24" s="173"/>
      <c r="I24" s="199"/>
      <c r="J24" s="164"/>
      <c r="K24" s="174"/>
      <c r="L24" s="173"/>
      <c r="M24" s="176"/>
      <c r="N24" s="177"/>
      <c r="O24" s="176"/>
      <c r="P24" s="177"/>
      <c r="Q24" s="176"/>
      <c r="R24" s="177"/>
      <c r="S24" s="176"/>
      <c r="T24" s="177"/>
      <c r="U24" s="200">
        <v>11.95</v>
      </c>
      <c r="V24" s="178"/>
      <c r="W24" s="176">
        <v>11.95</v>
      </c>
      <c r="X24" s="178"/>
      <c r="Y24" s="176"/>
      <c r="Z24" s="177"/>
      <c r="AA24" s="164">
        <v>0</v>
      </c>
      <c r="AB24" s="173"/>
      <c r="AC24" s="166"/>
      <c r="AD24" s="198"/>
    </row>
    <row r="25" spans="2:30" ht="30" x14ac:dyDescent="0.2">
      <c r="B25" s="140" t="s">
        <v>1957</v>
      </c>
      <c r="C25" s="167"/>
      <c r="D25" s="195">
        <f>SUM(C26)</f>
        <v>1.528</v>
      </c>
      <c r="E25" s="168"/>
      <c r="F25" s="169">
        <f>SUM(E26)</f>
        <v>1.895</v>
      </c>
      <c r="G25" s="168"/>
      <c r="H25" s="169">
        <f>SUM(G26)</f>
        <v>1.25</v>
      </c>
      <c r="I25" s="196"/>
      <c r="J25" s="195">
        <f>SUM(I26)</f>
        <v>1.45</v>
      </c>
      <c r="K25" s="168"/>
      <c r="L25" s="169">
        <f>SUM(K26)</f>
        <v>1</v>
      </c>
      <c r="M25" s="170"/>
      <c r="N25" s="171">
        <f>SUM(M26)</f>
        <v>0.75</v>
      </c>
      <c r="O25" s="170"/>
      <c r="P25" s="171">
        <f>SUM(O26)</f>
        <v>0.1</v>
      </c>
      <c r="Q25" s="170"/>
      <c r="R25" s="171">
        <f>SUM(Q26)</f>
        <v>0.08</v>
      </c>
      <c r="S25" s="170"/>
      <c r="T25" s="171">
        <f>SUM(S26)</f>
        <v>0</v>
      </c>
      <c r="U25" s="197"/>
      <c r="V25" s="172">
        <f>SUM(U26)</f>
        <v>0</v>
      </c>
      <c r="W25" s="170"/>
      <c r="X25" s="172">
        <f>SUM(W26)</f>
        <v>0</v>
      </c>
      <c r="Y25" s="170"/>
      <c r="Z25" s="171">
        <f>SUM(Y26)</f>
        <v>0</v>
      </c>
      <c r="AA25" s="164"/>
      <c r="AB25" s="173">
        <v>0</v>
      </c>
      <c r="AC25" s="166"/>
      <c r="AD25" s="198"/>
    </row>
    <row r="26" spans="2:30" ht="15" x14ac:dyDescent="0.2">
      <c r="B26" s="141" t="s">
        <v>1909</v>
      </c>
      <c r="C26" s="174">
        <v>1.528</v>
      </c>
      <c r="D26" s="164"/>
      <c r="E26" s="174">
        <v>1.895</v>
      </c>
      <c r="F26" s="173"/>
      <c r="G26" s="174">
        <v>1.25</v>
      </c>
      <c r="H26" s="173"/>
      <c r="I26" s="199">
        <v>1.45</v>
      </c>
      <c r="J26" s="164"/>
      <c r="K26" s="174">
        <v>1</v>
      </c>
      <c r="L26" s="173"/>
      <c r="M26" s="176">
        <v>0.75</v>
      </c>
      <c r="N26" s="177"/>
      <c r="O26" s="176">
        <v>0.1</v>
      </c>
      <c r="P26" s="177"/>
      <c r="Q26" s="176">
        <v>0.08</v>
      </c>
      <c r="R26" s="177"/>
      <c r="S26" s="176"/>
      <c r="T26" s="177"/>
      <c r="U26" s="200">
        <v>0</v>
      </c>
      <c r="V26" s="178"/>
      <c r="W26" s="176">
        <v>0</v>
      </c>
      <c r="X26" s="178"/>
      <c r="Y26" s="176"/>
      <c r="Z26" s="177"/>
      <c r="AA26" s="164">
        <v>0</v>
      </c>
      <c r="AB26" s="173"/>
      <c r="AC26" s="166"/>
      <c r="AD26" s="198"/>
    </row>
    <row r="27" spans="2:30" ht="15" x14ac:dyDescent="0.2">
      <c r="B27" s="140" t="s">
        <v>1956</v>
      </c>
      <c r="C27" s="167"/>
      <c r="D27" s="195">
        <f>SUM(C28)</f>
        <v>1.528</v>
      </c>
      <c r="E27" s="168"/>
      <c r="F27" s="169">
        <f>SUM(E28)</f>
        <v>0.56899999999999995</v>
      </c>
      <c r="G27" s="168"/>
      <c r="H27" s="169">
        <f>SUM(G28)</f>
        <v>0.5</v>
      </c>
      <c r="I27" s="196"/>
      <c r="J27" s="195">
        <f>SUM(I28)</f>
        <v>0.1</v>
      </c>
      <c r="K27" s="168"/>
      <c r="L27" s="169">
        <f>SUM(K28)</f>
        <v>0.1</v>
      </c>
      <c r="M27" s="170"/>
      <c r="N27" s="171">
        <f>SUM(M28)</f>
        <v>0.5</v>
      </c>
      <c r="O27" s="170"/>
      <c r="P27" s="171">
        <f>SUM(O28)</f>
        <v>0.5</v>
      </c>
      <c r="Q27" s="170"/>
      <c r="R27" s="171">
        <f>SUM(Q28)</f>
        <v>0.88</v>
      </c>
      <c r="S27" s="170"/>
      <c r="T27" s="171">
        <f>SUM(S28)</f>
        <v>0</v>
      </c>
      <c r="U27" s="197"/>
      <c r="V27" s="172">
        <f>SUM(U28:U29)</f>
        <v>13.7</v>
      </c>
      <c r="W27" s="170"/>
      <c r="X27" s="172">
        <f>SUM(W28:W29)</f>
        <v>13.7</v>
      </c>
      <c r="Y27" s="170"/>
      <c r="Z27" s="171">
        <f>SUM(Y28:Y29)</f>
        <v>0</v>
      </c>
      <c r="AA27" s="164"/>
      <c r="AB27" s="173">
        <v>0</v>
      </c>
      <c r="AC27" s="166"/>
      <c r="AD27" s="198"/>
    </row>
    <row r="28" spans="2:30" ht="15" x14ac:dyDescent="0.2">
      <c r="B28" s="141" t="s">
        <v>1909</v>
      </c>
      <c r="C28" s="174">
        <v>1.528</v>
      </c>
      <c r="D28" s="164"/>
      <c r="E28" s="174">
        <v>0.56899999999999995</v>
      </c>
      <c r="F28" s="173"/>
      <c r="G28" s="174">
        <v>0.5</v>
      </c>
      <c r="H28" s="173"/>
      <c r="I28" s="199">
        <v>0.1</v>
      </c>
      <c r="J28" s="164"/>
      <c r="K28" s="174">
        <v>0.1</v>
      </c>
      <c r="L28" s="173"/>
      <c r="M28" s="176">
        <v>0.5</v>
      </c>
      <c r="N28" s="177"/>
      <c r="O28" s="176">
        <v>0.5</v>
      </c>
      <c r="P28" s="177"/>
      <c r="Q28" s="176">
        <v>0.88</v>
      </c>
      <c r="R28" s="177"/>
      <c r="S28" s="176"/>
      <c r="T28" s="177"/>
      <c r="U28" s="200">
        <v>0</v>
      </c>
      <c r="V28" s="178"/>
      <c r="W28" s="176">
        <v>0</v>
      </c>
      <c r="X28" s="178"/>
      <c r="Y28" s="176"/>
      <c r="Z28" s="177"/>
      <c r="AA28" s="164">
        <v>0</v>
      </c>
      <c r="AB28" s="173"/>
      <c r="AC28" s="166"/>
      <c r="AD28" s="198"/>
    </row>
    <row r="29" spans="2:30" ht="15" x14ac:dyDescent="0.2">
      <c r="B29" s="141" t="s">
        <v>1906</v>
      </c>
      <c r="C29" s="174"/>
      <c r="D29" s="164"/>
      <c r="E29" s="174"/>
      <c r="F29" s="173"/>
      <c r="G29" s="174"/>
      <c r="H29" s="173"/>
      <c r="I29" s="199"/>
      <c r="J29" s="164"/>
      <c r="K29" s="174"/>
      <c r="L29" s="173"/>
      <c r="M29" s="176"/>
      <c r="N29" s="177"/>
      <c r="O29" s="176"/>
      <c r="P29" s="177"/>
      <c r="Q29" s="176"/>
      <c r="R29" s="177"/>
      <c r="S29" s="176"/>
      <c r="T29" s="177"/>
      <c r="U29" s="200">
        <v>13.7</v>
      </c>
      <c r="V29" s="178"/>
      <c r="W29" s="176">
        <v>13.7</v>
      </c>
      <c r="X29" s="178"/>
      <c r="Y29" s="176"/>
      <c r="Z29" s="177"/>
      <c r="AA29" s="164">
        <v>0</v>
      </c>
      <c r="AB29" s="173"/>
      <c r="AC29" s="166"/>
      <c r="AD29" s="198"/>
    </row>
    <row r="30" spans="2:30" ht="15" x14ac:dyDescent="0.2">
      <c r="B30" s="140" t="s">
        <v>1955</v>
      </c>
      <c r="C30" s="167"/>
      <c r="D30" s="195">
        <f>SUM(C31)</f>
        <v>1.75</v>
      </c>
      <c r="E30" s="168"/>
      <c r="F30" s="169">
        <f>SUM(E31)</f>
        <v>1.4219999999999999</v>
      </c>
      <c r="G30" s="168"/>
      <c r="H30" s="169">
        <f>SUM(G31)</f>
        <v>4.75</v>
      </c>
      <c r="I30" s="196"/>
      <c r="J30" s="195">
        <f>SUM(I31)</f>
        <v>1.5</v>
      </c>
      <c r="K30" s="168"/>
      <c r="L30" s="169">
        <f>SUM(K31)</f>
        <v>0.5</v>
      </c>
      <c r="M30" s="170"/>
      <c r="N30" s="171">
        <f>SUM(M31)</f>
        <v>0.05</v>
      </c>
      <c r="O30" s="170"/>
      <c r="P30" s="171">
        <f>SUM(O31)</f>
        <v>0.08</v>
      </c>
      <c r="Q30" s="170"/>
      <c r="R30" s="171">
        <f>SUM(Q31)</f>
        <v>0.08</v>
      </c>
      <c r="S30" s="170"/>
      <c r="T30" s="171">
        <f>SUM(S31)</f>
        <v>0</v>
      </c>
      <c r="U30" s="197"/>
      <c r="V30" s="172">
        <f>SUM(U31)</f>
        <v>0</v>
      </c>
      <c r="W30" s="170"/>
      <c r="X30" s="172">
        <f>SUM(W31)</f>
        <v>0</v>
      </c>
      <c r="Y30" s="170"/>
      <c r="Z30" s="171">
        <f>SUM(Y31)</f>
        <v>0</v>
      </c>
      <c r="AA30" s="164"/>
      <c r="AB30" s="173">
        <v>0</v>
      </c>
      <c r="AC30" s="166"/>
      <c r="AD30" s="198"/>
    </row>
    <row r="31" spans="2:30" ht="15" x14ac:dyDescent="0.2">
      <c r="B31" s="141" t="s">
        <v>1909</v>
      </c>
      <c r="C31" s="174">
        <v>1.75</v>
      </c>
      <c r="D31" s="164"/>
      <c r="E31" s="174">
        <v>1.4219999999999999</v>
      </c>
      <c r="F31" s="173"/>
      <c r="G31" s="174">
        <v>4.75</v>
      </c>
      <c r="H31" s="173"/>
      <c r="I31" s="199">
        <v>1.5</v>
      </c>
      <c r="J31" s="164"/>
      <c r="K31" s="174">
        <v>0.5</v>
      </c>
      <c r="L31" s="173"/>
      <c r="M31" s="176">
        <v>0.05</v>
      </c>
      <c r="N31" s="177"/>
      <c r="O31" s="176">
        <v>0.08</v>
      </c>
      <c r="P31" s="177"/>
      <c r="Q31" s="176">
        <v>0.08</v>
      </c>
      <c r="R31" s="177"/>
      <c r="S31" s="176"/>
      <c r="T31" s="177"/>
      <c r="U31" s="200">
        <v>0</v>
      </c>
      <c r="V31" s="178"/>
      <c r="W31" s="176">
        <v>0</v>
      </c>
      <c r="X31" s="178"/>
      <c r="Y31" s="176"/>
      <c r="Z31" s="177"/>
      <c r="AA31" s="164">
        <v>0</v>
      </c>
      <c r="AB31" s="173"/>
      <c r="AC31" s="166"/>
      <c r="AD31" s="198"/>
    </row>
    <row r="32" spans="2:30" ht="15" x14ac:dyDescent="0.2">
      <c r="B32" s="140" t="s">
        <v>1954</v>
      </c>
      <c r="C32" s="167"/>
      <c r="D32" s="195">
        <f>SUM(C33)</f>
        <v>0.4</v>
      </c>
      <c r="E32" s="168"/>
      <c r="F32" s="169">
        <f>SUM(E33)</f>
        <v>0.14199999999999999</v>
      </c>
      <c r="G32" s="168"/>
      <c r="H32" s="169">
        <f>SUM(G33)</f>
        <v>0.1</v>
      </c>
      <c r="I32" s="196"/>
      <c r="J32" s="195">
        <f>SUM(I33)</f>
        <v>1.5</v>
      </c>
      <c r="K32" s="168"/>
      <c r="L32" s="169">
        <f>SUM(K33)</f>
        <v>2</v>
      </c>
      <c r="M32" s="170"/>
      <c r="N32" s="171">
        <f>SUM(M33)</f>
        <v>0.9</v>
      </c>
      <c r="O32" s="170"/>
      <c r="P32" s="171">
        <f>SUM(O33)</f>
        <v>1.49</v>
      </c>
      <c r="Q32" s="170"/>
      <c r="R32" s="171">
        <f>SUM(Q33)</f>
        <v>0.26</v>
      </c>
      <c r="S32" s="170"/>
      <c r="T32" s="171">
        <f>SUM(S33)</f>
        <v>0</v>
      </c>
      <c r="U32" s="197"/>
      <c r="V32" s="172">
        <f>SUM(U33:U34)</f>
        <v>1.7</v>
      </c>
      <c r="W32" s="170"/>
      <c r="X32" s="172">
        <f>SUM(W33:W34)</f>
        <v>1.7</v>
      </c>
      <c r="Y32" s="170"/>
      <c r="Z32" s="171">
        <f>SUM(Y33:Y34)</f>
        <v>0</v>
      </c>
      <c r="AA32" s="164"/>
      <c r="AB32" s="173">
        <v>0</v>
      </c>
      <c r="AC32" s="166"/>
      <c r="AD32" s="198"/>
    </row>
    <row r="33" spans="2:30" ht="15" x14ac:dyDescent="0.2">
      <c r="B33" s="141" t="s">
        <v>1909</v>
      </c>
      <c r="C33" s="174">
        <v>0.4</v>
      </c>
      <c r="D33" s="164"/>
      <c r="E33" s="174">
        <v>0.14199999999999999</v>
      </c>
      <c r="F33" s="173"/>
      <c r="G33" s="174">
        <v>0.1</v>
      </c>
      <c r="H33" s="173"/>
      <c r="I33" s="199">
        <v>1.5</v>
      </c>
      <c r="J33" s="164"/>
      <c r="K33" s="174">
        <v>2</v>
      </c>
      <c r="L33" s="173"/>
      <c r="M33" s="176">
        <v>0.9</v>
      </c>
      <c r="N33" s="177"/>
      <c r="O33" s="176">
        <v>1.49</v>
      </c>
      <c r="P33" s="177"/>
      <c r="Q33" s="176">
        <v>0.26</v>
      </c>
      <c r="R33" s="177"/>
      <c r="S33" s="176"/>
      <c r="T33" s="177"/>
      <c r="U33" s="200">
        <v>0</v>
      </c>
      <c r="V33" s="178"/>
      <c r="W33" s="176">
        <v>0</v>
      </c>
      <c r="X33" s="178"/>
      <c r="Y33" s="176"/>
      <c r="Z33" s="177"/>
      <c r="AA33" s="164">
        <v>0</v>
      </c>
      <c r="AB33" s="173"/>
      <c r="AC33" s="166"/>
      <c r="AD33" s="198"/>
    </row>
    <row r="34" spans="2:30" ht="15" x14ac:dyDescent="0.2">
      <c r="B34" s="141" t="s">
        <v>1906</v>
      </c>
      <c r="C34" s="174"/>
      <c r="D34" s="164"/>
      <c r="E34" s="174"/>
      <c r="F34" s="173"/>
      <c r="G34" s="174"/>
      <c r="H34" s="173"/>
      <c r="I34" s="199"/>
      <c r="J34" s="164"/>
      <c r="K34" s="174"/>
      <c r="L34" s="173"/>
      <c r="M34" s="176"/>
      <c r="N34" s="177"/>
      <c r="O34" s="176"/>
      <c r="P34" s="177"/>
      <c r="Q34" s="176"/>
      <c r="R34" s="177"/>
      <c r="S34" s="176"/>
      <c r="T34" s="177"/>
      <c r="U34" s="200">
        <v>1.7</v>
      </c>
      <c r="V34" s="178"/>
      <c r="W34" s="176">
        <v>1.7</v>
      </c>
      <c r="X34" s="178"/>
      <c r="Y34" s="176"/>
      <c r="Z34" s="177"/>
      <c r="AA34" s="164">
        <v>0</v>
      </c>
      <c r="AB34" s="173"/>
      <c r="AC34" s="166"/>
      <c r="AD34" s="198"/>
    </row>
    <row r="35" spans="2:30" ht="18.75" x14ac:dyDescent="0.25">
      <c r="B35" s="139" t="s">
        <v>2152</v>
      </c>
      <c r="C35" s="156"/>
      <c r="D35" s="158">
        <f>SUM(D36:D113)</f>
        <v>185.19800000000001</v>
      </c>
      <c r="E35" s="157"/>
      <c r="F35" s="158">
        <f>SUM(F36:F113)</f>
        <v>145.76299999999998</v>
      </c>
      <c r="G35" s="157"/>
      <c r="H35" s="158">
        <f>SUM(H36:H113)</f>
        <v>173.43099999999998</v>
      </c>
      <c r="I35" s="193"/>
      <c r="J35" s="163">
        <f>SUM(J36:J113)</f>
        <v>164.19399999999999</v>
      </c>
      <c r="K35" s="157"/>
      <c r="L35" s="158">
        <f>SUM(L36:L113)</f>
        <v>158.303</v>
      </c>
      <c r="M35" s="161"/>
      <c r="N35" s="179">
        <f>SUM(N36:N115)</f>
        <v>156.70000000000002</v>
      </c>
      <c r="O35" s="161"/>
      <c r="P35" s="179">
        <f>SUM(P36:P115)</f>
        <v>152.88000000000002</v>
      </c>
      <c r="Q35" s="161"/>
      <c r="R35" s="179">
        <f>SUM(R36:R115)</f>
        <v>174.45</v>
      </c>
      <c r="S35" s="161"/>
      <c r="T35" s="179">
        <f>SUM(T36:T115)</f>
        <v>357.25700000000018</v>
      </c>
      <c r="U35" s="178"/>
      <c r="V35" s="180">
        <f>SUM(V36:V115)</f>
        <v>375.5979999999999</v>
      </c>
      <c r="W35" s="161"/>
      <c r="X35" s="180">
        <f>SUM(X36:X115)</f>
        <v>375.59999999999997</v>
      </c>
      <c r="Y35" s="161">
        <v>0</v>
      </c>
      <c r="Z35" s="179">
        <f>SUM(Z36:Z115)</f>
        <v>159.02000000000001</v>
      </c>
      <c r="AA35" s="164">
        <v>0</v>
      </c>
      <c r="AB35" s="183">
        <f>SUM(AB36:AB115)</f>
        <v>158.78299999999999</v>
      </c>
      <c r="AC35" s="184"/>
      <c r="AD35" s="212">
        <f>SUM(AD36:AD116)</f>
        <v>167.14599999999999</v>
      </c>
    </row>
    <row r="36" spans="2:30" ht="15" x14ac:dyDescent="0.2">
      <c r="B36" s="140" t="s">
        <v>1953</v>
      </c>
      <c r="C36" s="167"/>
      <c r="D36" s="195">
        <f>SUM(C37)</f>
        <v>1.3919999999999999</v>
      </c>
      <c r="E36" s="168"/>
      <c r="F36" s="169">
        <f>SUM(E37)</f>
        <v>1.31</v>
      </c>
      <c r="G36" s="168"/>
      <c r="H36" s="169">
        <f>SUM(G37)</f>
        <v>1.423</v>
      </c>
      <c r="I36" s="196"/>
      <c r="J36" s="195">
        <f>SUM(I37)</f>
        <v>1.3</v>
      </c>
      <c r="K36" s="168"/>
      <c r="L36" s="169">
        <f>SUM(K37)</f>
        <v>1.3</v>
      </c>
      <c r="M36" s="170"/>
      <c r="N36" s="171">
        <f>SUM(M37)</f>
        <v>1.3</v>
      </c>
      <c r="O36" s="170"/>
      <c r="P36" s="171">
        <f>SUM(O37)</f>
        <v>1.19</v>
      </c>
      <c r="Q36" s="170"/>
      <c r="R36" s="171">
        <f>SUM(Q37)</f>
        <v>1.3</v>
      </c>
      <c r="S36" s="170"/>
      <c r="T36" s="171">
        <f>SUM(S37)</f>
        <v>1.304</v>
      </c>
      <c r="U36" s="197"/>
      <c r="V36" s="172">
        <f>SUM(U37)</f>
        <v>1.2</v>
      </c>
      <c r="W36" s="170"/>
      <c r="X36" s="172">
        <f>SUM(W37)</f>
        <v>1.2</v>
      </c>
      <c r="Y36" s="170"/>
      <c r="Z36" s="171">
        <f>SUM(Y37)</f>
        <v>1.2</v>
      </c>
      <c r="AA36" s="164"/>
      <c r="AB36" s="185">
        <f>SUM(AA37)</f>
        <v>1.2</v>
      </c>
      <c r="AC36" s="166"/>
      <c r="AD36" s="185">
        <f>SUM(AC37)</f>
        <v>1.2</v>
      </c>
    </row>
    <row r="37" spans="2:30" ht="15" x14ac:dyDescent="0.2">
      <c r="B37" s="141" t="s">
        <v>1906</v>
      </c>
      <c r="C37" s="174">
        <v>1.3919999999999999</v>
      </c>
      <c r="D37" s="164"/>
      <c r="E37" s="174">
        <v>1.31</v>
      </c>
      <c r="F37" s="173"/>
      <c r="G37" s="174">
        <v>1.423</v>
      </c>
      <c r="H37" s="173"/>
      <c r="I37" s="199">
        <v>1.3</v>
      </c>
      <c r="J37" s="164"/>
      <c r="K37" s="174">
        <v>1.3</v>
      </c>
      <c r="L37" s="173"/>
      <c r="M37" s="176">
        <v>1.3</v>
      </c>
      <c r="N37" s="177"/>
      <c r="O37" s="176">
        <v>1.19</v>
      </c>
      <c r="P37" s="177"/>
      <c r="Q37" s="176">
        <v>1.3</v>
      </c>
      <c r="R37" s="177"/>
      <c r="S37" s="176">
        <v>1.304</v>
      </c>
      <c r="T37" s="177"/>
      <c r="U37" s="200">
        <v>1.2</v>
      </c>
      <c r="V37" s="178"/>
      <c r="W37" s="176">
        <v>1.2</v>
      </c>
      <c r="X37" s="178"/>
      <c r="Y37" s="176">
        <v>1.2</v>
      </c>
      <c r="Z37" s="177"/>
      <c r="AA37" s="164">
        <v>1.2</v>
      </c>
      <c r="AB37" s="173"/>
      <c r="AC37" s="166">
        <v>1.2</v>
      </c>
      <c r="AD37" s="198"/>
    </row>
    <row r="38" spans="2:30" ht="15" x14ac:dyDescent="0.2">
      <c r="B38" s="140" t="s">
        <v>1952</v>
      </c>
      <c r="C38" s="167"/>
      <c r="D38" s="195">
        <f>SUM(C39)</f>
        <v>8.1869999999999994</v>
      </c>
      <c r="E38" s="168"/>
      <c r="F38" s="169">
        <f>SUM(E39)</f>
        <v>5.7</v>
      </c>
      <c r="G38" s="168"/>
      <c r="H38" s="169">
        <f>SUM(G39)</f>
        <v>10.065</v>
      </c>
      <c r="I38" s="196"/>
      <c r="J38" s="195">
        <f>SUM(I39)</f>
        <v>11.379</v>
      </c>
      <c r="K38" s="168"/>
      <c r="L38" s="169">
        <f>SUM(K39)</f>
        <v>8.4410000000000007</v>
      </c>
      <c r="M38" s="170"/>
      <c r="N38" s="171">
        <f>SUM(M39)</f>
        <v>8.43</v>
      </c>
      <c r="O38" s="170"/>
      <c r="P38" s="171">
        <f>SUM(O39)</f>
        <v>4.87</v>
      </c>
      <c r="Q38" s="170"/>
      <c r="R38" s="171">
        <f>SUM(Q39)</f>
        <v>9.76</v>
      </c>
      <c r="S38" s="170"/>
      <c r="T38" s="171">
        <f>SUM(S39)</f>
        <v>12.627000000000001</v>
      </c>
      <c r="U38" s="197"/>
      <c r="V38" s="172">
        <f>SUM(U39)</f>
        <v>14.282</v>
      </c>
      <c r="W38" s="170"/>
      <c r="X38" s="172">
        <f>SUM(W39)</f>
        <v>14.28</v>
      </c>
      <c r="Y38" s="170"/>
      <c r="Z38" s="171">
        <f>SUM(Y39)</f>
        <v>0</v>
      </c>
      <c r="AA38" s="164"/>
      <c r="AB38" s="173">
        <v>0</v>
      </c>
      <c r="AC38" s="166"/>
      <c r="AD38" s="198">
        <f>SUM(AC39)</f>
        <v>8.7270000000000003</v>
      </c>
    </row>
    <row r="39" spans="2:30" ht="15" x14ac:dyDescent="0.2">
      <c r="B39" s="141" t="s">
        <v>1951</v>
      </c>
      <c r="C39" s="174">
        <v>8.1869999999999994</v>
      </c>
      <c r="D39" s="164"/>
      <c r="E39" s="174">
        <v>5.7</v>
      </c>
      <c r="F39" s="173"/>
      <c r="G39" s="174">
        <v>10.065</v>
      </c>
      <c r="H39" s="173"/>
      <c r="I39" s="199">
        <v>11.379</v>
      </c>
      <c r="J39" s="164"/>
      <c r="K39" s="174">
        <v>8.4410000000000007</v>
      </c>
      <c r="L39" s="173"/>
      <c r="M39" s="176">
        <v>8.43</v>
      </c>
      <c r="N39" s="177"/>
      <c r="O39" s="176">
        <v>4.87</v>
      </c>
      <c r="P39" s="177"/>
      <c r="Q39" s="176">
        <v>9.76</v>
      </c>
      <c r="R39" s="177"/>
      <c r="S39" s="176">
        <v>12.627000000000001</v>
      </c>
      <c r="T39" s="177"/>
      <c r="U39" s="200">
        <v>14.282</v>
      </c>
      <c r="V39" s="178"/>
      <c r="W39" s="176">
        <v>14.28</v>
      </c>
      <c r="X39" s="178"/>
      <c r="Y39" s="176"/>
      <c r="Z39" s="177"/>
      <c r="AA39" s="164"/>
      <c r="AB39" s="173"/>
      <c r="AC39" s="166">
        <v>8.7270000000000003</v>
      </c>
      <c r="AD39" s="198"/>
    </row>
    <row r="40" spans="2:30" ht="15" x14ac:dyDescent="0.2">
      <c r="B40" s="140" t="s">
        <v>1950</v>
      </c>
      <c r="C40" s="167"/>
      <c r="D40" s="195">
        <f>SUM(C41)</f>
        <v>1.5</v>
      </c>
      <c r="E40" s="168"/>
      <c r="F40" s="169">
        <f>SUM(E41)</f>
        <v>1.5</v>
      </c>
      <c r="G40" s="168"/>
      <c r="H40" s="169">
        <f>SUM(G41)</f>
        <v>1.5</v>
      </c>
      <c r="I40" s="196"/>
      <c r="J40" s="195">
        <f>SUM(I41)</f>
        <v>1.7</v>
      </c>
      <c r="K40" s="168"/>
      <c r="L40" s="169">
        <f>SUM(K41)</f>
        <v>1.5</v>
      </c>
      <c r="M40" s="170"/>
      <c r="N40" s="171">
        <f>SUM(M41)</f>
        <v>1.5</v>
      </c>
      <c r="O40" s="170"/>
      <c r="P40" s="171">
        <f>SUM(O41)</f>
        <v>1.49</v>
      </c>
      <c r="Q40" s="170"/>
      <c r="R40" s="171">
        <f>SUM(Q41)</f>
        <v>1.5</v>
      </c>
      <c r="S40" s="170"/>
      <c r="T40" s="171">
        <f>SUM(S41)</f>
        <v>1</v>
      </c>
      <c r="U40" s="197"/>
      <c r="V40" s="172">
        <f>SUM(U41)</f>
        <v>1</v>
      </c>
      <c r="W40" s="170"/>
      <c r="X40" s="172">
        <f>SUM(W41)</f>
        <v>1</v>
      </c>
      <c r="Y40" s="170"/>
      <c r="Z40" s="171">
        <f>SUM(Y41)</f>
        <v>1.5</v>
      </c>
      <c r="AA40" s="164"/>
      <c r="AB40" s="173">
        <v>1.5</v>
      </c>
      <c r="AC40" s="166"/>
      <c r="AD40" s="198">
        <f>SUM(AC41)</f>
        <v>1.5</v>
      </c>
    </row>
    <row r="41" spans="2:30" ht="15" x14ac:dyDescent="0.2">
      <c r="B41" s="141" t="s">
        <v>1949</v>
      </c>
      <c r="C41" s="174">
        <v>1.5</v>
      </c>
      <c r="D41" s="164"/>
      <c r="E41" s="174">
        <v>1.5</v>
      </c>
      <c r="F41" s="173"/>
      <c r="G41" s="174">
        <v>1.5</v>
      </c>
      <c r="H41" s="173"/>
      <c r="I41" s="199">
        <v>1.7</v>
      </c>
      <c r="J41" s="164"/>
      <c r="K41" s="174">
        <v>1.5</v>
      </c>
      <c r="L41" s="173"/>
      <c r="M41" s="176">
        <v>1.5</v>
      </c>
      <c r="N41" s="177"/>
      <c r="O41" s="176">
        <v>1.49</v>
      </c>
      <c r="P41" s="177"/>
      <c r="Q41" s="176">
        <v>1.5</v>
      </c>
      <c r="R41" s="177"/>
      <c r="S41" s="176">
        <v>1</v>
      </c>
      <c r="T41" s="177"/>
      <c r="U41" s="200">
        <v>1</v>
      </c>
      <c r="V41" s="178"/>
      <c r="W41" s="176">
        <v>1</v>
      </c>
      <c r="X41" s="178"/>
      <c r="Y41" s="176">
        <v>1.5</v>
      </c>
      <c r="Z41" s="177"/>
      <c r="AA41" s="164">
        <v>1.5</v>
      </c>
      <c r="AB41" s="173"/>
      <c r="AC41" s="166">
        <v>1.5</v>
      </c>
      <c r="AD41" s="198"/>
    </row>
    <row r="42" spans="2:30" ht="15" x14ac:dyDescent="0.2">
      <c r="B42" s="140" t="s">
        <v>1948</v>
      </c>
      <c r="C42" s="167"/>
      <c r="D42" s="195">
        <f>SUM(C43:C43)</f>
        <v>6.0490000000000004</v>
      </c>
      <c r="E42" s="168"/>
      <c r="F42" s="169">
        <f>SUM(E43:E43)</f>
        <v>8.0500000000000007</v>
      </c>
      <c r="G42" s="168"/>
      <c r="H42" s="169">
        <f>SUM(G43:G43)</f>
        <v>5.07</v>
      </c>
      <c r="I42" s="196"/>
      <c r="J42" s="195">
        <f>SUM(I43:I43)</f>
        <v>4.1500000000000004</v>
      </c>
      <c r="K42" s="168"/>
      <c r="L42" s="169">
        <f>SUM(K43:K43)</f>
        <v>2.5</v>
      </c>
      <c r="M42" s="170"/>
      <c r="N42" s="171">
        <f>SUM(M43:M43)</f>
        <v>2.5</v>
      </c>
      <c r="O42" s="170"/>
      <c r="P42" s="171">
        <f>SUM(O43:O43)</f>
        <v>2.48</v>
      </c>
      <c r="Q42" s="170"/>
      <c r="R42" s="171">
        <f>SUM(Q43:Q43)</f>
        <v>1.2</v>
      </c>
      <c r="S42" s="170"/>
      <c r="T42" s="171">
        <f>SUM(S43:S43)</f>
        <v>1.2</v>
      </c>
      <c r="U42" s="197"/>
      <c r="V42" s="172">
        <f>SUM(U43:U44)</f>
        <v>6.2</v>
      </c>
      <c r="W42" s="170"/>
      <c r="X42" s="172">
        <f>SUM(W43:W44)</f>
        <v>6.2</v>
      </c>
      <c r="Y42" s="170"/>
      <c r="Z42" s="171">
        <f>SUM(Y43:Y44)</f>
        <v>0</v>
      </c>
      <c r="AA42" s="164"/>
      <c r="AB42" s="173">
        <v>0</v>
      </c>
      <c r="AC42" s="166"/>
      <c r="AD42" s="198">
        <f>SUM(AC43:AC44)</f>
        <v>1.2</v>
      </c>
    </row>
    <row r="43" spans="2:30" ht="15" x14ac:dyDescent="0.2">
      <c r="B43" s="141" t="s">
        <v>1947</v>
      </c>
      <c r="C43" s="174">
        <v>6.0490000000000004</v>
      </c>
      <c r="D43" s="164"/>
      <c r="E43" s="174">
        <v>8.0500000000000007</v>
      </c>
      <c r="F43" s="173"/>
      <c r="G43" s="174">
        <v>5.07</v>
      </c>
      <c r="H43" s="173"/>
      <c r="I43" s="199">
        <v>4.1500000000000004</v>
      </c>
      <c r="J43" s="164"/>
      <c r="K43" s="174">
        <v>2.5</v>
      </c>
      <c r="L43" s="173"/>
      <c r="M43" s="176">
        <v>2.5</v>
      </c>
      <c r="N43" s="177"/>
      <c r="O43" s="176">
        <v>2.48</v>
      </c>
      <c r="P43" s="177"/>
      <c r="Q43" s="176">
        <v>1.2</v>
      </c>
      <c r="R43" s="177"/>
      <c r="S43" s="176">
        <v>1.2</v>
      </c>
      <c r="T43" s="177"/>
      <c r="U43" s="200">
        <v>1.2</v>
      </c>
      <c r="V43" s="178"/>
      <c r="W43" s="176">
        <v>1.2</v>
      </c>
      <c r="X43" s="178"/>
      <c r="Y43" s="176"/>
      <c r="Z43" s="177"/>
      <c r="AA43" s="164"/>
      <c r="AB43" s="173"/>
      <c r="AC43" s="166">
        <v>1.2</v>
      </c>
      <c r="AD43" s="198"/>
    </row>
    <row r="44" spans="2:30" ht="15" x14ac:dyDescent="0.2">
      <c r="B44" s="141" t="s">
        <v>1906</v>
      </c>
      <c r="C44" s="174"/>
      <c r="D44" s="164"/>
      <c r="E44" s="174"/>
      <c r="F44" s="173"/>
      <c r="G44" s="174"/>
      <c r="H44" s="173"/>
      <c r="I44" s="199"/>
      <c r="J44" s="164"/>
      <c r="K44" s="174"/>
      <c r="L44" s="173"/>
      <c r="M44" s="176"/>
      <c r="N44" s="177"/>
      <c r="O44" s="176"/>
      <c r="P44" s="177"/>
      <c r="Q44" s="176"/>
      <c r="R44" s="177"/>
      <c r="S44" s="176"/>
      <c r="T44" s="177"/>
      <c r="U44" s="200">
        <v>5</v>
      </c>
      <c r="V44" s="178"/>
      <c r="W44" s="176">
        <v>5</v>
      </c>
      <c r="X44" s="178"/>
      <c r="Y44" s="176"/>
      <c r="Z44" s="177"/>
      <c r="AA44" s="164"/>
      <c r="AB44" s="173"/>
      <c r="AC44" s="166"/>
      <c r="AD44" s="198"/>
    </row>
    <row r="45" spans="2:30" ht="15" x14ac:dyDescent="0.2">
      <c r="B45" s="140" t="s">
        <v>1946</v>
      </c>
      <c r="C45" s="167"/>
      <c r="D45" s="195">
        <f>SUM(C46)</f>
        <v>19.850000000000001</v>
      </c>
      <c r="E45" s="168"/>
      <c r="F45" s="169">
        <f>SUM(E46)</f>
        <v>20.849</v>
      </c>
      <c r="G45" s="168"/>
      <c r="H45" s="169">
        <f>SUM(G46)</f>
        <v>21.405999999999999</v>
      </c>
      <c r="I45" s="196"/>
      <c r="J45" s="195">
        <f>SUM(I46)</f>
        <v>24.655000000000001</v>
      </c>
      <c r="K45" s="168"/>
      <c r="L45" s="169">
        <f>SUM(K46)</f>
        <v>22.687000000000001</v>
      </c>
      <c r="M45" s="170"/>
      <c r="N45" s="171">
        <f>SUM(M46)</f>
        <v>22.64</v>
      </c>
      <c r="O45" s="170"/>
      <c r="P45" s="171">
        <f>SUM(O46)</f>
        <v>18.18</v>
      </c>
      <c r="Q45" s="170"/>
      <c r="R45" s="171">
        <f>SUM(Q46)</f>
        <v>27.8</v>
      </c>
      <c r="S45" s="170"/>
      <c r="T45" s="171">
        <f>SUM(S46)</f>
        <v>27.972000000000001</v>
      </c>
      <c r="U45" s="197"/>
      <c r="V45" s="172">
        <f>SUM(U46:U47)</f>
        <v>31.843</v>
      </c>
      <c r="W45" s="170"/>
      <c r="X45" s="172">
        <f>SUM(W46:W47)</f>
        <v>31.84</v>
      </c>
      <c r="Y45" s="170"/>
      <c r="Z45" s="171">
        <f>SUM(Y46:Y47)</f>
        <v>32.68</v>
      </c>
      <c r="AA45" s="164"/>
      <c r="AB45" s="173">
        <v>37.920999999999999</v>
      </c>
      <c r="AC45" s="166"/>
      <c r="AD45" s="198">
        <f>SUM(AC46:AC47)</f>
        <v>41.678999999999995</v>
      </c>
    </row>
    <row r="46" spans="2:30" ht="15" x14ac:dyDescent="0.2">
      <c r="B46" s="141" t="s">
        <v>1945</v>
      </c>
      <c r="C46" s="174">
        <v>19.850000000000001</v>
      </c>
      <c r="D46" s="164"/>
      <c r="E46" s="174">
        <v>20.849</v>
      </c>
      <c r="F46" s="173"/>
      <c r="G46" s="174">
        <v>21.405999999999999</v>
      </c>
      <c r="H46" s="173"/>
      <c r="I46" s="199">
        <v>24.655000000000001</v>
      </c>
      <c r="J46" s="164"/>
      <c r="K46" s="174">
        <v>22.687000000000001</v>
      </c>
      <c r="L46" s="173"/>
      <c r="M46" s="176">
        <v>22.64</v>
      </c>
      <c r="N46" s="177"/>
      <c r="O46" s="176">
        <v>18.18</v>
      </c>
      <c r="P46" s="177"/>
      <c r="Q46" s="176">
        <v>27.8</v>
      </c>
      <c r="R46" s="177"/>
      <c r="S46" s="176">
        <v>27.972000000000001</v>
      </c>
      <c r="T46" s="177"/>
      <c r="U46" s="200">
        <v>28.843</v>
      </c>
      <c r="V46" s="178"/>
      <c r="W46" s="176">
        <v>28.84</v>
      </c>
      <c r="X46" s="178"/>
      <c r="Y46" s="176">
        <v>20.88</v>
      </c>
      <c r="Z46" s="177"/>
      <c r="AA46" s="164">
        <v>29.119</v>
      </c>
      <c r="AB46" s="173"/>
      <c r="AC46" s="166">
        <v>33.878999999999998</v>
      </c>
      <c r="AD46" s="198"/>
    </row>
    <row r="47" spans="2:30" ht="15" x14ac:dyDescent="0.2">
      <c r="B47" s="141" t="s">
        <v>1906</v>
      </c>
      <c r="C47" s="174"/>
      <c r="D47" s="164"/>
      <c r="E47" s="174"/>
      <c r="F47" s="173"/>
      <c r="G47" s="174"/>
      <c r="H47" s="173"/>
      <c r="I47" s="199"/>
      <c r="J47" s="164"/>
      <c r="K47" s="174"/>
      <c r="L47" s="173"/>
      <c r="M47" s="176"/>
      <c r="N47" s="177"/>
      <c r="O47" s="176"/>
      <c r="P47" s="177"/>
      <c r="Q47" s="176"/>
      <c r="R47" s="177"/>
      <c r="S47" s="176"/>
      <c r="T47" s="177"/>
      <c r="U47" s="200">
        <v>3</v>
      </c>
      <c r="V47" s="178"/>
      <c r="W47" s="176">
        <v>3</v>
      </c>
      <c r="X47" s="178"/>
      <c r="Y47" s="176">
        <v>11.8</v>
      </c>
      <c r="Z47" s="177"/>
      <c r="AA47" s="164">
        <v>8.8019999999999996</v>
      </c>
      <c r="AB47" s="173"/>
      <c r="AC47" s="166">
        <v>7.8</v>
      </c>
      <c r="AD47" s="198"/>
    </row>
    <row r="48" spans="2:30" ht="15" x14ac:dyDescent="0.2">
      <c r="B48" s="140" t="s">
        <v>1944</v>
      </c>
      <c r="C48" s="167"/>
      <c r="D48" s="195">
        <f>SUM(C49)</f>
        <v>0.8</v>
      </c>
      <c r="E48" s="168"/>
      <c r="F48" s="169">
        <f>SUM(E49)</f>
        <v>0.6</v>
      </c>
      <c r="G48" s="168"/>
      <c r="H48" s="169">
        <f>SUM(G49)</f>
        <v>0.6</v>
      </c>
      <c r="I48" s="196"/>
      <c r="J48" s="195">
        <f>SUM(I49)</f>
        <v>0.7</v>
      </c>
      <c r="K48" s="168"/>
      <c r="L48" s="169">
        <f>SUM(K49)</f>
        <v>0.4</v>
      </c>
      <c r="M48" s="170"/>
      <c r="N48" s="171">
        <f>SUM(M49)</f>
        <v>0.4</v>
      </c>
      <c r="O48" s="170"/>
      <c r="P48" s="171">
        <f>SUM(O49)</f>
        <v>0.5</v>
      </c>
      <c r="Q48" s="170"/>
      <c r="R48" s="171">
        <f>SUM(Q49)</f>
        <v>0.7</v>
      </c>
      <c r="S48" s="170"/>
      <c r="T48" s="171">
        <f>SUM(S49)</f>
        <v>0.7</v>
      </c>
      <c r="U48" s="197"/>
      <c r="V48" s="172">
        <f>SUM(U49)</f>
        <v>0.7</v>
      </c>
      <c r="W48" s="170"/>
      <c r="X48" s="172">
        <f>SUM(W49)</f>
        <v>0.7</v>
      </c>
      <c r="Y48" s="170"/>
      <c r="Z48" s="171">
        <f>SUM(Y49)</f>
        <v>0</v>
      </c>
      <c r="AA48" s="164"/>
      <c r="AB48" s="173">
        <v>0</v>
      </c>
      <c r="AC48" s="166"/>
      <c r="AD48" s="198"/>
    </row>
    <row r="49" spans="2:30" ht="15" x14ac:dyDescent="0.2">
      <c r="B49" s="141" t="s">
        <v>1943</v>
      </c>
      <c r="C49" s="174">
        <v>0.8</v>
      </c>
      <c r="D49" s="164"/>
      <c r="E49" s="174">
        <v>0.6</v>
      </c>
      <c r="F49" s="173"/>
      <c r="G49" s="174">
        <v>0.6</v>
      </c>
      <c r="H49" s="173"/>
      <c r="I49" s="199">
        <v>0.7</v>
      </c>
      <c r="J49" s="164"/>
      <c r="K49" s="174">
        <v>0.4</v>
      </c>
      <c r="L49" s="173"/>
      <c r="M49" s="176">
        <v>0.4</v>
      </c>
      <c r="N49" s="177"/>
      <c r="O49" s="176">
        <v>0.5</v>
      </c>
      <c r="P49" s="177"/>
      <c r="Q49" s="176">
        <v>0.7</v>
      </c>
      <c r="R49" s="177"/>
      <c r="S49" s="176">
        <v>0.7</v>
      </c>
      <c r="T49" s="177"/>
      <c r="U49" s="200">
        <v>0.7</v>
      </c>
      <c r="V49" s="178"/>
      <c r="W49" s="176">
        <v>0.7</v>
      </c>
      <c r="X49" s="178"/>
      <c r="Y49" s="176"/>
      <c r="Z49" s="177"/>
      <c r="AA49" s="164"/>
      <c r="AB49" s="173"/>
      <c r="AC49" s="166"/>
      <c r="AD49" s="198"/>
    </row>
    <row r="50" spans="2:30" ht="15" x14ac:dyDescent="0.2">
      <c r="B50" s="140" t="s">
        <v>1942</v>
      </c>
      <c r="C50" s="167"/>
      <c r="D50" s="195">
        <f>SUM(C51:C52)</f>
        <v>0.90500000000000003</v>
      </c>
      <c r="E50" s="168"/>
      <c r="F50" s="169">
        <f>SUM(E51:E52)</f>
        <v>0.55500000000000005</v>
      </c>
      <c r="G50" s="168"/>
      <c r="H50" s="169">
        <f>SUM(G51:G52)</f>
        <v>0.8</v>
      </c>
      <c r="I50" s="196"/>
      <c r="J50" s="195">
        <f>SUM(I51:I52)</f>
        <v>1.08</v>
      </c>
      <c r="K50" s="168"/>
      <c r="L50" s="169">
        <f>SUM(K51:K52)</f>
        <v>0.98</v>
      </c>
      <c r="M50" s="170"/>
      <c r="N50" s="171">
        <f>SUM(M51:M52)</f>
        <v>0.98</v>
      </c>
      <c r="O50" s="170"/>
      <c r="P50" s="171">
        <f>SUM(O51:O52)</f>
        <v>3.95</v>
      </c>
      <c r="Q50" s="170"/>
      <c r="R50" s="171">
        <f>SUM(Q51:Q52)</f>
        <v>0.73</v>
      </c>
      <c r="S50" s="170"/>
      <c r="T50" s="171">
        <f>SUM(S51:S52)</f>
        <v>0.73</v>
      </c>
      <c r="U50" s="197"/>
      <c r="V50" s="172">
        <f>SUM(U51:U52)</f>
        <v>0.73</v>
      </c>
      <c r="W50" s="170"/>
      <c r="X50" s="172">
        <f>SUM(W51:W52)</f>
        <v>0.73</v>
      </c>
      <c r="Y50" s="170"/>
      <c r="Z50" s="171">
        <f>SUM(Y51:Y52)</f>
        <v>0.05</v>
      </c>
      <c r="AA50" s="164"/>
      <c r="AB50" s="173">
        <v>0</v>
      </c>
      <c r="AC50" s="166"/>
      <c r="AD50" s="198">
        <f>SUM(AC51:AC52)</f>
        <v>0.71</v>
      </c>
    </row>
    <row r="51" spans="2:30" ht="15" x14ac:dyDescent="0.2">
      <c r="B51" s="141" t="s">
        <v>1906</v>
      </c>
      <c r="C51" s="174">
        <v>0.105</v>
      </c>
      <c r="D51" s="164"/>
      <c r="E51" s="174">
        <v>0</v>
      </c>
      <c r="F51" s="173"/>
      <c r="G51" s="174">
        <v>0</v>
      </c>
      <c r="H51" s="173"/>
      <c r="I51" s="199">
        <v>0.28000000000000003</v>
      </c>
      <c r="J51" s="164"/>
      <c r="K51" s="174">
        <v>0.28000000000000003</v>
      </c>
      <c r="L51" s="173"/>
      <c r="M51" s="176">
        <v>0.28000000000000003</v>
      </c>
      <c r="N51" s="177"/>
      <c r="O51" s="176">
        <v>0.28000000000000003</v>
      </c>
      <c r="P51" s="177"/>
      <c r="Q51" s="176">
        <v>0.08</v>
      </c>
      <c r="R51" s="177"/>
      <c r="S51" s="176">
        <v>0.08</v>
      </c>
      <c r="T51" s="177"/>
      <c r="U51" s="200">
        <v>0.08</v>
      </c>
      <c r="V51" s="178"/>
      <c r="W51" s="176">
        <v>0.08</v>
      </c>
      <c r="X51" s="178"/>
      <c r="Y51" s="176">
        <v>0.05</v>
      </c>
      <c r="Z51" s="177"/>
      <c r="AA51" s="164">
        <v>0</v>
      </c>
      <c r="AB51" s="173"/>
      <c r="AC51" s="166">
        <v>0.06</v>
      </c>
      <c r="AD51" s="198"/>
    </row>
    <row r="52" spans="2:30" ht="15" x14ac:dyDescent="0.2">
      <c r="B52" s="141" t="s">
        <v>1941</v>
      </c>
      <c r="C52" s="174">
        <v>0.8</v>
      </c>
      <c r="D52" s="164"/>
      <c r="E52" s="174">
        <v>0.55500000000000005</v>
      </c>
      <c r="F52" s="173"/>
      <c r="G52" s="174">
        <v>0.8</v>
      </c>
      <c r="H52" s="173"/>
      <c r="I52" s="199">
        <v>0.8</v>
      </c>
      <c r="J52" s="164"/>
      <c r="K52" s="174">
        <v>0.7</v>
      </c>
      <c r="L52" s="173"/>
      <c r="M52" s="176">
        <v>0.7</v>
      </c>
      <c r="N52" s="177"/>
      <c r="O52" s="176">
        <v>3.67</v>
      </c>
      <c r="P52" s="177"/>
      <c r="Q52" s="176">
        <v>0.65</v>
      </c>
      <c r="R52" s="177"/>
      <c r="S52" s="176">
        <v>0.65</v>
      </c>
      <c r="T52" s="177"/>
      <c r="U52" s="200">
        <v>0.65</v>
      </c>
      <c r="V52" s="178"/>
      <c r="W52" s="176">
        <v>0.65</v>
      </c>
      <c r="X52" s="178"/>
      <c r="Y52" s="176"/>
      <c r="Z52" s="177"/>
      <c r="AA52" s="164"/>
      <c r="AB52" s="173"/>
      <c r="AC52" s="166">
        <v>0.65</v>
      </c>
      <c r="AD52" s="198"/>
    </row>
    <row r="53" spans="2:30" ht="15" x14ac:dyDescent="0.2">
      <c r="B53" s="140" t="s">
        <v>1940</v>
      </c>
      <c r="C53" s="167"/>
      <c r="D53" s="195">
        <f>SUM(C54)</f>
        <v>1</v>
      </c>
      <c r="E53" s="168"/>
      <c r="F53" s="169">
        <f>SUM(E54)</f>
        <v>0.90300000000000002</v>
      </c>
      <c r="G53" s="168"/>
      <c r="H53" s="169">
        <f>SUM(G54)</f>
        <v>1.2</v>
      </c>
      <c r="I53" s="196"/>
      <c r="J53" s="195">
        <f>SUM(I54)</f>
        <v>1.69</v>
      </c>
      <c r="K53" s="168"/>
      <c r="L53" s="169">
        <f>SUM(K54)</f>
        <v>3.4</v>
      </c>
      <c r="M53" s="170"/>
      <c r="N53" s="171">
        <f>SUM(M54)</f>
        <v>3.39</v>
      </c>
      <c r="O53" s="170"/>
      <c r="P53" s="171">
        <f>SUM(O54)</f>
        <v>4.97</v>
      </c>
      <c r="Q53" s="170"/>
      <c r="R53" s="171">
        <f>SUM(Q54)</f>
        <v>4.5</v>
      </c>
      <c r="S53" s="170"/>
      <c r="T53" s="171">
        <f>SUM(S54)</f>
        <v>2</v>
      </c>
      <c r="U53" s="197"/>
      <c r="V53" s="172">
        <f>SUM(U54)</f>
        <v>2</v>
      </c>
      <c r="W53" s="170"/>
      <c r="X53" s="172">
        <f>SUM(W54)</f>
        <v>2</v>
      </c>
      <c r="Y53" s="170"/>
      <c r="Z53" s="171">
        <f>SUM(Y54)</f>
        <v>0</v>
      </c>
      <c r="AA53" s="164"/>
      <c r="AB53" s="173">
        <v>0</v>
      </c>
      <c r="AC53" s="166"/>
      <c r="AD53" s="198">
        <f>SUM(AC54)</f>
        <v>2.5</v>
      </c>
    </row>
    <row r="54" spans="2:30" ht="14.25" customHeight="1" x14ac:dyDescent="0.2">
      <c r="B54" s="141" t="s">
        <v>1939</v>
      </c>
      <c r="C54" s="174">
        <v>1</v>
      </c>
      <c r="D54" s="164"/>
      <c r="E54" s="174">
        <v>0.90300000000000002</v>
      </c>
      <c r="F54" s="173"/>
      <c r="G54" s="174">
        <v>1.2</v>
      </c>
      <c r="H54" s="173"/>
      <c r="I54" s="199">
        <v>1.69</v>
      </c>
      <c r="J54" s="164"/>
      <c r="K54" s="174">
        <v>3.4</v>
      </c>
      <c r="L54" s="173"/>
      <c r="M54" s="176">
        <v>3.39</v>
      </c>
      <c r="N54" s="177"/>
      <c r="O54" s="176">
        <v>4.97</v>
      </c>
      <c r="P54" s="177"/>
      <c r="Q54" s="176">
        <v>4.5</v>
      </c>
      <c r="R54" s="177"/>
      <c r="S54" s="176">
        <v>2</v>
      </c>
      <c r="T54" s="177"/>
      <c r="U54" s="200">
        <v>2</v>
      </c>
      <c r="V54" s="178"/>
      <c r="W54" s="176">
        <v>2</v>
      </c>
      <c r="X54" s="178"/>
      <c r="Y54" s="176"/>
      <c r="Z54" s="177"/>
      <c r="AA54" s="164"/>
      <c r="AB54" s="173"/>
      <c r="AC54" s="166">
        <v>2.5</v>
      </c>
      <c r="AD54" s="198"/>
    </row>
    <row r="55" spans="2:30" ht="15" x14ac:dyDescent="0.2">
      <c r="B55" s="140" t="s">
        <v>1938</v>
      </c>
      <c r="C55" s="167"/>
      <c r="D55" s="195">
        <f>SUM(C56)</f>
        <v>7</v>
      </c>
      <c r="E55" s="168"/>
      <c r="F55" s="169">
        <f>SUM(E56)</f>
        <v>5.6859999999999999</v>
      </c>
      <c r="G55" s="168"/>
      <c r="H55" s="169">
        <f>SUM(G56)</f>
        <v>3.5</v>
      </c>
      <c r="I55" s="196"/>
      <c r="J55" s="195">
        <f>SUM(I56)</f>
        <v>4</v>
      </c>
      <c r="K55" s="168"/>
      <c r="L55" s="169">
        <f>SUM(K56)</f>
        <v>4</v>
      </c>
      <c r="M55" s="170"/>
      <c r="N55" s="171">
        <f>SUM(M56)</f>
        <v>3</v>
      </c>
      <c r="O55" s="170"/>
      <c r="P55" s="171">
        <f>SUM(O56)</f>
        <v>2.98</v>
      </c>
      <c r="Q55" s="170"/>
      <c r="R55" s="171">
        <f>SUM(Q56)</f>
        <v>2.25</v>
      </c>
      <c r="S55" s="170"/>
      <c r="T55" s="171">
        <f>SUM(S56)</f>
        <v>2.0499999999999998</v>
      </c>
      <c r="U55" s="197"/>
      <c r="V55" s="172">
        <f>SUM(U56)</f>
        <v>0</v>
      </c>
      <c r="W55" s="170"/>
      <c r="X55" s="172">
        <f>SUM(W56)</f>
        <v>0</v>
      </c>
      <c r="Y55" s="170"/>
      <c r="Z55" s="171">
        <f>SUM(Y56)</f>
        <v>0</v>
      </c>
      <c r="AA55" s="164"/>
      <c r="AB55" s="173">
        <v>0.25</v>
      </c>
      <c r="AC55" s="166"/>
      <c r="AD55" s="198">
        <f>SUM(AC56)</f>
        <v>0.25</v>
      </c>
    </row>
    <row r="56" spans="2:30" ht="15" x14ac:dyDescent="0.2">
      <c r="B56" s="141" t="s">
        <v>1909</v>
      </c>
      <c r="C56" s="174">
        <v>7</v>
      </c>
      <c r="D56" s="164"/>
      <c r="E56" s="174">
        <v>5.6859999999999999</v>
      </c>
      <c r="F56" s="173"/>
      <c r="G56" s="174">
        <v>3.5</v>
      </c>
      <c r="H56" s="173"/>
      <c r="I56" s="199">
        <v>4</v>
      </c>
      <c r="J56" s="164"/>
      <c r="K56" s="174">
        <v>4</v>
      </c>
      <c r="L56" s="173"/>
      <c r="M56" s="176">
        <v>3</v>
      </c>
      <c r="N56" s="177"/>
      <c r="O56" s="176">
        <v>2.98</v>
      </c>
      <c r="P56" s="177"/>
      <c r="Q56" s="176">
        <v>2.25</v>
      </c>
      <c r="R56" s="177"/>
      <c r="S56" s="176">
        <v>2.0499999999999998</v>
      </c>
      <c r="T56" s="177"/>
      <c r="U56" s="200">
        <v>0</v>
      </c>
      <c r="V56" s="178"/>
      <c r="W56" s="176">
        <v>0</v>
      </c>
      <c r="X56" s="178"/>
      <c r="Y56" s="176"/>
      <c r="Z56" s="177"/>
      <c r="AA56" s="164">
        <v>0.25</v>
      </c>
      <c r="AB56" s="173"/>
      <c r="AC56" s="166">
        <v>0.25</v>
      </c>
      <c r="AD56" s="198"/>
    </row>
    <row r="57" spans="2:30" ht="18" x14ac:dyDescent="0.2">
      <c r="B57" s="140" t="s">
        <v>2153</v>
      </c>
      <c r="C57" s="167"/>
      <c r="D57" s="195">
        <f>SUM(C58)</f>
        <v>34.091999999999999</v>
      </c>
      <c r="E57" s="168"/>
      <c r="F57" s="169">
        <f>SUM(E58)</f>
        <v>2.7879999999999998</v>
      </c>
      <c r="G57" s="168"/>
      <c r="H57" s="169">
        <f>SUM(G58)</f>
        <v>1.9139999999999999</v>
      </c>
      <c r="I57" s="196"/>
      <c r="J57" s="195">
        <f>SUM(I58)</f>
        <v>0.84899999999999998</v>
      </c>
      <c r="K57" s="168"/>
      <c r="L57" s="169">
        <f>SUM(K58)</f>
        <v>0</v>
      </c>
      <c r="M57" s="170"/>
      <c r="N57" s="171">
        <f>SUM(M58)</f>
        <v>0</v>
      </c>
      <c r="O57" s="170"/>
      <c r="P57" s="171">
        <f>SUM(O58)</f>
        <v>0.39</v>
      </c>
      <c r="Q57" s="170"/>
      <c r="R57" s="171">
        <f>SUM(Q58)</f>
        <v>0.4</v>
      </c>
      <c r="S57" s="170"/>
      <c r="T57" s="171">
        <f>SUM(S58)</f>
        <v>0.4</v>
      </c>
      <c r="U57" s="197"/>
      <c r="V57" s="172">
        <f>SUM(U58)</f>
        <v>0</v>
      </c>
      <c r="W57" s="170"/>
      <c r="X57" s="172">
        <f>SUM(W58)</f>
        <v>0</v>
      </c>
      <c r="Y57" s="170"/>
      <c r="Z57" s="171">
        <f>SUM(Y58)</f>
        <v>0</v>
      </c>
      <c r="AA57" s="164"/>
      <c r="AB57" s="173">
        <v>0</v>
      </c>
      <c r="AC57" s="166"/>
      <c r="AD57" s="198"/>
    </row>
    <row r="58" spans="2:30" ht="15" x14ac:dyDescent="0.2">
      <c r="B58" s="141" t="s">
        <v>1906</v>
      </c>
      <c r="C58" s="174">
        <v>34.091999999999999</v>
      </c>
      <c r="D58" s="164"/>
      <c r="E58" s="174">
        <v>2.7879999999999998</v>
      </c>
      <c r="F58" s="173"/>
      <c r="G58" s="174">
        <v>1.9139999999999999</v>
      </c>
      <c r="H58" s="173"/>
      <c r="I58" s="199">
        <v>0.84899999999999998</v>
      </c>
      <c r="J58" s="164"/>
      <c r="K58" s="174">
        <v>0</v>
      </c>
      <c r="L58" s="173"/>
      <c r="M58" s="176"/>
      <c r="N58" s="177"/>
      <c r="O58" s="176">
        <v>0.39</v>
      </c>
      <c r="P58" s="177"/>
      <c r="Q58" s="176">
        <v>0.4</v>
      </c>
      <c r="R58" s="177"/>
      <c r="S58" s="176">
        <v>0.4</v>
      </c>
      <c r="T58" s="177"/>
      <c r="U58" s="200">
        <v>0</v>
      </c>
      <c r="V58" s="178"/>
      <c r="W58" s="176">
        <v>0</v>
      </c>
      <c r="X58" s="178"/>
      <c r="Y58" s="176"/>
      <c r="Z58" s="177"/>
      <c r="AA58" s="164"/>
      <c r="AB58" s="173"/>
      <c r="AC58" s="166"/>
      <c r="AD58" s="198"/>
    </row>
    <row r="59" spans="2:30" ht="35.25" customHeight="1" x14ac:dyDescent="0.2">
      <c r="B59" s="140" t="s">
        <v>2154</v>
      </c>
      <c r="C59" s="167"/>
      <c r="D59" s="195">
        <f>SUM(C60:C62)</f>
        <v>34.969000000000001</v>
      </c>
      <c r="E59" s="168"/>
      <c r="F59" s="169">
        <f>SUM(E60:E62)</f>
        <v>17.53</v>
      </c>
      <c r="G59" s="168"/>
      <c r="H59" s="169">
        <f>SUM(G60:G62)</f>
        <v>28</v>
      </c>
      <c r="I59" s="196"/>
      <c r="J59" s="195">
        <f>SUM(I60:I62)</f>
        <v>36.380000000000003</v>
      </c>
      <c r="K59" s="168"/>
      <c r="L59" s="169">
        <f>SUM(K60:K62)</f>
        <v>37</v>
      </c>
      <c r="M59" s="170"/>
      <c r="N59" s="171">
        <f>SUM(M60:M63)</f>
        <v>36.93</v>
      </c>
      <c r="O59" s="170"/>
      <c r="P59" s="171">
        <f>SUM(O60:O63)</f>
        <v>37.74</v>
      </c>
      <c r="Q59" s="170"/>
      <c r="R59" s="171">
        <f>SUM(Q60:Q63)</f>
        <v>37</v>
      </c>
      <c r="S59" s="170"/>
      <c r="T59" s="171">
        <f>SUM(S60:S63)</f>
        <v>237.62</v>
      </c>
      <c r="U59" s="197"/>
      <c r="V59" s="172">
        <f>SUM(U60:U63)</f>
        <v>244.01</v>
      </c>
      <c r="W59" s="170"/>
      <c r="X59" s="172">
        <f>SUM(W60:W63)</f>
        <v>244.01</v>
      </c>
      <c r="Y59" s="170"/>
      <c r="Z59" s="171">
        <f>SUM(Y60:Y63)</f>
        <v>36.1</v>
      </c>
      <c r="AA59" s="164"/>
      <c r="AB59" s="173">
        <v>36.1</v>
      </c>
      <c r="AC59" s="166"/>
      <c r="AD59" s="198">
        <f>SUM(AC60:AC63)</f>
        <v>36.1</v>
      </c>
    </row>
    <row r="60" spans="2:30" ht="30" x14ac:dyDescent="0.2">
      <c r="B60" s="141" t="s">
        <v>1937</v>
      </c>
      <c r="C60" s="174">
        <v>24.077000000000002</v>
      </c>
      <c r="D60" s="164"/>
      <c r="E60" s="174">
        <v>0</v>
      </c>
      <c r="F60" s="173"/>
      <c r="G60" s="174">
        <v>0</v>
      </c>
      <c r="H60" s="173"/>
      <c r="I60" s="199">
        <v>0</v>
      </c>
      <c r="J60" s="164"/>
      <c r="K60" s="174">
        <v>0</v>
      </c>
      <c r="L60" s="173"/>
      <c r="M60" s="176"/>
      <c r="N60" s="177"/>
      <c r="O60" s="176"/>
      <c r="P60" s="177"/>
      <c r="Q60" s="176"/>
      <c r="R60" s="177"/>
      <c r="S60" s="176">
        <v>207.35599999999999</v>
      </c>
      <c r="T60" s="177"/>
      <c r="U60" s="200">
        <v>7.75</v>
      </c>
      <c r="V60" s="178"/>
      <c r="W60" s="176">
        <v>7.75</v>
      </c>
      <c r="X60" s="178"/>
      <c r="Y60" s="176">
        <v>13.6</v>
      </c>
      <c r="Z60" s="177"/>
      <c r="AA60" s="164">
        <v>13.6</v>
      </c>
      <c r="AB60" s="173"/>
      <c r="AC60" s="166">
        <v>13.6</v>
      </c>
      <c r="AD60" s="198"/>
    </row>
    <row r="61" spans="2:30" ht="15" x14ac:dyDescent="0.2">
      <c r="B61" s="141" t="s">
        <v>1936</v>
      </c>
      <c r="C61" s="174">
        <v>2</v>
      </c>
      <c r="D61" s="164"/>
      <c r="E61" s="174">
        <v>2</v>
      </c>
      <c r="F61" s="173"/>
      <c r="G61" s="174">
        <v>2</v>
      </c>
      <c r="H61" s="173"/>
      <c r="I61" s="199">
        <v>2</v>
      </c>
      <c r="J61" s="164"/>
      <c r="K61" s="174">
        <v>2</v>
      </c>
      <c r="L61" s="173"/>
      <c r="M61" s="176">
        <v>2</v>
      </c>
      <c r="N61" s="177"/>
      <c r="O61" s="176">
        <v>1.99</v>
      </c>
      <c r="P61" s="177"/>
      <c r="Q61" s="176">
        <v>2</v>
      </c>
      <c r="R61" s="177"/>
      <c r="S61" s="176">
        <v>2</v>
      </c>
      <c r="T61" s="177"/>
      <c r="U61" s="200">
        <v>2</v>
      </c>
      <c r="V61" s="178"/>
      <c r="W61" s="176">
        <v>2</v>
      </c>
      <c r="X61" s="178"/>
      <c r="Y61" s="176">
        <v>2</v>
      </c>
      <c r="Z61" s="177"/>
      <c r="AA61" s="164">
        <v>2</v>
      </c>
      <c r="AB61" s="173"/>
      <c r="AC61" s="166">
        <v>2</v>
      </c>
      <c r="AD61" s="198"/>
    </row>
    <row r="62" spans="2:30" ht="15" x14ac:dyDescent="0.2">
      <c r="B62" s="141" t="s">
        <v>1906</v>
      </c>
      <c r="C62" s="174">
        <v>8.8919999999999995</v>
      </c>
      <c r="D62" s="164"/>
      <c r="E62" s="174">
        <v>15.53</v>
      </c>
      <c r="F62" s="173"/>
      <c r="G62" s="174">
        <v>26</v>
      </c>
      <c r="H62" s="173"/>
      <c r="I62" s="199">
        <v>34.380000000000003</v>
      </c>
      <c r="J62" s="164"/>
      <c r="K62" s="174">
        <v>35</v>
      </c>
      <c r="L62" s="173"/>
      <c r="M62" s="176">
        <v>34.93</v>
      </c>
      <c r="N62" s="177"/>
      <c r="O62" s="176">
        <v>35.75</v>
      </c>
      <c r="P62" s="177"/>
      <c r="Q62" s="176">
        <v>35</v>
      </c>
      <c r="R62" s="177"/>
      <c r="S62" s="176">
        <v>28.263999999999999</v>
      </c>
      <c r="T62" s="177"/>
      <c r="U62" s="200">
        <v>234.26</v>
      </c>
      <c r="V62" s="178"/>
      <c r="W62" s="176">
        <v>234.26</v>
      </c>
      <c r="X62" s="178"/>
      <c r="Y62" s="176">
        <v>20.5</v>
      </c>
      <c r="Z62" s="177"/>
      <c r="AA62" s="164">
        <v>20.5</v>
      </c>
      <c r="AB62" s="173"/>
      <c r="AC62" s="166">
        <v>20.5</v>
      </c>
      <c r="AD62" s="198"/>
    </row>
    <row r="63" spans="2:30" ht="30" x14ac:dyDescent="0.2">
      <c r="B63" s="141" t="s">
        <v>1935</v>
      </c>
      <c r="C63" s="174"/>
      <c r="D63" s="164"/>
      <c r="E63" s="174"/>
      <c r="F63" s="173"/>
      <c r="G63" s="174"/>
      <c r="H63" s="173"/>
      <c r="I63" s="199"/>
      <c r="J63" s="164"/>
      <c r="K63" s="174"/>
      <c r="L63" s="173"/>
      <c r="M63" s="176"/>
      <c r="N63" s="177"/>
      <c r="O63" s="176"/>
      <c r="P63" s="177"/>
      <c r="Q63" s="176"/>
      <c r="R63" s="177"/>
      <c r="S63" s="176"/>
      <c r="T63" s="177"/>
      <c r="U63" s="200"/>
      <c r="V63" s="178"/>
      <c r="W63" s="176"/>
      <c r="X63" s="178"/>
      <c r="Y63" s="176"/>
      <c r="Z63" s="177"/>
      <c r="AA63" s="164"/>
      <c r="AB63" s="173"/>
      <c r="AC63" s="166"/>
      <c r="AD63" s="198"/>
    </row>
    <row r="64" spans="2:30" ht="15" x14ac:dyDescent="0.2">
      <c r="B64" s="140" t="s">
        <v>1934</v>
      </c>
      <c r="C64" s="167"/>
      <c r="D64" s="195">
        <f>SUM(C65)</f>
        <v>1.6</v>
      </c>
      <c r="E64" s="168"/>
      <c r="F64" s="169">
        <f>SUM(E65)</f>
        <v>1.7</v>
      </c>
      <c r="G64" s="168"/>
      <c r="H64" s="169">
        <f>SUM(G65)</f>
        <v>2.2000000000000002</v>
      </c>
      <c r="I64" s="196"/>
      <c r="J64" s="195">
        <f>SUM(I65)</f>
        <v>2.306</v>
      </c>
      <c r="K64" s="168"/>
      <c r="L64" s="169">
        <f>SUM(K65)</f>
        <v>1</v>
      </c>
      <c r="M64" s="170"/>
      <c r="N64" s="171">
        <f>SUM(M65)</f>
        <v>1</v>
      </c>
      <c r="O64" s="170"/>
      <c r="P64" s="171">
        <f>SUM(O65)</f>
        <v>5.96</v>
      </c>
      <c r="Q64" s="170"/>
      <c r="R64" s="171">
        <f>SUM(Q65)</f>
        <v>4</v>
      </c>
      <c r="S64" s="170"/>
      <c r="T64" s="171">
        <f>SUM(S65)</f>
        <v>3</v>
      </c>
      <c r="U64" s="197"/>
      <c r="V64" s="172">
        <f>SUM(U65)</f>
        <v>3</v>
      </c>
      <c r="W64" s="170"/>
      <c r="X64" s="172">
        <f>SUM(W65)</f>
        <v>3</v>
      </c>
      <c r="Y64" s="170"/>
      <c r="Z64" s="171">
        <f>SUM(Y65)</f>
        <v>0</v>
      </c>
      <c r="AA64" s="164"/>
      <c r="AB64" s="173">
        <v>0</v>
      </c>
      <c r="AC64" s="166"/>
      <c r="AD64" s="198"/>
    </row>
    <row r="65" spans="2:30" ht="15" x14ac:dyDescent="0.2">
      <c r="B65" s="141" t="s">
        <v>1933</v>
      </c>
      <c r="C65" s="174">
        <v>1.6</v>
      </c>
      <c r="D65" s="164"/>
      <c r="E65" s="174">
        <v>1.7</v>
      </c>
      <c r="F65" s="173"/>
      <c r="G65" s="174">
        <v>2.2000000000000002</v>
      </c>
      <c r="H65" s="173"/>
      <c r="I65" s="199">
        <v>2.306</v>
      </c>
      <c r="J65" s="164"/>
      <c r="K65" s="174">
        <v>1</v>
      </c>
      <c r="L65" s="173"/>
      <c r="M65" s="176">
        <v>1</v>
      </c>
      <c r="N65" s="177"/>
      <c r="O65" s="176">
        <v>5.96</v>
      </c>
      <c r="P65" s="177"/>
      <c r="Q65" s="176">
        <v>4</v>
      </c>
      <c r="R65" s="177"/>
      <c r="S65" s="176">
        <v>3</v>
      </c>
      <c r="T65" s="177"/>
      <c r="U65" s="200">
        <v>3</v>
      </c>
      <c r="V65" s="178"/>
      <c r="W65" s="176">
        <v>3</v>
      </c>
      <c r="X65" s="178"/>
      <c r="Y65" s="176"/>
      <c r="Z65" s="177"/>
      <c r="AA65" s="164"/>
      <c r="AB65" s="173"/>
      <c r="AC65" s="166"/>
      <c r="AD65" s="198"/>
    </row>
    <row r="66" spans="2:30" ht="15" x14ac:dyDescent="0.2">
      <c r="B66" s="140" t="s">
        <v>1932</v>
      </c>
      <c r="C66" s="167"/>
      <c r="D66" s="195">
        <f>SUM(C67:C67)</f>
        <v>1.452</v>
      </c>
      <c r="E66" s="168"/>
      <c r="F66" s="169">
        <f>SUM(E67:E67)</f>
        <v>1.238</v>
      </c>
      <c r="G66" s="168"/>
      <c r="H66" s="169">
        <f>SUM(G67:G67)</f>
        <v>1.278</v>
      </c>
      <c r="I66" s="196"/>
      <c r="J66" s="195">
        <f>SUM(I67:I67)</f>
        <v>1.236</v>
      </c>
      <c r="K66" s="168"/>
      <c r="L66" s="169">
        <f>SUM(K67:K67)</f>
        <v>1.236</v>
      </c>
      <c r="M66" s="170"/>
      <c r="N66" s="171">
        <f>SUM(M67:M67)</f>
        <v>1.24</v>
      </c>
      <c r="O66" s="170"/>
      <c r="P66" s="171">
        <f>SUM(O67:O67)</f>
        <v>1.18</v>
      </c>
      <c r="Q66" s="170"/>
      <c r="R66" s="171">
        <f>SUM(Q67:Q67)</f>
        <v>1.1399999999999999</v>
      </c>
      <c r="S66" s="170"/>
      <c r="T66" s="171">
        <f>SUM(S67:S67)</f>
        <v>1.1359999999999999</v>
      </c>
      <c r="U66" s="197"/>
      <c r="V66" s="172">
        <f>SUM(U67:U67)</f>
        <v>1.1499999999999999</v>
      </c>
      <c r="W66" s="170"/>
      <c r="X66" s="172">
        <f>SUM(W67:W67)</f>
        <v>1.1499999999999999</v>
      </c>
      <c r="Y66" s="170"/>
      <c r="Z66" s="171">
        <f>SUM(Y67:Y67)</f>
        <v>1.1599999999999999</v>
      </c>
      <c r="AA66" s="164"/>
      <c r="AB66" s="173">
        <v>1.1499999999999999</v>
      </c>
      <c r="AC66" s="166"/>
      <c r="AD66" s="198">
        <f>SUM(AC67:AC67)</f>
        <v>1.1000000000000001</v>
      </c>
    </row>
    <row r="67" spans="2:30" ht="15" x14ac:dyDescent="0.2">
      <c r="B67" s="141" t="s">
        <v>1906</v>
      </c>
      <c r="C67" s="174">
        <v>1.452</v>
      </c>
      <c r="D67" s="164"/>
      <c r="E67" s="174">
        <v>1.238</v>
      </c>
      <c r="F67" s="173"/>
      <c r="G67" s="174">
        <v>1.278</v>
      </c>
      <c r="H67" s="173"/>
      <c r="I67" s="199">
        <v>1.236</v>
      </c>
      <c r="J67" s="164"/>
      <c r="K67" s="174">
        <v>1.236</v>
      </c>
      <c r="L67" s="173"/>
      <c r="M67" s="176">
        <v>1.24</v>
      </c>
      <c r="N67" s="177"/>
      <c r="O67" s="176">
        <v>1.18</v>
      </c>
      <c r="P67" s="177"/>
      <c r="Q67" s="176">
        <v>1.1399999999999999</v>
      </c>
      <c r="R67" s="177"/>
      <c r="S67" s="176">
        <v>1.1359999999999999</v>
      </c>
      <c r="T67" s="177"/>
      <c r="U67" s="200">
        <v>1.1499999999999999</v>
      </c>
      <c r="V67" s="178"/>
      <c r="W67" s="176">
        <v>1.1499999999999999</v>
      </c>
      <c r="X67" s="178"/>
      <c r="Y67" s="176">
        <v>1.1599999999999999</v>
      </c>
      <c r="Z67" s="177"/>
      <c r="AA67" s="164">
        <v>1.1499999999999999</v>
      </c>
      <c r="AB67" s="173"/>
      <c r="AC67" s="166">
        <v>1.1000000000000001</v>
      </c>
      <c r="AD67" s="198"/>
    </row>
    <row r="68" spans="2:30" ht="15" x14ac:dyDescent="0.2">
      <c r="B68" s="140" t="s">
        <v>1931</v>
      </c>
      <c r="C68" s="167"/>
      <c r="D68" s="195">
        <f>SUM(C69)</f>
        <v>0</v>
      </c>
      <c r="E68" s="168"/>
      <c r="F68" s="169">
        <f>SUM(E69)</f>
        <v>0.94799999999999995</v>
      </c>
      <c r="G68" s="168"/>
      <c r="H68" s="169">
        <f>SUM(G69:G70)</f>
        <v>1.288</v>
      </c>
      <c r="I68" s="196"/>
      <c r="J68" s="195">
        <f>SUM(I69:I70)</f>
        <v>2.7879999999999998</v>
      </c>
      <c r="K68" s="168"/>
      <c r="L68" s="169">
        <f>SUM(K69:K70)</f>
        <v>2.7879999999999998</v>
      </c>
      <c r="M68" s="170"/>
      <c r="N68" s="171">
        <f>SUM(M69:M70)</f>
        <v>4.88</v>
      </c>
      <c r="O68" s="170"/>
      <c r="P68" s="171">
        <f>SUM(O69:O70)</f>
        <v>7.95</v>
      </c>
      <c r="Q68" s="170"/>
      <c r="R68" s="171">
        <f>SUM(Q69:Q70)</f>
        <v>1.59</v>
      </c>
      <c r="S68" s="170"/>
      <c r="T68" s="171">
        <f>SUM(S69:S70)</f>
        <v>7.6880000000000006</v>
      </c>
      <c r="U68" s="197"/>
      <c r="V68" s="172">
        <f>SUM(U69:U70)</f>
        <v>7.6880000000000006</v>
      </c>
      <c r="W68" s="170"/>
      <c r="X68" s="172">
        <f>SUM(W69:W70)</f>
        <v>7.6880000000000006</v>
      </c>
      <c r="Y68" s="170"/>
      <c r="Z68" s="171">
        <f>SUM(Y69:Y70)</f>
        <v>7.4</v>
      </c>
      <c r="AA68" s="164"/>
      <c r="AB68" s="173">
        <v>7.4</v>
      </c>
      <c r="AC68" s="166"/>
      <c r="AD68" s="198">
        <f>SUM(AC69:AC70)</f>
        <v>7.4</v>
      </c>
    </row>
    <row r="69" spans="2:30" ht="15" x14ac:dyDescent="0.2">
      <c r="B69" s="141" t="s">
        <v>1909</v>
      </c>
      <c r="C69" s="174">
        <v>0</v>
      </c>
      <c r="D69" s="164"/>
      <c r="E69" s="174">
        <v>0.94799999999999995</v>
      </c>
      <c r="F69" s="173"/>
      <c r="G69" s="174">
        <v>1</v>
      </c>
      <c r="H69" s="173"/>
      <c r="I69" s="199">
        <v>2.5</v>
      </c>
      <c r="J69" s="164"/>
      <c r="K69" s="174">
        <v>2.5</v>
      </c>
      <c r="L69" s="173"/>
      <c r="M69" s="176">
        <v>4.5999999999999996</v>
      </c>
      <c r="N69" s="177"/>
      <c r="O69" s="176">
        <v>4.57</v>
      </c>
      <c r="P69" s="177"/>
      <c r="Q69" s="176">
        <v>1.3</v>
      </c>
      <c r="R69" s="177"/>
      <c r="S69" s="176">
        <v>7.4</v>
      </c>
      <c r="T69" s="177"/>
      <c r="U69" s="200">
        <v>7.4</v>
      </c>
      <c r="V69" s="178"/>
      <c r="W69" s="176">
        <v>7.4</v>
      </c>
      <c r="X69" s="178"/>
      <c r="Y69" s="176">
        <v>7.4</v>
      </c>
      <c r="Z69" s="177"/>
      <c r="AA69" s="164">
        <v>7.4</v>
      </c>
      <c r="AB69" s="173"/>
      <c r="AC69" s="166">
        <v>7.4</v>
      </c>
      <c r="AD69" s="198"/>
    </row>
    <row r="70" spans="2:30" ht="15" x14ac:dyDescent="0.2">
      <c r="B70" s="141" t="s">
        <v>1906</v>
      </c>
      <c r="C70" s="174">
        <v>0</v>
      </c>
      <c r="D70" s="164"/>
      <c r="E70" s="174">
        <v>0</v>
      </c>
      <c r="F70" s="173"/>
      <c r="G70" s="174">
        <v>0.28799999999999998</v>
      </c>
      <c r="H70" s="173"/>
      <c r="I70" s="199">
        <v>0.28799999999999998</v>
      </c>
      <c r="J70" s="164"/>
      <c r="K70" s="174">
        <v>0.28799999999999998</v>
      </c>
      <c r="L70" s="173"/>
      <c r="M70" s="176">
        <v>0.28000000000000003</v>
      </c>
      <c r="N70" s="177"/>
      <c r="O70" s="176">
        <v>3.38</v>
      </c>
      <c r="P70" s="177"/>
      <c r="Q70" s="176">
        <v>0.28999999999999998</v>
      </c>
      <c r="R70" s="177"/>
      <c r="S70" s="176">
        <v>0.28799999999999998</v>
      </c>
      <c r="T70" s="177"/>
      <c r="U70" s="200">
        <v>0.28799999999999998</v>
      </c>
      <c r="V70" s="178"/>
      <c r="W70" s="176">
        <v>0.28799999999999998</v>
      </c>
      <c r="X70" s="178"/>
      <c r="Y70" s="176"/>
      <c r="Z70" s="177"/>
      <c r="AA70" s="164">
        <v>0</v>
      </c>
      <c r="AB70" s="173"/>
      <c r="AC70" s="166"/>
      <c r="AD70" s="198"/>
    </row>
    <row r="71" spans="2:30" ht="15" x14ac:dyDescent="0.2">
      <c r="B71" s="140" t="s">
        <v>1930</v>
      </c>
      <c r="C71" s="167"/>
      <c r="D71" s="195">
        <f>SUM(C72)</f>
        <v>0.4</v>
      </c>
      <c r="E71" s="168"/>
      <c r="F71" s="169">
        <f>SUM(E72)</f>
        <v>9.5000000000000001E-2</v>
      </c>
      <c r="G71" s="168"/>
      <c r="H71" s="169">
        <f>SUM(G72)</f>
        <v>0.1</v>
      </c>
      <c r="I71" s="196"/>
      <c r="J71" s="195">
        <f>SUM(I72)</f>
        <v>0</v>
      </c>
      <c r="K71" s="168"/>
      <c r="L71" s="169">
        <f>SUM(K72)</f>
        <v>0</v>
      </c>
      <c r="M71" s="170"/>
      <c r="N71" s="171">
        <f>SUM(M72)</f>
        <v>0</v>
      </c>
      <c r="O71" s="170"/>
      <c r="P71" s="171">
        <f>SUM(O72)</f>
        <v>0</v>
      </c>
      <c r="Q71" s="170"/>
      <c r="R71" s="171">
        <f>SUM(Q72)</f>
        <v>0</v>
      </c>
      <c r="S71" s="170"/>
      <c r="T71" s="171">
        <f>SUM(S72)</f>
        <v>0</v>
      </c>
      <c r="U71" s="197"/>
      <c r="V71" s="172">
        <f>SUM(U72)</f>
        <v>0</v>
      </c>
      <c r="W71" s="170"/>
      <c r="X71" s="172">
        <f>SUM(W72)</f>
        <v>0</v>
      </c>
      <c r="Y71" s="170"/>
      <c r="Z71" s="171">
        <f>SUM(Y72)</f>
        <v>0</v>
      </c>
      <c r="AA71" s="164"/>
      <c r="AB71" s="173">
        <v>0</v>
      </c>
      <c r="AC71" s="166"/>
      <c r="AD71" s="198"/>
    </row>
    <row r="72" spans="2:30" ht="15" x14ac:dyDescent="0.2">
      <c r="B72" s="141" t="s">
        <v>1909</v>
      </c>
      <c r="C72" s="174">
        <v>0.4</v>
      </c>
      <c r="D72" s="164"/>
      <c r="E72" s="174">
        <v>9.5000000000000001E-2</v>
      </c>
      <c r="F72" s="173"/>
      <c r="G72" s="174">
        <v>0.1</v>
      </c>
      <c r="H72" s="173"/>
      <c r="I72" s="199">
        <v>0</v>
      </c>
      <c r="J72" s="164"/>
      <c r="K72" s="174">
        <v>0</v>
      </c>
      <c r="L72" s="173"/>
      <c r="M72" s="176"/>
      <c r="N72" s="177"/>
      <c r="O72" s="176"/>
      <c r="P72" s="177"/>
      <c r="Q72" s="176"/>
      <c r="R72" s="177"/>
      <c r="S72" s="176"/>
      <c r="T72" s="177"/>
      <c r="U72" s="200">
        <v>0</v>
      </c>
      <c r="V72" s="178"/>
      <c r="W72" s="176">
        <v>0</v>
      </c>
      <c r="X72" s="178"/>
      <c r="Y72" s="176"/>
      <c r="Z72" s="177"/>
      <c r="AA72" s="164"/>
      <c r="AB72" s="173"/>
      <c r="AC72" s="166"/>
      <c r="AD72" s="198"/>
    </row>
    <row r="73" spans="2:30" ht="15" x14ac:dyDescent="0.2">
      <c r="B73" s="140" t="s">
        <v>1929</v>
      </c>
      <c r="C73" s="167"/>
      <c r="D73" s="195">
        <f>SUM(C74:C74)</f>
        <v>0.3</v>
      </c>
      <c r="E73" s="168"/>
      <c r="F73" s="169">
        <f>SUM(E74:E74)</f>
        <v>0.23599999999999999</v>
      </c>
      <c r="G73" s="168"/>
      <c r="H73" s="169">
        <f>SUM(G74:G74)</f>
        <v>0</v>
      </c>
      <c r="I73" s="196"/>
      <c r="J73" s="195">
        <f>SUM(I74:I74)</f>
        <v>0</v>
      </c>
      <c r="K73" s="168"/>
      <c r="L73" s="169">
        <f>SUM(K74:K74)</f>
        <v>0</v>
      </c>
      <c r="M73" s="170"/>
      <c r="N73" s="171">
        <f>SUM(M74:M74)</f>
        <v>0</v>
      </c>
      <c r="O73" s="170"/>
      <c r="P73" s="171">
        <f>SUM(O74:O74)</f>
        <v>0</v>
      </c>
      <c r="Q73" s="170"/>
      <c r="R73" s="171">
        <f>SUM(Q74:Q74)</f>
        <v>0</v>
      </c>
      <c r="S73" s="170"/>
      <c r="T73" s="171">
        <f>SUM(S74:S74)</f>
        <v>1.6E-2</v>
      </c>
      <c r="U73" s="197"/>
      <c r="V73" s="172">
        <f>SUM(U74:U74)</f>
        <v>0</v>
      </c>
      <c r="W73" s="170"/>
      <c r="X73" s="172">
        <f>SUM(W74:W74)</f>
        <v>0</v>
      </c>
      <c r="Y73" s="170"/>
      <c r="Z73" s="171">
        <f>SUM(Y74:Y74)</f>
        <v>0</v>
      </c>
      <c r="AA73" s="164"/>
      <c r="AB73" s="173">
        <v>0</v>
      </c>
      <c r="AC73" s="166"/>
      <c r="AD73" s="198"/>
    </row>
    <row r="74" spans="2:30" ht="15" x14ac:dyDescent="0.2">
      <c r="B74" s="141" t="s">
        <v>1909</v>
      </c>
      <c r="C74" s="174">
        <v>0.3</v>
      </c>
      <c r="D74" s="164"/>
      <c r="E74" s="174">
        <v>0.23599999999999999</v>
      </c>
      <c r="F74" s="173"/>
      <c r="G74" s="174">
        <v>0</v>
      </c>
      <c r="H74" s="173"/>
      <c r="I74" s="199">
        <v>0</v>
      </c>
      <c r="J74" s="164"/>
      <c r="K74" s="174">
        <v>0</v>
      </c>
      <c r="L74" s="173"/>
      <c r="M74" s="176"/>
      <c r="N74" s="177"/>
      <c r="O74" s="176"/>
      <c r="P74" s="177"/>
      <c r="Q74" s="176"/>
      <c r="R74" s="177"/>
      <c r="S74" s="176">
        <v>1.6E-2</v>
      </c>
      <c r="T74" s="177"/>
      <c r="U74" s="200">
        <v>0</v>
      </c>
      <c r="V74" s="178"/>
      <c r="W74" s="176">
        <v>0</v>
      </c>
      <c r="X74" s="178"/>
      <c r="Y74" s="176"/>
      <c r="Z74" s="177"/>
      <c r="AA74" s="164"/>
      <c r="AB74" s="173"/>
      <c r="AC74" s="166"/>
      <c r="AD74" s="198"/>
    </row>
    <row r="75" spans="2:30" ht="15" x14ac:dyDescent="0.2">
      <c r="B75" s="140" t="s">
        <v>1928</v>
      </c>
      <c r="C75" s="167"/>
      <c r="D75" s="195">
        <f>SUM(C76)</f>
        <v>5.0510000000000002</v>
      </c>
      <c r="E75" s="168"/>
      <c r="F75" s="169">
        <f>SUM(E76)</f>
        <v>5.4020000000000001</v>
      </c>
      <c r="G75" s="168"/>
      <c r="H75" s="169">
        <f>SUM(G76)</f>
        <v>5.7</v>
      </c>
      <c r="I75" s="196"/>
      <c r="J75" s="195">
        <f>SUM(I76)</f>
        <v>5.7</v>
      </c>
      <c r="K75" s="168"/>
      <c r="L75" s="169">
        <f>SUM(K76)</f>
        <v>5.7</v>
      </c>
      <c r="M75" s="170"/>
      <c r="N75" s="171">
        <f>SUM(M76)</f>
        <v>4</v>
      </c>
      <c r="O75" s="170"/>
      <c r="P75" s="171">
        <f>SUM(O76)</f>
        <v>3.97</v>
      </c>
      <c r="Q75" s="170"/>
      <c r="R75" s="171">
        <f>SUM(Q76)</f>
        <v>5</v>
      </c>
      <c r="S75" s="170"/>
      <c r="T75" s="171">
        <f>SUM(S76)</f>
        <v>4</v>
      </c>
      <c r="U75" s="197"/>
      <c r="V75" s="172">
        <f>SUM(U76)</f>
        <v>4.05</v>
      </c>
      <c r="W75" s="170"/>
      <c r="X75" s="172">
        <f>SUM(W76)</f>
        <v>4.05</v>
      </c>
      <c r="Y75" s="170"/>
      <c r="Z75" s="171">
        <f>Y76+Y77+Y78</f>
        <v>21.240000000000002</v>
      </c>
      <c r="AA75" s="164"/>
      <c r="AB75" s="173">
        <v>17.689</v>
      </c>
      <c r="AC75" s="166"/>
      <c r="AD75" s="198">
        <f>AC76+AC77+AC78</f>
        <v>7.8</v>
      </c>
    </row>
    <row r="76" spans="2:30" ht="15" x14ac:dyDescent="0.2">
      <c r="B76" s="141" t="s">
        <v>1909</v>
      </c>
      <c r="C76" s="174">
        <v>5.0510000000000002</v>
      </c>
      <c r="D76" s="164"/>
      <c r="E76" s="174">
        <v>5.4020000000000001</v>
      </c>
      <c r="F76" s="173"/>
      <c r="G76" s="174">
        <v>5.7</v>
      </c>
      <c r="H76" s="173"/>
      <c r="I76" s="199">
        <v>5.7</v>
      </c>
      <c r="J76" s="164"/>
      <c r="K76" s="174">
        <v>5.7</v>
      </c>
      <c r="L76" s="173"/>
      <c r="M76" s="176">
        <v>4</v>
      </c>
      <c r="N76" s="177"/>
      <c r="O76" s="176">
        <v>3.97</v>
      </c>
      <c r="P76" s="177"/>
      <c r="Q76" s="176">
        <v>5</v>
      </c>
      <c r="R76" s="177"/>
      <c r="S76" s="176">
        <v>4</v>
      </c>
      <c r="T76" s="177"/>
      <c r="U76" s="200">
        <v>4.05</v>
      </c>
      <c r="V76" s="178"/>
      <c r="W76" s="176">
        <v>4.05</v>
      </c>
      <c r="X76" s="178"/>
      <c r="Y76" s="176">
        <v>0.25</v>
      </c>
      <c r="Z76" s="177"/>
      <c r="AA76" s="164">
        <v>0</v>
      </c>
      <c r="AB76" s="173"/>
      <c r="AC76" s="166">
        <v>0</v>
      </c>
      <c r="AD76" s="198"/>
    </row>
    <row r="77" spans="2:30" ht="15" x14ac:dyDescent="0.2">
      <c r="B77" s="141" t="s">
        <v>1923</v>
      </c>
      <c r="C77" s="174"/>
      <c r="D77" s="164"/>
      <c r="E77" s="174"/>
      <c r="F77" s="173"/>
      <c r="G77" s="174"/>
      <c r="H77" s="173"/>
      <c r="I77" s="199"/>
      <c r="J77" s="164"/>
      <c r="K77" s="174"/>
      <c r="L77" s="173"/>
      <c r="M77" s="176"/>
      <c r="N77" s="177"/>
      <c r="O77" s="176"/>
      <c r="P77" s="177"/>
      <c r="Q77" s="176"/>
      <c r="R77" s="177"/>
      <c r="S77" s="176"/>
      <c r="T77" s="177"/>
      <c r="U77" s="200"/>
      <c r="V77" s="178"/>
      <c r="W77" s="176"/>
      <c r="X77" s="178"/>
      <c r="Y77" s="176">
        <v>12.99</v>
      </c>
      <c r="Z77" s="177"/>
      <c r="AA77" s="164">
        <v>10.888999999999999</v>
      </c>
      <c r="AB77" s="173"/>
      <c r="AC77" s="166">
        <v>0</v>
      </c>
      <c r="AD77" s="198"/>
    </row>
    <row r="78" spans="2:30" ht="15" x14ac:dyDescent="0.2">
      <c r="B78" s="141" t="s">
        <v>1906</v>
      </c>
      <c r="C78" s="174"/>
      <c r="D78" s="164"/>
      <c r="E78" s="174"/>
      <c r="F78" s="173"/>
      <c r="G78" s="174"/>
      <c r="H78" s="173"/>
      <c r="I78" s="199"/>
      <c r="J78" s="164"/>
      <c r="K78" s="174"/>
      <c r="L78" s="173"/>
      <c r="M78" s="176"/>
      <c r="N78" s="177"/>
      <c r="O78" s="176"/>
      <c r="P78" s="177"/>
      <c r="Q78" s="176"/>
      <c r="R78" s="177"/>
      <c r="S78" s="176"/>
      <c r="T78" s="177"/>
      <c r="U78" s="200"/>
      <c r="V78" s="178"/>
      <c r="W78" s="176"/>
      <c r="X78" s="178"/>
      <c r="Y78" s="176">
        <v>8</v>
      </c>
      <c r="Z78" s="177"/>
      <c r="AA78" s="164">
        <v>6.8</v>
      </c>
      <c r="AB78" s="173"/>
      <c r="AC78" s="166">
        <v>7.8</v>
      </c>
      <c r="AD78" s="198"/>
    </row>
    <row r="79" spans="2:30" ht="15" x14ac:dyDescent="0.2">
      <c r="B79" s="140" t="s">
        <v>1927</v>
      </c>
      <c r="C79" s="167"/>
      <c r="D79" s="195">
        <f>SUM(C80)</f>
        <v>5.0510000000000002</v>
      </c>
      <c r="E79" s="168"/>
      <c r="F79" s="169">
        <f>SUM(E80)</f>
        <v>5.4020000000000001</v>
      </c>
      <c r="G79" s="168"/>
      <c r="H79" s="169">
        <f>SUM(G80)</f>
        <v>5.7</v>
      </c>
      <c r="I79" s="196"/>
      <c r="J79" s="195">
        <f>SUM(I80)</f>
        <v>5.7</v>
      </c>
      <c r="K79" s="168"/>
      <c r="L79" s="169">
        <f>SUM(K80)</f>
        <v>5.7</v>
      </c>
      <c r="M79" s="170"/>
      <c r="N79" s="171">
        <f>SUM(M80)</f>
        <v>4</v>
      </c>
      <c r="O79" s="170"/>
      <c r="P79" s="171">
        <f>SUM(O80)</f>
        <v>3.97</v>
      </c>
      <c r="Q79" s="170"/>
      <c r="R79" s="171">
        <f>SUM(Q80)</f>
        <v>5</v>
      </c>
      <c r="S79" s="170"/>
      <c r="T79" s="171">
        <f>SUM(S80)</f>
        <v>4</v>
      </c>
      <c r="U79" s="197"/>
      <c r="V79" s="172">
        <f>SUM(U80)</f>
        <v>0</v>
      </c>
      <c r="W79" s="170"/>
      <c r="X79" s="172">
        <f>SUM(W80)</f>
        <v>0</v>
      </c>
      <c r="Y79" s="170"/>
      <c r="Z79" s="171">
        <f>SUM(Y80)</f>
        <v>1</v>
      </c>
      <c r="AA79" s="164"/>
      <c r="AB79" s="173">
        <v>2</v>
      </c>
      <c r="AC79" s="166"/>
      <c r="AD79" s="198">
        <f>SUM(AC80)</f>
        <v>3</v>
      </c>
    </row>
    <row r="80" spans="2:30" ht="15" x14ac:dyDescent="0.2">
      <c r="B80" s="141" t="s">
        <v>1906</v>
      </c>
      <c r="C80" s="174">
        <v>5.0510000000000002</v>
      </c>
      <c r="D80" s="164"/>
      <c r="E80" s="174">
        <v>5.4020000000000001</v>
      </c>
      <c r="F80" s="173"/>
      <c r="G80" s="174">
        <v>5.7</v>
      </c>
      <c r="H80" s="173"/>
      <c r="I80" s="199">
        <v>5.7</v>
      </c>
      <c r="J80" s="164"/>
      <c r="K80" s="174">
        <v>5.7</v>
      </c>
      <c r="L80" s="173"/>
      <c r="M80" s="176">
        <v>4</v>
      </c>
      <c r="N80" s="177"/>
      <c r="O80" s="176">
        <v>3.97</v>
      </c>
      <c r="P80" s="177"/>
      <c r="Q80" s="176">
        <v>5</v>
      </c>
      <c r="R80" s="177"/>
      <c r="S80" s="176">
        <v>4</v>
      </c>
      <c r="T80" s="177"/>
      <c r="U80" s="200">
        <v>0</v>
      </c>
      <c r="V80" s="178"/>
      <c r="W80" s="176"/>
      <c r="X80" s="178"/>
      <c r="Y80" s="176">
        <v>1</v>
      </c>
      <c r="Z80" s="177"/>
      <c r="AA80" s="164">
        <v>2</v>
      </c>
      <c r="AB80" s="173"/>
      <c r="AC80" s="166">
        <v>3</v>
      </c>
      <c r="AD80" s="198"/>
    </row>
    <row r="81" spans="2:30" ht="15" x14ac:dyDescent="0.2">
      <c r="B81" s="140" t="s">
        <v>1926</v>
      </c>
      <c r="C81" s="167"/>
      <c r="D81" s="195">
        <f>SUM(C82:C84)</f>
        <v>5.508</v>
      </c>
      <c r="E81" s="168"/>
      <c r="F81" s="169">
        <f>SUM(E82:E84)</f>
        <v>7.0469999999999997</v>
      </c>
      <c r="G81" s="168"/>
      <c r="H81" s="169">
        <f>SUM(G82:G84)</f>
        <v>5.3</v>
      </c>
      <c r="I81" s="196"/>
      <c r="J81" s="195">
        <f>SUM(I82:I84)</f>
        <v>6.4879999999999995</v>
      </c>
      <c r="K81" s="168"/>
      <c r="L81" s="169">
        <f>SUM(K82:K84)</f>
        <v>7.1879999999999997</v>
      </c>
      <c r="M81" s="170"/>
      <c r="N81" s="171">
        <f>SUM(M82:M84)</f>
        <v>7.4700000000000006</v>
      </c>
      <c r="O81" s="170"/>
      <c r="P81" s="171">
        <f>SUM(O82:O84)</f>
        <v>7.14</v>
      </c>
      <c r="Q81" s="170"/>
      <c r="R81" s="171">
        <f>SUM(Q82:Q84)</f>
        <v>10.61</v>
      </c>
      <c r="S81" s="170"/>
      <c r="T81" s="171">
        <f>SUM(S82:S84)</f>
        <v>7.0880000000000001</v>
      </c>
      <c r="U81" s="197"/>
      <c r="V81" s="172">
        <f>SUM(U82:U84)</f>
        <v>15.818</v>
      </c>
      <c r="W81" s="170"/>
      <c r="X81" s="172">
        <f>SUM(W82:W84)</f>
        <v>15.82</v>
      </c>
      <c r="Y81" s="170"/>
      <c r="Z81" s="171">
        <f>SUM(Y82:Y84)</f>
        <v>12.889999999999999</v>
      </c>
      <c r="AA81" s="164"/>
      <c r="AB81" s="173">
        <v>13.743</v>
      </c>
      <c r="AC81" s="166"/>
      <c r="AD81" s="198">
        <f>SUM(AC82:AC84)</f>
        <v>13.995000000000001</v>
      </c>
    </row>
    <row r="82" spans="2:30" ht="15" x14ac:dyDescent="0.2">
      <c r="B82" s="141" t="s">
        <v>1917</v>
      </c>
      <c r="C82" s="174">
        <v>2.4079999999999999</v>
      </c>
      <c r="D82" s="164"/>
      <c r="E82" s="174">
        <v>1.306</v>
      </c>
      <c r="F82" s="173"/>
      <c r="G82" s="174">
        <v>0</v>
      </c>
      <c r="H82" s="173"/>
      <c r="I82" s="199">
        <v>1.1879999999999999</v>
      </c>
      <c r="J82" s="164"/>
      <c r="K82" s="174">
        <v>1.1879999999999999</v>
      </c>
      <c r="L82" s="173"/>
      <c r="M82" s="176">
        <v>1.19</v>
      </c>
      <c r="N82" s="177"/>
      <c r="O82" s="176">
        <v>1.18</v>
      </c>
      <c r="P82" s="177"/>
      <c r="Q82" s="176">
        <v>1.0900000000000001</v>
      </c>
      <c r="R82" s="177"/>
      <c r="S82" s="176">
        <v>1.0880000000000001</v>
      </c>
      <c r="T82" s="177"/>
      <c r="U82" s="200">
        <v>6</v>
      </c>
      <c r="V82" s="178"/>
      <c r="W82" s="176">
        <v>6</v>
      </c>
      <c r="X82" s="178"/>
      <c r="Y82" s="176">
        <v>6</v>
      </c>
      <c r="Z82" s="177"/>
      <c r="AA82" s="164">
        <v>6</v>
      </c>
      <c r="AB82" s="173"/>
      <c r="AC82" s="166">
        <v>6</v>
      </c>
      <c r="AD82" s="198"/>
    </row>
    <row r="83" spans="2:30" ht="15" x14ac:dyDescent="0.2">
      <c r="B83" s="141" t="s">
        <v>1923</v>
      </c>
      <c r="C83" s="174"/>
      <c r="D83" s="164"/>
      <c r="E83" s="174"/>
      <c r="F83" s="173"/>
      <c r="G83" s="174"/>
      <c r="H83" s="173"/>
      <c r="I83" s="199"/>
      <c r="J83" s="164"/>
      <c r="K83" s="174"/>
      <c r="L83" s="173"/>
      <c r="M83" s="176"/>
      <c r="N83" s="177"/>
      <c r="O83" s="176"/>
      <c r="P83" s="177"/>
      <c r="Q83" s="176"/>
      <c r="R83" s="177"/>
      <c r="S83" s="176"/>
      <c r="T83" s="177"/>
      <c r="U83" s="200"/>
      <c r="V83" s="178"/>
      <c r="W83" s="176"/>
      <c r="X83" s="178"/>
      <c r="Y83" s="176">
        <v>3.7</v>
      </c>
      <c r="Z83" s="177"/>
      <c r="AA83" s="164">
        <v>2.75</v>
      </c>
      <c r="AB83" s="173"/>
      <c r="AC83" s="166">
        <v>3</v>
      </c>
      <c r="AD83" s="198"/>
    </row>
    <row r="84" spans="2:30" ht="15" x14ac:dyDescent="0.2">
      <c r="B84" s="141" t="s">
        <v>1906</v>
      </c>
      <c r="C84" s="174">
        <v>3.1</v>
      </c>
      <c r="D84" s="164"/>
      <c r="E84" s="174">
        <v>5.7409999999999997</v>
      </c>
      <c r="F84" s="173"/>
      <c r="G84" s="174">
        <v>5.3</v>
      </c>
      <c r="H84" s="173"/>
      <c r="I84" s="199">
        <v>5.3</v>
      </c>
      <c r="J84" s="164"/>
      <c r="K84" s="174">
        <v>6</v>
      </c>
      <c r="L84" s="173"/>
      <c r="M84" s="176">
        <v>6.28</v>
      </c>
      <c r="N84" s="177"/>
      <c r="O84" s="176">
        <v>5.96</v>
      </c>
      <c r="P84" s="177"/>
      <c r="Q84" s="176">
        <v>9.52</v>
      </c>
      <c r="R84" s="177"/>
      <c r="S84" s="176">
        <v>6</v>
      </c>
      <c r="T84" s="177"/>
      <c r="U84" s="200">
        <v>9.8179999999999996</v>
      </c>
      <c r="V84" s="178"/>
      <c r="W84" s="176">
        <v>9.82</v>
      </c>
      <c r="X84" s="178"/>
      <c r="Y84" s="176">
        <v>3.19</v>
      </c>
      <c r="Z84" s="177"/>
      <c r="AA84" s="164">
        <v>4.9930000000000003</v>
      </c>
      <c r="AB84" s="173"/>
      <c r="AC84" s="166">
        <v>4.9950000000000001</v>
      </c>
      <c r="AD84" s="198"/>
    </row>
    <row r="85" spans="2:30" ht="15" x14ac:dyDescent="0.2">
      <c r="B85" s="140" t="s">
        <v>1925</v>
      </c>
      <c r="C85" s="167"/>
      <c r="D85" s="195">
        <f>SUM(C86:C88)</f>
        <v>5.508</v>
      </c>
      <c r="E85" s="168"/>
      <c r="F85" s="169">
        <f>SUM(E86:E88)</f>
        <v>7.0469999999999997</v>
      </c>
      <c r="G85" s="168"/>
      <c r="H85" s="169">
        <f>SUM(G86:G88)</f>
        <v>5.3</v>
      </c>
      <c r="I85" s="196"/>
      <c r="J85" s="195">
        <f>SUM(I86:I88)</f>
        <v>6.4879999999999995</v>
      </c>
      <c r="K85" s="168"/>
      <c r="L85" s="169">
        <f>SUM(K86:K88)</f>
        <v>7.1879999999999997</v>
      </c>
      <c r="M85" s="170"/>
      <c r="N85" s="171">
        <f>SUM(M86:M88)</f>
        <v>7.4700000000000006</v>
      </c>
      <c r="O85" s="170"/>
      <c r="P85" s="171">
        <f>SUM(O86:O88)</f>
        <v>7.14</v>
      </c>
      <c r="Q85" s="170"/>
      <c r="R85" s="171">
        <f>SUM(Q86:Q88)</f>
        <v>10.61</v>
      </c>
      <c r="S85" s="170"/>
      <c r="T85" s="171">
        <f>SUM(S86:S88)</f>
        <v>7.0880000000000001</v>
      </c>
      <c r="U85" s="197"/>
      <c r="V85" s="172">
        <f>SUM(U86:U88)</f>
        <v>5</v>
      </c>
      <c r="W85" s="170"/>
      <c r="X85" s="172">
        <f>SUM(W86:W88)</f>
        <v>5</v>
      </c>
      <c r="Y85" s="170"/>
      <c r="Z85" s="171">
        <f>SUM(Y86:Y88)</f>
        <v>18.5</v>
      </c>
      <c r="AA85" s="164"/>
      <c r="AB85" s="173">
        <v>7.9</v>
      </c>
      <c r="AC85" s="166"/>
      <c r="AD85" s="198">
        <f>SUM(AC86:AC88)</f>
        <v>8.8000000000000007</v>
      </c>
    </row>
    <row r="86" spans="2:30" ht="15" x14ac:dyDescent="0.2">
      <c r="B86" s="141" t="s">
        <v>1917</v>
      </c>
      <c r="C86" s="174">
        <v>2.4079999999999999</v>
      </c>
      <c r="D86" s="164"/>
      <c r="E86" s="174">
        <v>1.306</v>
      </c>
      <c r="F86" s="173"/>
      <c r="G86" s="174">
        <v>0</v>
      </c>
      <c r="H86" s="173"/>
      <c r="I86" s="199">
        <v>1.1879999999999999</v>
      </c>
      <c r="J86" s="164"/>
      <c r="K86" s="174">
        <v>1.1879999999999999</v>
      </c>
      <c r="L86" s="173"/>
      <c r="M86" s="176">
        <v>1.19</v>
      </c>
      <c r="N86" s="177"/>
      <c r="O86" s="176">
        <v>1.18</v>
      </c>
      <c r="P86" s="177"/>
      <c r="Q86" s="176">
        <v>1.0900000000000001</v>
      </c>
      <c r="R86" s="177"/>
      <c r="S86" s="176">
        <v>1.0880000000000001</v>
      </c>
      <c r="T86" s="177"/>
      <c r="U86" s="200">
        <v>4</v>
      </c>
      <c r="V86" s="178"/>
      <c r="W86" s="176">
        <v>4</v>
      </c>
      <c r="X86" s="178"/>
      <c r="Y86" s="176">
        <v>4</v>
      </c>
      <c r="Z86" s="177"/>
      <c r="AA86" s="164">
        <v>4</v>
      </c>
      <c r="AB86" s="173"/>
      <c r="AC86" s="166">
        <v>4</v>
      </c>
      <c r="AD86" s="198"/>
    </row>
    <row r="87" spans="2:30" ht="15" x14ac:dyDescent="0.2">
      <c r="B87" s="141" t="s">
        <v>1923</v>
      </c>
      <c r="C87" s="174"/>
      <c r="D87" s="164"/>
      <c r="E87" s="174"/>
      <c r="F87" s="173"/>
      <c r="G87" s="174"/>
      <c r="H87" s="173"/>
      <c r="I87" s="199"/>
      <c r="J87" s="164"/>
      <c r="K87" s="174"/>
      <c r="L87" s="173"/>
      <c r="M87" s="176"/>
      <c r="N87" s="177"/>
      <c r="O87" s="176"/>
      <c r="P87" s="177"/>
      <c r="Q87" s="176"/>
      <c r="R87" s="177"/>
      <c r="S87" s="176"/>
      <c r="T87" s="177"/>
      <c r="U87" s="200"/>
      <c r="V87" s="178"/>
      <c r="W87" s="176"/>
      <c r="X87" s="178"/>
      <c r="Y87" s="176">
        <v>2.5</v>
      </c>
      <c r="Z87" s="177"/>
      <c r="AA87" s="164">
        <v>0</v>
      </c>
      <c r="AB87" s="173"/>
      <c r="AC87" s="166">
        <v>0.7</v>
      </c>
      <c r="AD87" s="198"/>
    </row>
    <row r="88" spans="2:30" ht="15" x14ac:dyDescent="0.2">
      <c r="B88" s="141" t="s">
        <v>1906</v>
      </c>
      <c r="C88" s="174">
        <v>3.1</v>
      </c>
      <c r="D88" s="164"/>
      <c r="E88" s="174">
        <v>5.7409999999999997</v>
      </c>
      <c r="F88" s="173"/>
      <c r="G88" s="174">
        <v>5.3</v>
      </c>
      <c r="H88" s="173"/>
      <c r="I88" s="199">
        <v>5.3</v>
      </c>
      <c r="J88" s="164"/>
      <c r="K88" s="174">
        <v>6</v>
      </c>
      <c r="L88" s="173"/>
      <c r="M88" s="176">
        <v>6.28</v>
      </c>
      <c r="N88" s="177"/>
      <c r="O88" s="176">
        <v>5.96</v>
      </c>
      <c r="P88" s="177"/>
      <c r="Q88" s="176">
        <v>9.52</v>
      </c>
      <c r="R88" s="177"/>
      <c r="S88" s="176">
        <v>6</v>
      </c>
      <c r="T88" s="177"/>
      <c r="U88" s="200">
        <v>1</v>
      </c>
      <c r="V88" s="178"/>
      <c r="W88" s="176">
        <v>1</v>
      </c>
      <c r="X88" s="178"/>
      <c r="Y88" s="176">
        <v>12</v>
      </c>
      <c r="Z88" s="177"/>
      <c r="AA88" s="164">
        <v>3.9</v>
      </c>
      <c r="AB88" s="173"/>
      <c r="AC88" s="166">
        <v>4.0999999999999996</v>
      </c>
      <c r="AD88" s="198"/>
    </row>
    <row r="89" spans="2:30" ht="15" x14ac:dyDescent="0.2">
      <c r="B89" s="140" t="s">
        <v>1924</v>
      </c>
      <c r="C89" s="167"/>
      <c r="D89" s="195">
        <f>SUM(C90:C92)</f>
        <v>5.508</v>
      </c>
      <c r="E89" s="168"/>
      <c r="F89" s="169">
        <f>SUM(E90:E92)</f>
        <v>7.0469999999999997</v>
      </c>
      <c r="G89" s="168"/>
      <c r="H89" s="169">
        <f>SUM(G90:G92)</f>
        <v>5.3</v>
      </c>
      <c r="I89" s="196"/>
      <c r="J89" s="195">
        <f>SUM(I90:I92)</f>
        <v>6.4879999999999995</v>
      </c>
      <c r="K89" s="168"/>
      <c r="L89" s="169">
        <f>SUM(K90:K92)</f>
        <v>7.1879999999999997</v>
      </c>
      <c r="M89" s="170"/>
      <c r="N89" s="171">
        <f>SUM(M90:M92)</f>
        <v>7.4700000000000006</v>
      </c>
      <c r="O89" s="170"/>
      <c r="P89" s="171">
        <f>SUM(O90:O92)</f>
        <v>7.14</v>
      </c>
      <c r="Q89" s="170"/>
      <c r="R89" s="171">
        <f>SUM(Q90:Q92)</f>
        <v>10.61</v>
      </c>
      <c r="S89" s="170"/>
      <c r="T89" s="171">
        <f>SUM(S90:S92)</f>
        <v>7.0880000000000001</v>
      </c>
      <c r="U89" s="197"/>
      <c r="V89" s="172">
        <f>SUM(U90:U92)</f>
        <v>30.659999999999997</v>
      </c>
      <c r="W89" s="170"/>
      <c r="X89" s="172">
        <f>SUM(W90:W92)</f>
        <v>30.659999999999997</v>
      </c>
      <c r="Y89" s="170"/>
      <c r="Z89" s="171">
        <f>SUM(Y90:Y92)</f>
        <v>21.13</v>
      </c>
      <c r="AA89" s="164"/>
      <c r="AB89" s="173">
        <v>27.015000000000001</v>
      </c>
      <c r="AC89" s="166"/>
      <c r="AD89" s="198">
        <f>SUM(AC90:AC92)</f>
        <v>26.265000000000001</v>
      </c>
    </row>
    <row r="90" spans="2:30" ht="15" x14ac:dyDescent="0.2">
      <c r="B90" s="141" t="s">
        <v>1917</v>
      </c>
      <c r="C90" s="174">
        <v>2.4079999999999999</v>
      </c>
      <c r="D90" s="164"/>
      <c r="E90" s="174">
        <v>1.306</v>
      </c>
      <c r="F90" s="173"/>
      <c r="G90" s="174">
        <v>0</v>
      </c>
      <c r="H90" s="173"/>
      <c r="I90" s="199">
        <v>1.1879999999999999</v>
      </c>
      <c r="J90" s="164"/>
      <c r="K90" s="174">
        <v>1.1879999999999999</v>
      </c>
      <c r="L90" s="173"/>
      <c r="M90" s="176">
        <v>1.19</v>
      </c>
      <c r="N90" s="177"/>
      <c r="O90" s="176">
        <v>1.18</v>
      </c>
      <c r="P90" s="177"/>
      <c r="Q90" s="176">
        <v>1.0900000000000001</v>
      </c>
      <c r="R90" s="177"/>
      <c r="S90" s="176">
        <v>1.0880000000000001</v>
      </c>
      <c r="T90" s="177"/>
      <c r="U90" s="200">
        <v>6.1</v>
      </c>
      <c r="V90" s="178"/>
      <c r="W90" s="176">
        <v>6.1</v>
      </c>
      <c r="X90" s="178"/>
      <c r="Y90" s="176">
        <v>8.6999999999999993</v>
      </c>
      <c r="Z90" s="177"/>
      <c r="AA90" s="164">
        <v>7.25</v>
      </c>
      <c r="AB90" s="173"/>
      <c r="AC90" s="166">
        <v>7.25</v>
      </c>
      <c r="AD90" s="198"/>
    </row>
    <row r="91" spans="2:30" ht="15" x14ac:dyDescent="0.2">
      <c r="B91" s="141" t="s">
        <v>1923</v>
      </c>
      <c r="C91" s="174"/>
      <c r="D91" s="164"/>
      <c r="E91" s="174"/>
      <c r="F91" s="173"/>
      <c r="G91" s="174"/>
      <c r="H91" s="173"/>
      <c r="I91" s="199"/>
      <c r="J91" s="164"/>
      <c r="K91" s="174"/>
      <c r="L91" s="173"/>
      <c r="M91" s="176"/>
      <c r="N91" s="177"/>
      <c r="O91" s="176"/>
      <c r="P91" s="177"/>
      <c r="Q91" s="176"/>
      <c r="R91" s="177"/>
      <c r="S91" s="176"/>
      <c r="T91" s="177"/>
      <c r="U91" s="200"/>
      <c r="V91" s="178"/>
      <c r="W91" s="176"/>
      <c r="X91" s="178"/>
      <c r="Y91" s="176">
        <v>0.7</v>
      </c>
      <c r="Z91" s="177"/>
      <c r="AA91" s="164">
        <v>0.75</v>
      </c>
      <c r="AB91" s="173"/>
      <c r="AC91" s="166">
        <v>0</v>
      </c>
      <c r="AD91" s="198"/>
    </row>
    <row r="92" spans="2:30" ht="15" x14ac:dyDescent="0.2">
      <c r="B92" s="141" t="s">
        <v>1906</v>
      </c>
      <c r="C92" s="174">
        <v>3.1</v>
      </c>
      <c r="D92" s="164"/>
      <c r="E92" s="174">
        <v>5.7409999999999997</v>
      </c>
      <c r="F92" s="173"/>
      <c r="G92" s="174">
        <v>5.3</v>
      </c>
      <c r="H92" s="173"/>
      <c r="I92" s="199">
        <v>5.3</v>
      </c>
      <c r="J92" s="164"/>
      <c r="K92" s="174">
        <v>6</v>
      </c>
      <c r="L92" s="173"/>
      <c r="M92" s="176">
        <v>6.28</v>
      </c>
      <c r="N92" s="177"/>
      <c r="O92" s="176">
        <v>5.96</v>
      </c>
      <c r="P92" s="177"/>
      <c r="Q92" s="176">
        <v>9.52</v>
      </c>
      <c r="R92" s="177"/>
      <c r="S92" s="176">
        <v>6</v>
      </c>
      <c r="T92" s="177"/>
      <c r="U92" s="200">
        <v>24.56</v>
      </c>
      <c r="V92" s="178"/>
      <c r="W92" s="176">
        <v>24.56</v>
      </c>
      <c r="X92" s="178"/>
      <c r="Y92" s="176">
        <v>11.73</v>
      </c>
      <c r="Z92" s="177"/>
      <c r="AA92" s="164">
        <v>19.015000000000001</v>
      </c>
      <c r="AB92" s="173"/>
      <c r="AC92" s="166">
        <v>19.015000000000001</v>
      </c>
      <c r="AD92" s="198"/>
    </row>
    <row r="93" spans="2:30" ht="15" x14ac:dyDescent="0.2">
      <c r="B93" s="140" t="s">
        <v>1922</v>
      </c>
      <c r="C93" s="167"/>
      <c r="D93" s="195">
        <f>SUM(C94:C94)</f>
        <v>3.1</v>
      </c>
      <c r="E93" s="168"/>
      <c r="F93" s="169">
        <f>SUM(E94:E94)</f>
        <v>5.7409999999999997</v>
      </c>
      <c r="G93" s="168"/>
      <c r="H93" s="169">
        <f>SUM(G94:G94)</f>
        <v>5.3</v>
      </c>
      <c r="I93" s="196"/>
      <c r="J93" s="195">
        <f>SUM(I94:I94)</f>
        <v>5.3</v>
      </c>
      <c r="K93" s="168"/>
      <c r="L93" s="169">
        <f>SUM(K94:K94)</f>
        <v>6</v>
      </c>
      <c r="M93" s="170"/>
      <c r="N93" s="171">
        <f>SUM(M94:M94)</f>
        <v>6.28</v>
      </c>
      <c r="O93" s="170"/>
      <c r="P93" s="171">
        <f>SUM(O94:O94)</f>
        <v>5.96</v>
      </c>
      <c r="Q93" s="170"/>
      <c r="R93" s="171">
        <f>SUM(Q94:Q94)</f>
        <v>9.52</v>
      </c>
      <c r="S93" s="170"/>
      <c r="T93" s="171">
        <f>SUM(S94:S94)</f>
        <v>6</v>
      </c>
      <c r="U93" s="197"/>
      <c r="V93" s="172">
        <f>SUM(U94:U94)</f>
        <v>3.0049999999999999</v>
      </c>
      <c r="W93" s="170"/>
      <c r="X93" s="172">
        <f>SUM(W94:W94)</f>
        <v>3.01</v>
      </c>
      <c r="Y93" s="170"/>
      <c r="Z93" s="171">
        <f>SUM(Y94:Y94)</f>
        <v>0.01</v>
      </c>
      <c r="AA93" s="164"/>
      <c r="AB93" s="173">
        <v>5.0000000000000001E-3</v>
      </c>
      <c r="AC93" s="166"/>
      <c r="AD93" s="198">
        <f>SUM(AC94:AC95)</f>
        <v>0.01</v>
      </c>
    </row>
    <row r="94" spans="2:30" ht="15" x14ac:dyDescent="0.2">
      <c r="B94" s="141" t="s">
        <v>1906</v>
      </c>
      <c r="C94" s="174">
        <v>3.1</v>
      </c>
      <c r="D94" s="164"/>
      <c r="E94" s="174">
        <v>5.7409999999999997</v>
      </c>
      <c r="F94" s="173"/>
      <c r="G94" s="174">
        <v>5.3</v>
      </c>
      <c r="H94" s="173"/>
      <c r="I94" s="199">
        <v>5.3</v>
      </c>
      <c r="J94" s="164"/>
      <c r="K94" s="174">
        <v>6</v>
      </c>
      <c r="L94" s="173"/>
      <c r="M94" s="176">
        <v>6.28</v>
      </c>
      <c r="N94" s="177"/>
      <c r="O94" s="176">
        <v>5.96</v>
      </c>
      <c r="P94" s="177"/>
      <c r="Q94" s="176">
        <v>9.52</v>
      </c>
      <c r="R94" s="177"/>
      <c r="S94" s="176">
        <v>6</v>
      </c>
      <c r="T94" s="177"/>
      <c r="U94" s="200">
        <v>3.0049999999999999</v>
      </c>
      <c r="V94" s="178"/>
      <c r="W94" s="176">
        <v>3.01</v>
      </c>
      <c r="X94" s="178"/>
      <c r="Y94" s="176">
        <v>0.01</v>
      </c>
      <c r="Z94" s="177"/>
      <c r="AA94" s="164">
        <v>5.0000000000000001E-3</v>
      </c>
      <c r="AB94" s="173"/>
      <c r="AC94" s="166">
        <v>0</v>
      </c>
      <c r="AD94" s="198"/>
    </row>
    <row r="95" spans="2:30" ht="15" x14ac:dyDescent="0.2">
      <c r="B95" s="140" t="s">
        <v>1921</v>
      </c>
      <c r="C95" s="167"/>
      <c r="D95" s="195">
        <f>SUM(C96:C97)</f>
        <v>5.508</v>
      </c>
      <c r="E95" s="168"/>
      <c r="F95" s="169">
        <f>SUM(E96:E97)</f>
        <v>7.0469999999999997</v>
      </c>
      <c r="G95" s="168"/>
      <c r="H95" s="169">
        <f>SUM(G96:G97)</f>
        <v>5.3</v>
      </c>
      <c r="I95" s="196"/>
      <c r="J95" s="195">
        <f>SUM(I96:I97)</f>
        <v>6.4879999999999995</v>
      </c>
      <c r="K95" s="168"/>
      <c r="L95" s="169">
        <f>SUM(K96:K97)</f>
        <v>7.1879999999999997</v>
      </c>
      <c r="M95" s="170"/>
      <c r="N95" s="171">
        <f>SUM(M96:M97)</f>
        <v>7.4700000000000006</v>
      </c>
      <c r="O95" s="170"/>
      <c r="P95" s="171">
        <f>SUM(O96:O97)</f>
        <v>7.14</v>
      </c>
      <c r="Q95" s="170"/>
      <c r="R95" s="171">
        <f>SUM(Q96:Q97)</f>
        <v>10.61</v>
      </c>
      <c r="S95" s="170"/>
      <c r="T95" s="171">
        <f>SUM(S96:S97)</f>
        <v>7.0880000000000001</v>
      </c>
      <c r="U95" s="197"/>
      <c r="V95" s="172">
        <f>SUM(U96:U97)</f>
        <v>0</v>
      </c>
      <c r="W95" s="170"/>
      <c r="X95" s="172">
        <f>SUM(W96:W97)</f>
        <v>0</v>
      </c>
      <c r="Y95" s="170"/>
      <c r="Z95" s="171">
        <f>SUM(Y96:Y97)</f>
        <v>0</v>
      </c>
      <c r="AA95" s="164"/>
      <c r="AB95" s="173">
        <v>0</v>
      </c>
      <c r="AC95" s="166">
        <v>0.01</v>
      </c>
      <c r="AD95" s="198"/>
    </row>
    <row r="96" spans="2:30" ht="15" x14ac:dyDescent="0.2">
      <c r="B96" s="141" t="s">
        <v>1906</v>
      </c>
      <c r="C96" s="174">
        <v>2.4079999999999999</v>
      </c>
      <c r="D96" s="164"/>
      <c r="E96" s="174">
        <v>1.306</v>
      </c>
      <c r="F96" s="173"/>
      <c r="G96" s="174">
        <v>0</v>
      </c>
      <c r="H96" s="173"/>
      <c r="I96" s="199">
        <v>1.1879999999999999</v>
      </c>
      <c r="J96" s="164"/>
      <c r="K96" s="174">
        <v>1.1879999999999999</v>
      </c>
      <c r="L96" s="173"/>
      <c r="M96" s="176">
        <v>1.19</v>
      </c>
      <c r="N96" s="177"/>
      <c r="O96" s="176">
        <v>1.18</v>
      </c>
      <c r="P96" s="177"/>
      <c r="Q96" s="176">
        <v>1.0900000000000001</v>
      </c>
      <c r="R96" s="177"/>
      <c r="S96" s="176">
        <v>1.0880000000000001</v>
      </c>
      <c r="T96" s="177"/>
      <c r="U96" s="200">
        <v>0</v>
      </c>
      <c r="V96" s="178"/>
      <c r="W96" s="176">
        <v>0</v>
      </c>
      <c r="X96" s="178"/>
      <c r="Y96" s="176"/>
      <c r="Z96" s="177"/>
      <c r="AA96" s="164">
        <v>0</v>
      </c>
      <c r="AB96" s="173"/>
      <c r="AC96" s="166"/>
      <c r="AD96" s="198"/>
    </row>
    <row r="97" spans="2:30" ht="15" x14ac:dyDescent="0.2">
      <c r="B97" s="141" t="s">
        <v>1917</v>
      </c>
      <c r="C97" s="174">
        <v>3.1</v>
      </c>
      <c r="D97" s="164"/>
      <c r="E97" s="174">
        <v>5.7409999999999997</v>
      </c>
      <c r="F97" s="173"/>
      <c r="G97" s="174">
        <v>5.3</v>
      </c>
      <c r="H97" s="173"/>
      <c r="I97" s="199">
        <v>5.3</v>
      </c>
      <c r="J97" s="164"/>
      <c r="K97" s="174">
        <v>6</v>
      </c>
      <c r="L97" s="173"/>
      <c r="M97" s="176">
        <v>6.28</v>
      </c>
      <c r="N97" s="177"/>
      <c r="O97" s="176">
        <v>5.96</v>
      </c>
      <c r="P97" s="177"/>
      <c r="Q97" s="176">
        <v>9.52</v>
      </c>
      <c r="R97" s="177"/>
      <c r="S97" s="176">
        <v>6</v>
      </c>
      <c r="T97" s="177"/>
      <c r="U97" s="200">
        <v>0</v>
      </c>
      <c r="V97" s="178"/>
      <c r="W97" s="176">
        <v>0</v>
      </c>
      <c r="X97" s="178"/>
      <c r="Y97" s="176"/>
      <c r="Z97" s="177"/>
      <c r="AA97" s="164">
        <v>0</v>
      </c>
      <c r="AB97" s="173"/>
      <c r="AC97" s="166"/>
      <c r="AD97" s="198"/>
    </row>
    <row r="98" spans="2:30" ht="15" x14ac:dyDescent="0.2">
      <c r="B98" s="140" t="s">
        <v>1920</v>
      </c>
      <c r="C98" s="167"/>
      <c r="D98" s="195">
        <f>SUM(C99)</f>
        <v>5.3</v>
      </c>
      <c r="E98" s="168"/>
      <c r="F98" s="169">
        <f>SUM(E99)</f>
        <v>5.2119999999999997</v>
      </c>
      <c r="G98" s="168"/>
      <c r="H98" s="169">
        <f>SUM(G99)</f>
        <v>5.35</v>
      </c>
      <c r="I98" s="196"/>
      <c r="J98" s="195">
        <f>SUM(I99)</f>
        <v>5.35</v>
      </c>
      <c r="K98" s="168"/>
      <c r="L98" s="169">
        <f>SUM(K99)</f>
        <v>5.35</v>
      </c>
      <c r="M98" s="170"/>
      <c r="N98" s="171">
        <f>SUM(M99)</f>
        <v>6</v>
      </c>
      <c r="O98" s="170"/>
      <c r="P98" s="171">
        <f>SUM(O99)</f>
        <v>5.31</v>
      </c>
      <c r="Q98" s="170"/>
      <c r="R98" s="171">
        <f>SUM(Q99)</f>
        <v>5.35</v>
      </c>
      <c r="S98" s="170"/>
      <c r="T98" s="171">
        <f>SUM(S99)</f>
        <v>5.35</v>
      </c>
      <c r="U98" s="197"/>
      <c r="V98" s="172">
        <f>SUM(U99)</f>
        <v>0</v>
      </c>
      <c r="W98" s="170"/>
      <c r="X98" s="172">
        <f>SUM(W99)</f>
        <v>0</v>
      </c>
      <c r="Y98" s="170"/>
      <c r="Z98" s="171">
        <f>SUM(Y99)</f>
        <v>0</v>
      </c>
      <c r="AA98" s="164"/>
      <c r="AB98" s="173">
        <v>0</v>
      </c>
      <c r="AC98" s="166"/>
      <c r="AD98" s="198"/>
    </row>
    <row r="99" spans="2:30" ht="15" x14ac:dyDescent="0.2">
      <c r="B99" s="141" t="s">
        <v>1909</v>
      </c>
      <c r="C99" s="174">
        <v>5.3</v>
      </c>
      <c r="D99" s="164"/>
      <c r="E99" s="174">
        <v>5.2119999999999997</v>
      </c>
      <c r="F99" s="173"/>
      <c r="G99" s="174">
        <v>5.35</v>
      </c>
      <c r="H99" s="173"/>
      <c r="I99" s="199">
        <v>5.35</v>
      </c>
      <c r="J99" s="164"/>
      <c r="K99" s="174">
        <v>5.35</v>
      </c>
      <c r="L99" s="173"/>
      <c r="M99" s="176">
        <v>6</v>
      </c>
      <c r="N99" s="177"/>
      <c r="O99" s="176">
        <v>5.31</v>
      </c>
      <c r="P99" s="177"/>
      <c r="Q99" s="176">
        <v>5.35</v>
      </c>
      <c r="R99" s="177"/>
      <c r="S99" s="176">
        <v>5.35</v>
      </c>
      <c r="T99" s="177"/>
      <c r="U99" s="200">
        <v>0</v>
      </c>
      <c r="V99" s="178"/>
      <c r="W99" s="176">
        <v>0</v>
      </c>
      <c r="X99" s="178"/>
      <c r="Y99" s="176"/>
      <c r="Z99" s="177"/>
      <c r="AA99" s="164">
        <v>0</v>
      </c>
      <c r="AB99" s="173"/>
      <c r="AC99" s="166"/>
      <c r="AD99" s="198"/>
    </row>
    <row r="100" spans="2:30" ht="13.5" customHeight="1" x14ac:dyDescent="0.2">
      <c r="B100" s="140" t="s">
        <v>1919</v>
      </c>
      <c r="C100" s="167"/>
      <c r="D100" s="195">
        <f>SUM(C101)</f>
        <v>5.0510000000000002</v>
      </c>
      <c r="E100" s="168"/>
      <c r="F100" s="169">
        <f>SUM(E101)</f>
        <v>5.4020000000000001</v>
      </c>
      <c r="G100" s="168"/>
      <c r="H100" s="169">
        <f>SUM(G101)</f>
        <v>5.7</v>
      </c>
      <c r="I100" s="196"/>
      <c r="J100" s="195">
        <f>SUM(I101)</f>
        <v>5.7</v>
      </c>
      <c r="K100" s="168"/>
      <c r="L100" s="169">
        <f>SUM(K101)</f>
        <v>5.7</v>
      </c>
      <c r="M100" s="170"/>
      <c r="N100" s="171">
        <f>SUM(M101)</f>
        <v>4</v>
      </c>
      <c r="O100" s="170"/>
      <c r="P100" s="171">
        <f>SUM(O101)</f>
        <v>3.97</v>
      </c>
      <c r="Q100" s="170"/>
      <c r="R100" s="171">
        <f>SUM(Q101)</f>
        <v>5</v>
      </c>
      <c r="S100" s="170"/>
      <c r="T100" s="171">
        <f>SUM(S101)</f>
        <v>4</v>
      </c>
      <c r="U100" s="197"/>
      <c r="V100" s="172">
        <f>SUM(U101)</f>
        <v>0</v>
      </c>
      <c r="W100" s="170"/>
      <c r="X100" s="172">
        <f>SUM(W101)</f>
        <v>0</v>
      </c>
      <c r="Y100" s="170"/>
      <c r="Z100" s="171">
        <f>SUM(Y101)</f>
        <v>0</v>
      </c>
      <c r="AA100" s="164"/>
      <c r="AB100" s="173">
        <v>0</v>
      </c>
      <c r="AC100" s="166"/>
      <c r="AD100" s="198"/>
    </row>
    <row r="101" spans="2:30" ht="15.75" customHeight="1" x14ac:dyDescent="0.2">
      <c r="B101" s="141" t="s">
        <v>1909</v>
      </c>
      <c r="C101" s="174">
        <v>5.0510000000000002</v>
      </c>
      <c r="D101" s="164"/>
      <c r="E101" s="174">
        <v>5.4020000000000001</v>
      </c>
      <c r="F101" s="173"/>
      <c r="G101" s="174">
        <v>5.7</v>
      </c>
      <c r="H101" s="173"/>
      <c r="I101" s="199">
        <v>5.7</v>
      </c>
      <c r="J101" s="164"/>
      <c r="K101" s="174">
        <v>5.7</v>
      </c>
      <c r="L101" s="173"/>
      <c r="M101" s="176">
        <v>4</v>
      </c>
      <c r="N101" s="177"/>
      <c r="O101" s="176">
        <v>3.97</v>
      </c>
      <c r="P101" s="177"/>
      <c r="Q101" s="176">
        <v>5</v>
      </c>
      <c r="R101" s="177"/>
      <c r="S101" s="176">
        <v>4</v>
      </c>
      <c r="T101" s="177"/>
      <c r="U101" s="200">
        <v>0</v>
      </c>
      <c r="V101" s="178"/>
      <c r="W101" s="176">
        <v>0</v>
      </c>
      <c r="X101" s="178"/>
      <c r="Y101" s="176"/>
      <c r="Z101" s="177"/>
      <c r="AA101" s="164">
        <v>0</v>
      </c>
      <c r="AB101" s="173"/>
      <c r="AC101" s="166"/>
      <c r="AD101" s="198"/>
    </row>
    <row r="102" spans="2:30" ht="16.149999999999999" customHeight="1" x14ac:dyDescent="0.2">
      <c r="B102" s="140" t="s">
        <v>1918</v>
      </c>
      <c r="C102" s="181"/>
      <c r="D102" s="195">
        <f>SUM(C104)</f>
        <v>14.065</v>
      </c>
      <c r="E102" s="168"/>
      <c r="F102" s="169">
        <f>SUM(E104)</f>
        <v>15.67</v>
      </c>
      <c r="G102" s="168"/>
      <c r="H102" s="169">
        <f>SUM(G104)</f>
        <v>39.085000000000001</v>
      </c>
      <c r="I102" s="196"/>
      <c r="J102" s="195">
        <f>SUM(I104)</f>
        <v>11.727</v>
      </c>
      <c r="K102" s="168"/>
      <c r="L102" s="169">
        <f>SUM(K104)</f>
        <v>9.2669999999999995</v>
      </c>
      <c r="M102" s="170"/>
      <c r="N102" s="171">
        <f>SUM(M104)</f>
        <v>9.25</v>
      </c>
      <c r="O102" s="170"/>
      <c r="P102" s="171">
        <f>SUM(O104)</f>
        <v>1.76</v>
      </c>
      <c r="Q102" s="170"/>
      <c r="R102" s="171">
        <f>SUM(Q104)</f>
        <v>2.17</v>
      </c>
      <c r="S102" s="170"/>
      <c r="T102" s="171">
        <f>SUM(S104)</f>
        <v>1.86</v>
      </c>
      <c r="U102" s="197"/>
      <c r="V102" s="172">
        <f>SUM(U104)</f>
        <v>1.76</v>
      </c>
      <c r="W102" s="170"/>
      <c r="X102" s="172">
        <f>SUM(W104)</f>
        <v>1.76</v>
      </c>
      <c r="Y102" s="170"/>
      <c r="Z102" s="171">
        <f>Y103+Y104</f>
        <v>2.66</v>
      </c>
      <c r="AA102" s="164"/>
      <c r="AB102" s="173">
        <v>1.66</v>
      </c>
      <c r="AC102" s="166"/>
      <c r="AD102" s="198"/>
    </row>
    <row r="103" spans="2:30" ht="16.149999999999999" customHeight="1" x14ac:dyDescent="0.2">
      <c r="B103" s="140" t="s">
        <v>1917</v>
      </c>
      <c r="C103" s="181"/>
      <c r="D103" s="195"/>
      <c r="E103" s="168"/>
      <c r="F103" s="169"/>
      <c r="G103" s="168"/>
      <c r="H103" s="169"/>
      <c r="I103" s="196"/>
      <c r="J103" s="195"/>
      <c r="K103" s="168"/>
      <c r="L103" s="169"/>
      <c r="M103" s="170"/>
      <c r="N103" s="171"/>
      <c r="O103" s="170"/>
      <c r="P103" s="171"/>
      <c r="Q103" s="170"/>
      <c r="R103" s="171"/>
      <c r="S103" s="170"/>
      <c r="T103" s="171"/>
      <c r="U103" s="197"/>
      <c r="V103" s="172"/>
      <c r="W103" s="170"/>
      <c r="X103" s="172"/>
      <c r="Y103" s="176">
        <v>1</v>
      </c>
      <c r="Z103" s="171"/>
      <c r="AA103" s="164">
        <v>0</v>
      </c>
      <c r="AB103" s="173"/>
      <c r="AC103" s="166"/>
      <c r="AD103" s="198">
        <f>AC104+AC105</f>
        <v>1.66</v>
      </c>
    </row>
    <row r="104" spans="2:30" ht="13.5" customHeight="1" x14ac:dyDescent="0.2">
      <c r="B104" s="141" t="s">
        <v>1906</v>
      </c>
      <c r="C104" s="174">
        <v>14.065</v>
      </c>
      <c r="D104" s="164"/>
      <c r="E104" s="174">
        <v>15.67</v>
      </c>
      <c r="F104" s="173"/>
      <c r="G104" s="174">
        <v>39.085000000000001</v>
      </c>
      <c r="H104" s="173"/>
      <c r="I104" s="199">
        <v>11.727</v>
      </c>
      <c r="J104" s="164"/>
      <c r="K104" s="174">
        <v>9.2669999999999995</v>
      </c>
      <c r="L104" s="173"/>
      <c r="M104" s="176">
        <v>9.25</v>
      </c>
      <c r="N104" s="177"/>
      <c r="O104" s="176">
        <v>1.76</v>
      </c>
      <c r="P104" s="177"/>
      <c r="Q104" s="176">
        <v>2.17</v>
      </c>
      <c r="R104" s="177"/>
      <c r="S104" s="176">
        <v>1.86</v>
      </c>
      <c r="T104" s="177"/>
      <c r="U104" s="200">
        <v>1.76</v>
      </c>
      <c r="V104" s="178"/>
      <c r="W104" s="176">
        <v>1.76</v>
      </c>
      <c r="X104" s="178"/>
      <c r="Y104" s="176">
        <v>1.66</v>
      </c>
      <c r="Z104" s="177"/>
      <c r="AA104" s="164">
        <v>1.66</v>
      </c>
      <c r="AB104" s="173"/>
      <c r="AC104" s="166"/>
      <c r="AD104" s="198"/>
    </row>
    <row r="105" spans="2:30" ht="15" x14ac:dyDescent="0.2">
      <c r="B105" s="140" t="s">
        <v>1916</v>
      </c>
      <c r="C105" s="181"/>
      <c r="D105" s="195">
        <f>SUM(C106:C107)</f>
        <v>0.503</v>
      </c>
      <c r="E105" s="168"/>
      <c r="F105" s="169">
        <f>SUM(E106:E107)</f>
        <v>0.10300000000000001</v>
      </c>
      <c r="G105" s="168"/>
      <c r="H105" s="169">
        <f>SUM(G106:G107)</f>
        <v>0</v>
      </c>
      <c r="I105" s="196"/>
      <c r="J105" s="195">
        <f>SUM(I106:I107)</f>
        <v>0</v>
      </c>
      <c r="K105" s="168"/>
      <c r="L105" s="169">
        <f>SUM(K106:K107)</f>
        <v>0</v>
      </c>
      <c r="M105" s="170"/>
      <c r="N105" s="171">
        <f>SUM(M106:M107)</f>
        <v>0</v>
      </c>
      <c r="O105" s="170"/>
      <c r="P105" s="171">
        <f>SUM(O106:O107)</f>
        <v>0</v>
      </c>
      <c r="Q105" s="170"/>
      <c r="R105" s="171">
        <f>SUM(Q106:Q107)</f>
        <v>0</v>
      </c>
      <c r="S105" s="170"/>
      <c r="T105" s="171">
        <f>SUM(S106:S107)</f>
        <v>0</v>
      </c>
      <c r="U105" s="197"/>
      <c r="V105" s="172">
        <f>SUM(U106:U107)</f>
        <v>0</v>
      </c>
      <c r="W105" s="170"/>
      <c r="X105" s="172">
        <f>SUM(W106:W107)</f>
        <v>0</v>
      </c>
      <c r="Y105" s="170"/>
      <c r="Z105" s="171">
        <f>SUM(Y106:Y107)</f>
        <v>0</v>
      </c>
      <c r="AA105" s="164"/>
      <c r="AB105" s="173">
        <v>0</v>
      </c>
      <c r="AC105" s="166">
        <v>1.66</v>
      </c>
      <c r="AD105" s="198"/>
    </row>
    <row r="106" spans="2:30" ht="15" x14ac:dyDescent="0.2">
      <c r="B106" s="141" t="s">
        <v>1906</v>
      </c>
      <c r="C106" s="174">
        <v>0.30299999999999999</v>
      </c>
      <c r="D106" s="164"/>
      <c r="E106" s="174">
        <v>4.7E-2</v>
      </c>
      <c r="F106" s="173"/>
      <c r="G106" s="174">
        <v>0</v>
      </c>
      <c r="H106" s="173"/>
      <c r="I106" s="199">
        <v>0</v>
      </c>
      <c r="J106" s="164"/>
      <c r="K106" s="174">
        <v>0</v>
      </c>
      <c r="L106" s="173"/>
      <c r="M106" s="176"/>
      <c r="N106" s="177"/>
      <c r="O106" s="176"/>
      <c r="P106" s="177"/>
      <c r="Q106" s="176"/>
      <c r="R106" s="177"/>
      <c r="S106" s="176"/>
      <c r="T106" s="177"/>
      <c r="U106" s="200">
        <v>0</v>
      </c>
      <c r="V106" s="178"/>
      <c r="W106" s="176">
        <v>0</v>
      </c>
      <c r="X106" s="178"/>
      <c r="Y106" s="176"/>
      <c r="Z106" s="177"/>
      <c r="AA106" s="164">
        <v>0</v>
      </c>
      <c r="AB106" s="173"/>
      <c r="AC106" s="166"/>
      <c r="AD106" s="198"/>
    </row>
    <row r="107" spans="2:30" ht="15" x14ac:dyDescent="0.2">
      <c r="B107" s="141" t="s">
        <v>1915</v>
      </c>
      <c r="C107" s="174">
        <v>0.2</v>
      </c>
      <c r="D107" s="164"/>
      <c r="E107" s="174">
        <v>5.6000000000000001E-2</v>
      </c>
      <c r="F107" s="173"/>
      <c r="G107" s="174">
        <v>0</v>
      </c>
      <c r="H107" s="173"/>
      <c r="I107" s="199">
        <v>0</v>
      </c>
      <c r="J107" s="164"/>
      <c r="K107" s="174">
        <v>0</v>
      </c>
      <c r="L107" s="173"/>
      <c r="M107" s="176"/>
      <c r="N107" s="177"/>
      <c r="O107" s="176"/>
      <c r="P107" s="177"/>
      <c r="Q107" s="176"/>
      <c r="R107" s="177"/>
      <c r="S107" s="176"/>
      <c r="T107" s="177"/>
      <c r="U107" s="200">
        <v>0</v>
      </c>
      <c r="V107" s="178"/>
      <c r="W107" s="176">
        <v>0</v>
      </c>
      <c r="X107" s="178"/>
      <c r="Y107" s="176"/>
      <c r="Z107" s="177"/>
      <c r="AA107" s="164">
        <v>0</v>
      </c>
      <c r="AB107" s="173"/>
      <c r="AC107" s="166"/>
      <c r="AD107" s="198"/>
    </row>
    <row r="108" spans="2:30" ht="15" x14ac:dyDescent="0.2">
      <c r="B108" s="140" t="s">
        <v>1914</v>
      </c>
      <c r="C108" s="181"/>
      <c r="D108" s="195">
        <f>SUM(C109:C110)</f>
        <v>0.54900000000000004</v>
      </c>
      <c r="E108" s="168"/>
      <c r="F108" s="169">
        <f>SUM(E109:E110)</f>
        <v>0.5</v>
      </c>
      <c r="G108" s="168"/>
      <c r="H108" s="169">
        <f>SUM(G109:G110)</f>
        <v>0.55200000000000005</v>
      </c>
      <c r="I108" s="196"/>
      <c r="J108" s="195">
        <f>SUM(I109:I110)</f>
        <v>5.1999999999999998E-2</v>
      </c>
      <c r="K108" s="168"/>
      <c r="L108" s="169">
        <f>SUM(K109:K110)</f>
        <v>5.1999999999999998E-2</v>
      </c>
      <c r="M108" s="170"/>
      <c r="N108" s="171">
        <f>SUM(M109:M110)</f>
        <v>0.05</v>
      </c>
      <c r="O108" s="170"/>
      <c r="P108" s="171">
        <f>SUM(O109:O110)</f>
        <v>0.05</v>
      </c>
      <c r="Q108" s="170"/>
      <c r="R108" s="171">
        <f>SUM(Q109:Q110)</f>
        <v>0.05</v>
      </c>
      <c r="S108" s="170"/>
      <c r="T108" s="171">
        <f>SUM(S109:S110)</f>
        <v>2E-3</v>
      </c>
      <c r="U108" s="197"/>
      <c r="V108" s="172">
        <f>SUM(U109:U110)</f>
        <v>2E-3</v>
      </c>
      <c r="W108" s="170"/>
      <c r="X108" s="172">
        <f>SUM(W109:W110)</f>
        <v>2E-3</v>
      </c>
      <c r="Y108" s="170"/>
      <c r="Z108" s="171">
        <f>SUM(Y109:Y110)</f>
        <v>0</v>
      </c>
      <c r="AA108" s="164"/>
      <c r="AB108" s="173">
        <v>0</v>
      </c>
      <c r="AC108" s="166"/>
      <c r="AD108" s="198"/>
    </row>
    <row r="109" spans="2:30" ht="15" x14ac:dyDescent="0.2">
      <c r="B109" s="141" t="s">
        <v>1906</v>
      </c>
      <c r="C109" s="174">
        <v>4.9000000000000002E-2</v>
      </c>
      <c r="D109" s="164"/>
      <c r="E109" s="174">
        <v>0</v>
      </c>
      <c r="F109" s="173"/>
      <c r="G109" s="174">
        <v>5.1999999999999998E-2</v>
      </c>
      <c r="H109" s="173"/>
      <c r="I109" s="199">
        <v>5.1999999999999998E-2</v>
      </c>
      <c r="J109" s="164"/>
      <c r="K109" s="174">
        <v>5.1999999999999998E-2</v>
      </c>
      <c r="L109" s="173"/>
      <c r="M109" s="176">
        <v>0.05</v>
      </c>
      <c r="N109" s="177"/>
      <c r="O109" s="176">
        <v>0.05</v>
      </c>
      <c r="P109" s="177"/>
      <c r="Q109" s="176">
        <v>0.05</v>
      </c>
      <c r="R109" s="177"/>
      <c r="S109" s="176">
        <v>2E-3</v>
      </c>
      <c r="T109" s="177"/>
      <c r="U109" s="200">
        <v>2E-3</v>
      </c>
      <c r="V109" s="178"/>
      <c r="W109" s="176">
        <v>2E-3</v>
      </c>
      <c r="X109" s="178"/>
      <c r="Y109" s="176"/>
      <c r="Z109" s="177"/>
      <c r="AA109" s="164">
        <v>0</v>
      </c>
      <c r="AB109" s="173"/>
      <c r="AC109" s="166"/>
      <c r="AD109" s="198"/>
    </row>
    <row r="110" spans="2:30" ht="15" x14ac:dyDescent="0.2">
      <c r="B110" s="141" t="s">
        <v>1913</v>
      </c>
      <c r="C110" s="174">
        <v>0.5</v>
      </c>
      <c r="D110" s="164"/>
      <c r="E110" s="174">
        <v>0.5</v>
      </c>
      <c r="F110" s="173"/>
      <c r="G110" s="174">
        <v>0.5</v>
      </c>
      <c r="H110" s="173"/>
      <c r="I110" s="199">
        <v>0</v>
      </c>
      <c r="J110" s="164"/>
      <c r="K110" s="174">
        <v>0</v>
      </c>
      <c r="L110" s="173"/>
      <c r="M110" s="176"/>
      <c r="N110" s="177"/>
      <c r="O110" s="176"/>
      <c r="P110" s="177"/>
      <c r="Q110" s="176"/>
      <c r="R110" s="177"/>
      <c r="S110" s="176"/>
      <c r="T110" s="177"/>
      <c r="U110" s="200">
        <v>0</v>
      </c>
      <c r="V110" s="178"/>
      <c r="W110" s="176">
        <v>0</v>
      </c>
      <c r="X110" s="178"/>
      <c r="Y110" s="176"/>
      <c r="Z110" s="177"/>
      <c r="AA110" s="164">
        <v>0</v>
      </c>
      <c r="AB110" s="173"/>
      <c r="AC110" s="166"/>
      <c r="AD110" s="198"/>
    </row>
    <row r="111" spans="2:30" ht="15" x14ac:dyDescent="0.2">
      <c r="B111" s="140" t="s">
        <v>1912</v>
      </c>
      <c r="C111" s="181"/>
      <c r="D111" s="195">
        <f>SUM(C112)</f>
        <v>4.25</v>
      </c>
      <c r="E111" s="168"/>
      <c r="F111" s="169">
        <f>SUM(E112)</f>
        <v>3.7909999999999999</v>
      </c>
      <c r="G111" s="168"/>
      <c r="H111" s="169">
        <f>SUM(G112)</f>
        <v>3.8</v>
      </c>
      <c r="I111" s="196"/>
      <c r="J111" s="195">
        <f>SUM(I112)</f>
        <v>3.8</v>
      </c>
      <c r="K111" s="168"/>
      <c r="L111" s="169">
        <f>SUM(K112)</f>
        <v>3.8</v>
      </c>
      <c r="M111" s="170"/>
      <c r="N111" s="171">
        <f>SUM(M112)</f>
        <v>3.3</v>
      </c>
      <c r="O111" s="170"/>
      <c r="P111" s="171">
        <f>SUM(O112)</f>
        <v>3.77</v>
      </c>
      <c r="Q111" s="170"/>
      <c r="R111" s="171">
        <f>SUM(Q112)</f>
        <v>3.8</v>
      </c>
      <c r="S111" s="170"/>
      <c r="T111" s="171">
        <f>SUM(S112)</f>
        <v>2</v>
      </c>
      <c r="U111" s="197"/>
      <c r="V111" s="172">
        <f>SUM(U112)</f>
        <v>0</v>
      </c>
      <c r="W111" s="170"/>
      <c r="X111" s="172">
        <f>SUM(W112)</f>
        <v>0</v>
      </c>
      <c r="Y111" s="170"/>
      <c r="Z111" s="171">
        <f>SUM(Y112)</f>
        <v>0</v>
      </c>
      <c r="AA111" s="164"/>
      <c r="AB111" s="173">
        <v>1</v>
      </c>
      <c r="AC111" s="166"/>
      <c r="AD111" s="198"/>
    </row>
    <row r="112" spans="2:30" ht="15" x14ac:dyDescent="0.2">
      <c r="B112" s="141" t="s">
        <v>1909</v>
      </c>
      <c r="C112" s="174">
        <v>4.25</v>
      </c>
      <c r="D112" s="164"/>
      <c r="E112" s="174">
        <v>3.7909999999999999</v>
      </c>
      <c r="F112" s="173"/>
      <c r="G112" s="174">
        <v>3.8</v>
      </c>
      <c r="H112" s="173"/>
      <c r="I112" s="199">
        <v>3.8</v>
      </c>
      <c r="J112" s="164"/>
      <c r="K112" s="174">
        <v>3.8</v>
      </c>
      <c r="L112" s="173"/>
      <c r="M112" s="176">
        <v>3.3</v>
      </c>
      <c r="N112" s="177"/>
      <c r="O112" s="176">
        <v>3.77</v>
      </c>
      <c r="P112" s="177"/>
      <c r="Q112" s="176">
        <v>3.8</v>
      </c>
      <c r="R112" s="177"/>
      <c r="S112" s="176">
        <v>2</v>
      </c>
      <c r="T112" s="177"/>
      <c r="U112" s="200">
        <v>0</v>
      </c>
      <c r="V112" s="178"/>
      <c r="W112" s="176">
        <v>0</v>
      </c>
      <c r="X112" s="178"/>
      <c r="Y112" s="176"/>
      <c r="Z112" s="177"/>
      <c r="AA112" s="164">
        <v>1</v>
      </c>
      <c r="AB112" s="173"/>
      <c r="AC112" s="166"/>
      <c r="AD112" s="198">
        <f>SUM(AC113)</f>
        <v>1</v>
      </c>
    </row>
    <row r="113" spans="2:30" ht="15" x14ac:dyDescent="0.2">
      <c r="B113" s="140" t="s">
        <v>1911</v>
      </c>
      <c r="C113" s="181"/>
      <c r="D113" s="195">
        <f>SUM(C114)</f>
        <v>0.75</v>
      </c>
      <c r="E113" s="168"/>
      <c r="F113" s="169">
        <f>SUM(E114)</f>
        <v>0.66400000000000003</v>
      </c>
      <c r="G113" s="168"/>
      <c r="H113" s="169">
        <f>SUM(G114)</f>
        <v>0.7</v>
      </c>
      <c r="I113" s="196"/>
      <c r="J113" s="195">
        <f>SUM(I114)</f>
        <v>0.7</v>
      </c>
      <c r="K113" s="168"/>
      <c r="L113" s="169">
        <f>SUM(K114)</f>
        <v>0.75</v>
      </c>
      <c r="M113" s="170"/>
      <c r="N113" s="171">
        <f>SUM(M114)</f>
        <v>0.75</v>
      </c>
      <c r="O113" s="170"/>
      <c r="P113" s="171">
        <f>SUM(O114)</f>
        <v>0.74</v>
      </c>
      <c r="Q113" s="170"/>
      <c r="R113" s="171">
        <f>SUM(Q114)</f>
        <v>0.75</v>
      </c>
      <c r="S113" s="170"/>
      <c r="T113" s="171">
        <f>SUM(S114)</f>
        <v>0.75</v>
      </c>
      <c r="U113" s="197"/>
      <c r="V113" s="172">
        <f>SUM(U114)</f>
        <v>0</v>
      </c>
      <c r="W113" s="170"/>
      <c r="X113" s="172">
        <f>SUM(W114)</f>
        <v>0</v>
      </c>
      <c r="Y113" s="170"/>
      <c r="Z113" s="171">
        <f>SUM(Y114)</f>
        <v>0</v>
      </c>
      <c r="AA113" s="164"/>
      <c r="AB113" s="173">
        <v>0.75</v>
      </c>
      <c r="AC113" s="166">
        <v>1</v>
      </c>
      <c r="AD113" s="198"/>
    </row>
    <row r="114" spans="2:30" ht="15" x14ac:dyDescent="0.2">
      <c r="B114" s="141" t="s">
        <v>1909</v>
      </c>
      <c r="C114" s="174">
        <v>0.75</v>
      </c>
      <c r="D114" s="164"/>
      <c r="E114" s="174">
        <v>0.66400000000000003</v>
      </c>
      <c r="F114" s="173"/>
      <c r="G114" s="174">
        <v>0.7</v>
      </c>
      <c r="H114" s="173"/>
      <c r="I114" s="199">
        <v>0.7</v>
      </c>
      <c r="J114" s="164"/>
      <c r="K114" s="174">
        <v>0.75</v>
      </c>
      <c r="L114" s="173"/>
      <c r="M114" s="176">
        <v>0.75</v>
      </c>
      <c r="N114" s="177"/>
      <c r="O114" s="176">
        <v>0.74</v>
      </c>
      <c r="P114" s="177"/>
      <c r="Q114" s="176">
        <v>0.75</v>
      </c>
      <c r="R114" s="177"/>
      <c r="S114" s="176">
        <v>0.75</v>
      </c>
      <c r="T114" s="177"/>
      <c r="U114" s="200">
        <v>0</v>
      </c>
      <c r="V114" s="178"/>
      <c r="W114" s="176">
        <v>0</v>
      </c>
      <c r="X114" s="178"/>
      <c r="Y114" s="176"/>
      <c r="Z114" s="177"/>
      <c r="AA114" s="164">
        <v>0.75</v>
      </c>
      <c r="AB114" s="173"/>
      <c r="AC114" s="166"/>
      <c r="AD114" s="198">
        <f>SUM(AC115)</f>
        <v>0.75</v>
      </c>
    </row>
    <row r="115" spans="2:30" ht="30" x14ac:dyDescent="0.2">
      <c r="B115" s="140" t="s">
        <v>1910</v>
      </c>
      <c r="C115" s="174"/>
      <c r="D115" s="164"/>
      <c r="E115" s="174"/>
      <c r="F115" s="173"/>
      <c r="G115" s="174"/>
      <c r="H115" s="173"/>
      <c r="I115" s="199"/>
      <c r="J115" s="164"/>
      <c r="K115" s="174"/>
      <c r="L115" s="173"/>
      <c r="M115" s="176"/>
      <c r="N115" s="177">
        <f>M116</f>
        <v>1</v>
      </c>
      <c r="O115" s="176"/>
      <c r="P115" s="177">
        <f>O116</f>
        <v>0.99</v>
      </c>
      <c r="Q115" s="176"/>
      <c r="R115" s="177">
        <f>Q116</f>
        <v>1.5</v>
      </c>
      <c r="S115" s="176"/>
      <c r="T115" s="177">
        <f>S116</f>
        <v>1.5</v>
      </c>
      <c r="U115" s="200"/>
      <c r="V115" s="178">
        <f>U116</f>
        <v>1.5</v>
      </c>
      <c r="W115" s="176"/>
      <c r="X115" s="178">
        <f>W116</f>
        <v>1.5</v>
      </c>
      <c r="Y115" s="176"/>
      <c r="Z115" s="177">
        <f>Y116</f>
        <v>1.5</v>
      </c>
      <c r="AA115" s="164"/>
      <c r="AB115" s="173">
        <v>1.5</v>
      </c>
      <c r="AC115" s="166">
        <v>0.75</v>
      </c>
      <c r="AD115" s="198"/>
    </row>
    <row r="116" spans="2:30" ht="15" x14ac:dyDescent="0.2">
      <c r="B116" s="141" t="s">
        <v>1909</v>
      </c>
      <c r="C116" s="174"/>
      <c r="D116" s="164"/>
      <c r="E116" s="174"/>
      <c r="F116" s="173"/>
      <c r="G116" s="174"/>
      <c r="H116" s="173"/>
      <c r="I116" s="199"/>
      <c r="J116" s="164"/>
      <c r="K116" s="174"/>
      <c r="L116" s="173"/>
      <c r="M116" s="176">
        <v>1</v>
      </c>
      <c r="N116" s="177"/>
      <c r="O116" s="176">
        <v>0.99</v>
      </c>
      <c r="P116" s="177"/>
      <c r="Q116" s="176">
        <v>1.5</v>
      </c>
      <c r="R116" s="177"/>
      <c r="S116" s="176">
        <v>1.5</v>
      </c>
      <c r="T116" s="177"/>
      <c r="U116" s="200">
        <v>1.5</v>
      </c>
      <c r="V116" s="178"/>
      <c r="W116" s="176">
        <v>1.5</v>
      </c>
      <c r="X116" s="178"/>
      <c r="Y116" s="176">
        <v>1.5</v>
      </c>
      <c r="Z116" s="177"/>
      <c r="AA116" s="164">
        <v>1.5</v>
      </c>
      <c r="AB116" s="173"/>
      <c r="AC116" s="166"/>
      <c r="AD116" s="198">
        <f>AC117</f>
        <v>1.5</v>
      </c>
    </row>
    <row r="117" spans="2:30" ht="15.75" x14ac:dyDescent="0.25">
      <c r="B117" s="139" t="s">
        <v>1908</v>
      </c>
      <c r="C117" s="156"/>
      <c r="D117" s="163">
        <f>SUM(D118)</f>
        <v>0</v>
      </c>
      <c r="E117" s="157"/>
      <c r="F117" s="158">
        <f>SUM(F118)</f>
        <v>0</v>
      </c>
      <c r="G117" s="157"/>
      <c r="H117" s="158">
        <f>SUM(H118)</f>
        <v>0</v>
      </c>
      <c r="I117" s="193"/>
      <c r="J117" s="163">
        <f>SUM(J118)</f>
        <v>0</v>
      </c>
      <c r="K117" s="157"/>
      <c r="L117" s="158">
        <f>SUM(L118)</f>
        <v>0</v>
      </c>
      <c r="M117" s="161"/>
      <c r="N117" s="179">
        <f>SUM(N118)</f>
        <v>0</v>
      </c>
      <c r="O117" s="161"/>
      <c r="P117" s="179">
        <f>SUM(P118)</f>
        <v>0</v>
      </c>
      <c r="Q117" s="161"/>
      <c r="R117" s="179">
        <f>SUM(R118)</f>
        <v>0</v>
      </c>
      <c r="S117" s="161"/>
      <c r="T117" s="180">
        <f>SUM(T118)</f>
        <v>0</v>
      </c>
      <c r="U117" s="178"/>
      <c r="V117" s="180">
        <f>SUM(V118)</f>
        <v>0</v>
      </c>
      <c r="W117" s="161"/>
      <c r="X117" s="180">
        <f>SUM(X118)</f>
        <v>0</v>
      </c>
      <c r="Y117" s="161"/>
      <c r="Z117" s="177">
        <f>SUM(Z118)</f>
        <v>0</v>
      </c>
      <c r="AA117" s="164"/>
      <c r="AB117" s="173">
        <v>0</v>
      </c>
      <c r="AC117" s="166">
        <v>1.5</v>
      </c>
      <c r="AD117" s="198"/>
    </row>
    <row r="118" spans="2:30" ht="15.75" x14ac:dyDescent="0.2">
      <c r="B118" s="143" t="s">
        <v>1907</v>
      </c>
      <c r="C118" s="181"/>
      <c r="D118" s="195">
        <v>0</v>
      </c>
      <c r="E118" s="168"/>
      <c r="F118" s="169">
        <v>0</v>
      </c>
      <c r="G118" s="168"/>
      <c r="H118" s="169">
        <v>0</v>
      </c>
      <c r="I118" s="196"/>
      <c r="J118" s="195">
        <v>0</v>
      </c>
      <c r="K118" s="168"/>
      <c r="L118" s="169">
        <v>0</v>
      </c>
      <c r="M118" s="170"/>
      <c r="N118" s="171">
        <v>0</v>
      </c>
      <c r="O118" s="170"/>
      <c r="P118" s="171">
        <v>0</v>
      </c>
      <c r="Q118" s="170"/>
      <c r="R118" s="171"/>
      <c r="S118" s="170"/>
      <c r="T118" s="171"/>
      <c r="U118" s="197"/>
      <c r="V118" s="172"/>
      <c r="W118" s="170"/>
      <c r="X118" s="172"/>
      <c r="Y118" s="170"/>
      <c r="Z118" s="171"/>
      <c r="AA118" s="170"/>
      <c r="AB118" s="171"/>
      <c r="AC118" s="170"/>
      <c r="AD118" s="185"/>
    </row>
    <row r="119" spans="2:30" ht="15" x14ac:dyDescent="0.2">
      <c r="B119" s="144" t="s">
        <v>1906</v>
      </c>
      <c r="C119" s="187">
        <v>0</v>
      </c>
      <c r="D119" s="164"/>
      <c r="E119" s="187">
        <v>0</v>
      </c>
      <c r="F119" s="188"/>
      <c r="G119" s="187">
        <v>0</v>
      </c>
      <c r="H119" s="188"/>
      <c r="I119" s="189">
        <v>0</v>
      </c>
      <c r="J119" s="190"/>
      <c r="K119" s="187">
        <v>0</v>
      </c>
      <c r="L119" s="188"/>
      <c r="M119" s="176"/>
      <c r="N119" s="177"/>
      <c r="O119" s="176"/>
      <c r="P119" s="177"/>
      <c r="Q119" s="176"/>
      <c r="R119" s="177"/>
      <c r="S119" s="176"/>
      <c r="T119" s="177"/>
      <c r="U119" s="200"/>
      <c r="V119" s="178"/>
      <c r="W119" s="176"/>
      <c r="X119" s="178"/>
      <c r="Y119" s="176"/>
      <c r="Z119" s="177"/>
      <c r="AA119" s="176"/>
      <c r="AB119" s="177"/>
      <c r="AC119" s="176"/>
      <c r="AD119" s="201"/>
    </row>
    <row r="120" spans="2:30" ht="16.5" thickBot="1" x14ac:dyDescent="0.25">
      <c r="B120" s="202" t="s">
        <v>1867</v>
      </c>
      <c r="C120" s="203"/>
      <c r="D120" s="204">
        <f>SUM(D5,D8,D35,D117)</f>
        <v>204.88499999999999</v>
      </c>
      <c r="E120" s="205"/>
      <c r="F120" s="206">
        <f>SUM(F5,F8,F35,F117)</f>
        <v>158.60799999999998</v>
      </c>
      <c r="G120" s="207"/>
      <c r="H120" s="204">
        <f>SUM(H5,H8,H35,H117)</f>
        <v>189.98099999999999</v>
      </c>
      <c r="I120" s="205"/>
      <c r="J120" s="204">
        <f>SUM(J5,J8,J35,J117)</f>
        <v>173.84399999999999</v>
      </c>
      <c r="K120" s="205"/>
      <c r="L120" s="204">
        <f>SUM(L5,L8,L35,L117)</f>
        <v>167.203</v>
      </c>
      <c r="M120" s="208"/>
      <c r="N120" s="209">
        <f>SUM(N5,N8,N35,N117)</f>
        <v>164.71</v>
      </c>
      <c r="O120" s="208"/>
      <c r="P120" s="209">
        <f>SUM(P5,P8,P35,P117)</f>
        <v>160.34000000000003</v>
      </c>
      <c r="Q120" s="208"/>
      <c r="R120" s="209">
        <f>SUM(R5,R8,R35,R117)</f>
        <v>180</v>
      </c>
      <c r="S120" s="208"/>
      <c r="T120" s="209">
        <f>SUM(T5,T8,T35,T117)</f>
        <v>361.20700000000016</v>
      </c>
      <c r="U120" s="210"/>
      <c r="V120" s="210">
        <f>SUM(V5,V8,V35,V117)</f>
        <v>409.39799999999991</v>
      </c>
      <c r="W120" s="208"/>
      <c r="X120" s="210">
        <f>SUM(X5,X8,X35,X117)</f>
        <v>409.4</v>
      </c>
      <c r="Y120" s="208"/>
      <c r="Z120" s="209">
        <f>SUM(Z5,Z8,Z35,Z117)</f>
        <v>163.17000000000002</v>
      </c>
      <c r="AA120" s="208"/>
      <c r="AB120" s="209">
        <f>SUM(AB5,AB8,AB35,AB117)</f>
        <v>164.96299999999999</v>
      </c>
      <c r="AC120" s="208"/>
      <c r="AD120" s="211">
        <f>SUM(AD5,AD8,AD35,AD117)</f>
        <v>173.32599999999999</v>
      </c>
    </row>
    <row r="121" spans="2:30" ht="17.25" customHeight="1" x14ac:dyDescent="0.2">
      <c r="B121" s="191" t="s">
        <v>1905</v>
      </c>
      <c r="C121" s="192"/>
      <c r="D121" s="192"/>
      <c r="E121" s="192"/>
      <c r="F121" s="192"/>
      <c r="G121" s="192"/>
      <c r="H121" s="192"/>
      <c r="I121" s="192"/>
      <c r="J121" s="192"/>
      <c r="K121" s="192"/>
      <c r="L121" s="192"/>
      <c r="M121" s="192"/>
      <c r="N121" s="192"/>
      <c r="O121" s="192"/>
      <c r="P121" s="192"/>
      <c r="Q121" s="192"/>
      <c r="R121" s="192"/>
      <c r="S121" s="192"/>
      <c r="T121" s="192"/>
      <c r="U121" s="192"/>
      <c r="V121" s="192"/>
      <c r="W121" s="192"/>
      <c r="X121" s="192"/>
    </row>
  </sheetData>
  <sheetProtection insertRows="0"/>
  <mergeCells count="17">
    <mergeCell ref="B2:AD2"/>
    <mergeCell ref="Q3:R3"/>
    <mergeCell ref="W3:X3"/>
    <mergeCell ref="AC3:AD3"/>
    <mergeCell ref="AA3:AB3"/>
    <mergeCell ref="Y3:Z3"/>
    <mergeCell ref="B121:X121"/>
    <mergeCell ref="U3:V3"/>
    <mergeCell ref="S3:T3"/>
    <mergeCell ref="O3:P3"/>
    <mergeCell ref="M3:N3"/>
    <mergeCell ref="I3:J3"/>
    <mergeCell ref="G3:H3"/>
    <mergeCell ref="B3:B4"/>
    <mergeCell ref="C3:D3"/>
    <mergeCell ref="E3:F3"/>
    <mergeCell ref="K3:L3"/>
  </mergeCells>
  <printOptions horizontalCentered="1"/>
  <pageMargins left="0.7" right="0.7" top="0.75" bottom="0.75" header="0.3" footer="0.3"/>
  <pageSetup scale="37" fitToHeight="0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A43AC3-AE9A-40A6-BCE7-F27CBBEFEF4C}">
  <sheetPr codeName="Sheet6">
    <pageSetUpPr fitToPage="1"/>
  </sheetPr>
  <dimension ref="B1:AD41"/>
  <sheetViews>
    <sheetView zoomScaleNormal="100" workbookViewId="0">
      <selection activeCell="AD12" sqref="AD12"/>
    </sheetView>
  </sheetViews>
  <sheetFormatPr defaultColWidth="9.140625" defaultRowHeight="12.75" x14ac:dyDescent="0.2"/>
  <cols>
    <col min="1" max="1" width="4.7109375" style="13" customWidth="1"/>
    <col min="2" max="2" width="73.7109375" style="13" customWidth="1"/>
    <col min="3" max="3" width="8.7109375" style="13" customWidth="1"/>
    <col min="4" max="4" width="9.28515625" style="13" customWidth="1"/>
    <col min="5" max="5" width="8.7109375" style="13" customWidth="1"/>
    <col min="6" max="6" width="9.28515625" style="15" customWidth="1"/>
    <col min="7" max="7" width="8.7109375" style="13" customWidth="1"/>
    <col min="8" max="8" width="9.28515625" style="15" customWidth="1"/>
    <col min="9" max="9" width="9.28515625" style="13" bestFit="1" customWidth="1"/>
    <col min="10" max="10" width="10.42578125" style="13" bestFit="1" customWidth="1"/>
    <col min="11" max="11" width="9.5703125" style="13" bestFit="1" customWidth="1"/>
    <col min="12" max="12" width="9.7109375" style="13" bestFit="1" customWidth="1"/>
    <col min="13" max="13" width="9.5703125" style="13" bestFit="1" customWidth="1"/>
    <col min="14" max="14" width="9.7109375" style="13" bestFit="1" customWidth="1"/>
    <col min="15" max="15" width="9.5703125" style="13" bestFit="1" customWidth="1"/>
    <col min="16" max="16" width="9.7109375" style="13" bestFit="1" customWidth="1"/>
    <col min="17" max="17" width="9.5703125" style="13" bestFit="1" customWidth="1"/>
    <col min="18" max="18" width="10.85546875" style="13" bestFit="1" customWidth="1"/>
    <col min="19" max="19" width="9.5703125" style="13" bestFit="1" customWidth="1"/>
    <col min="20" max="20" width="10.85546875" style="13" bestFit="1" customWidth="1"/>
    <col min="21" max="21" width="9.85546875" style="13" customWidth="1"/>
    <col min="22" max="22" width="11.5703125" style="13" customWidth="1"/>
    <col min="23" max="23" width="9.85546875" style="13" customWidth="1"/>
    <col min="24" max="24" width="10.7109375" style="13" customWidth="1"/>
    <col min="25" max="25" width="9.85546875" style="13" customWidth="1"/>
    <col min="26" max="26" width="11.5703125" style="13" customWidth="1"/>
    <col min="27" max="27" width="9.5703125" style="13" bestFit="1" customWidth="1"/>
    <col min="28" max="28" width="10.85546875" style="13" bestFit="1" customWidth="1"/>
    <col min="29" max="29" width="9.5703125" style="13" bestFit="1" customWidth="1"/>
    <col min="30" max="30" width="11" style="13" customWidth="1"/>
    <col min="31" max="16384" width="9.140625" style="13"/>
  </cols>
  <sheetData>
    <row r="1" spans="2:30" x14ac:dyDescent="0.2"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S1" s="73"/>
      <c r="T1" s="73"/>
      <c r="U1" s="73"/>
      <c r="V1" s="73"/>
      <c r="W1" s="73"/>
      <c r="X1" s="73"/>
      <c r="Y1" s="73"/>
      <c r="Z1" s="73"/>
      <c r="AA1" s="73"/>
      <c r="AB1" s="73"/>
    </row>
    <row r="2" spans="2:30" ht="51.75" customHeight="1" x14ac:dyDescent="0.2">
      <c r="B2" s="109" t="s">
        <v>2158</v>
      </c>
      <c r="C2" s="109"/>
      <c r="D2" s="109"/>
      <c r="E2" s="109"/>
      <c r="F2" s="109"/>
      <c r="G2" s="109"/>
      <c r="H2" s="109"/>
      <c r="I2" s="109"/>
      <c r="J2" s="109"/>
      <c r="K2" s="109"/>
      <c r="L2" s="109"/>
      <c r="M2" s="109"/>
      <c r="N2" s="109"/>
      <c r="O2" s="109"/>
      <c r="P2" s="109"/>
      <c r="Q2" s="109"/>
      <c r="R2" s="109"/>
      <c r="S2" s="109"/>
      <c r="T2" s="109"/>
      <c r="U2" s="109"/>
      <c r="V2" s="109"/>
      <c r="W2" s="109"/>
      <c r="X2" s="109"/>
      <c r="Y2" s="109"/>
      <c r="Z2" s="109"/>
      <c r="AA2" s="109"/>
      <c r="AB2" s="109"/>
      <c r="AC2" s="109"/>
      <c r="AD2" s="109"/>
    </row>
    <row r="3" spans="2:30" ht="17.25" customHeight="1" x14ac:dyDescent="0.25">
      <c r="B3" s="213" t="s">
        <v>2150</v>
      </c>
      <c r="C3" s="214" t="s">
        <v>2003</v>
      </c>
      <c r="D3" s="215"/>
      <c r="E3" s="216" t="s">
        <v>1882</v>
      </c>
      <c r="F3" s="217"/>
      <c r="G3" s="216" t="s">
        <v>1883</v>
      </c>
      <c r="H3" s="217"/>
      <c r="I3" s="218" t="s">
        <v>1884</v>
      </c>
      <c r="J3" s="217"/>
      <c r="K3" s="218" t="s">
        <v>1885</v>
      </c>
      <c r="L3" s="217"/>
      <c r="M3" s="218" t="s">
        <v>1886</v>
      </c>
      <c r="N3" s="217"/>
      <c r="O3" s="216" t="s">
        <v>1887</v>
      </c>
      <c r="P3" s="217"/>
      <c r="Q3" s="218" t="s">
        <v>1888</v>
      </c>
      <c r="R3" s="217"/>
      <c r="S3" s="216" t="s">
        <v>1889</v>
      </c>
      <c r="T3" s="217"/>
      <c r="U3" s="218" t="s">
        <v>1890</v>
      </c>
      <c r="V3" s="217"/>
      <c r="W3" s="218" t="s">
        <v>1891</v>
      </c>
      <c r="X3" s="217"/>
      <c r="Y3" s="218" t="s">
        <v>1892</v>
      </c>
      <c r="Z3" s="217"/>
      <c r="AA3" s="218" t="s">
        <v>1893</v>
      </c>
      <c r="AB3" s="219"/>
      <c r="AC3" s="218" t="s">
        <v>1894</v>
      </c>
      <c r="AD3" s="219"/>
    </row>
    <row r="4" spans="2:30" ht="12.6" customHeight="1" x14ac:dyDescent="0.2">
      <c r="B4" s="138"/>
      <c r="C4" s="220" t="s">
        <v>1971</v>
      </c>
      <c r="D4" s="221" t="s">
        <v>1970</v>
      </c>
      <c r="E4" s="151" t="s">
        <v>1971</v>
      </c>
      <c r="F4" s="222" t="s">
        <v>1970</v>
      </c>
      <c r="G4" s="151" t="s">
        <v>1971</v>
      </c>
      <c r="H4" s="222" t="s">
        <v>1970</v>
      </c>
      <c r="I4" s="154" t="s">
        <v>1971</v>
      </c>
      <c r="J4" s="222" t="s">
        <v>1970</v>
      </c>
      <c r="K4" s="154" t="s">
        <v>1971</v>
      </c>
      <c r="L4" s="222" t="s">
        <v>1970</v>
      </c>
      <c r="M4" s="154" t="s">
        <v>1971</v>
      </c>
      <c r="N4" s="222" t="s">
        <v>1970</v>
      </c>
      <c r="O4" s="151" t="s">
        <v>1971</v>
      </c>
      <c r="P4" s="222" t="s">
        <v>1970</v>
      </c>
      <c r="Q4" s="154" t="s">
        <v>1971</v>
      </c>
      <c r="R4" s="222" t="s">
        <v>1970</v>
      </c>
      <c r="S4" s="151" t="s">
        <v>1971</v>
      </c>
      <c r="T4" s="222" t="s">
        <v>1970</v>
      </c>
      <c r="U4" s="154" t="s">
        <v>1971</v>
      </c>
      <c r="V4" s="222" t="s">
        <v>1970</v>
      </c>
      <c r="W4" s="154" t="s">
        <v>1971</v>
      </c>
      <c r="X4" s="222" t="s">
        <v>1970</v>
      </c>
      <c r="Y4" s="154" t="s">
        <v>1971</v>
      </c>
      <c r="Z4" s="222" t="s">
        <v>1970</v>
      </c>
      <c r="AA4" s="154" t="s">
        <v>1971</v>
      </c>
      <c r="AB4" s="223" t="s">
        <v>1970</v>
      </c>
      <c r="AC4" s="154" t="s">
        <v>1971</v>
      </c>
      <c r="AD4" s="223" t="s">
        <v>1970</v>
      </c>
    </row>
    <row r="5" spans="2:30" ht="15.75" x14ac:dyDescent="0.25">
      <c r="B5" s="224" t="s">
        <v>1969</v>
      </c>
      <c r="C5" s="156"/>
      <c r="D5" s="225">
        <f>SUM(C6:C6)</f>
        <v>0.20699999999999999</v>
      </c>
      <c r="E5" s="157"/>
      <c r="F5" s="225">
        <f>SUM(E6:E6)</f>
        <v>0.12</v>
      </c>
      <c r="G5" s="157"/>
      <c r="H5" s="226">
        <f>SUM(G6:G6)</f>
        <v>0.115</v>
      </c>
      <c r="I5" s="227"/>
      <c r="J5" s="226">
        <f>SUM(I6:I6)</f>
        <v>0.09</v>
      </c>
      <c r="K5" s="227"/>
      <c r="L5" s="228">
        <f>SUM(K6:K6)</f>
        <v>9.6000000000000002E-2</v>
      </c>
      <c r="M5" s="227"/>
      <c r="N5" s="228">
        <f>SUM(M6:M6)</f>
        <v>4.5999999999999999E-2</v>
      </c>
      <c r="O5" s="229"/>
      <c r="P5" s="228">
        <f>SUM(O6:O6)</f>
        <v>1.9E-2</v>
      </c>
      <c r="Q5" s="227"/>
      <c r="R5" s="228">
        <f>SUM(Q6:Q6)</f>
        <v>3.0000000000000001E-3</v>
      </c>
      <c r="S5" s="229"/>
      <c r="T5" s="228">
        <f>SUM(S6:S6)</f>
        <v>4.048479E-2</v>
      </c>
      <c r="U5" s="227"/>
      <c r="V5" s="228">
        <f>SUM(U6:U6)</f>
        <v>1.368773E-2</v>
      </c>
      <c r="W5" s="227"/>
      <c r="X5" s="228">
        <f>SUM(W6:W6)</f>
        <v>1.9047999999999999E-2</v>
      </c>
      <c r="Y5" s="227"/>
      <c r="Z5" s="228">
        <f>SUM(Y6:Y6)</f>
        <v>1.1936190000000001E-2</v>
      </c>
      <c r="AA5" s="227"/>
      <c r="AB5" s="228">
        <f>SUM(AA6:AA6)</f>
        <v>0</v>
      </c>
      <c r="AC5" s="227"/>
      <c r="AD5" s="228">
        <f>SUM(AC6:AC6)</f>
        <v>0</v>
      </c>
    </row>
    <row r="6" spans="2:30" ht="15" x14ac:dyDescent="0.2">
      <c r="B6" s="230" t="s">
        <v>2002</v>
      </c>
      <c r="C6" s="231">
        <v>0.20699999999999999</v>
      </c>
      <c r="D6" s="160"/>
      <c r="E6" s="231">
        <v>0.12</v>
      </c>
      <c r="F6" s="232"/>
      <c r="G6" s="231">
        <v>0.115</v>
      </c>
      <c r="H6" s="232"/>
      <c r="I6" s="233">
        <v>0.09</v>
      </c>
      <c r="J6" s="234"/>
      <c r="K6" s="227">
        <v>9.6000000000000002E-2</v>
      </c>
      <c r="L6" s="235"/>
      <c r="M6" s="227">
        <v>4.5999999999999999E-2</v>
      </c>
      <c r="N6" s="235"/>
      <c r="O6" s="157">
        <v>1.9E-2</v>
      </c>
      <c r="P6" s="232"/>
      <c r="Q6" s="160">
        <v>3.0000000000000001E-3</v>
      </c>
      <c r="R6" s="232"/>
      <c r="S6" s="157">
        <v>4.048479E-2</v>
      </c>
      <c r="T6" s="232"/>
      <c r="U6" s="160">
        <v>1.368773E-2</v>
      </c>
      <c r="V6" s="232"/>
      <c r="W6" s="160">
        <v>1.9047999999999999E-2</v>
      </c>
      <c r="X6" s="232"/>
      <c r="Y6" s="160">
        <v>1.1936190000000001E-2</v>
      </c>
      <c r="Z6" s="232"/>
      <c r="AA6" s="160">
        <v>0</v>
      </c>
      <c r="AB6" s="232"/>
      <c r="AC6" s="160">
        <v>0</v>
      </c>
      <c r="AD6" s="232"/>
    </row>
    <row r="7" spans="2:30" ht="15.75" x14ac:dyDescent="0.25">
      <c r="B7" s="224" t="s">
        <v>1967</v>
      </c>
      <c r="C7" s="236"/>
      <c r="D7" s="225">
        <f>SUM(C8)</f>
        <v>0</v>
      </c>
      <c r="E7" s="237"/>
      <c r="F7" s="225">
        <f>SUM(E8)</f>
        <v>1.6871500000000001E-2</v>
      </c>
      <c r="G7" s="237"/>
      <c r="H7" s="225">
        <f>SUM(G8)</f>
        <v>0.24900058</v>
      </c>
      <c r="I7" s="238"/>
      <c r="J7" s="225">
        <f>SUM(I8)</f>
        <v>1.1582999999999999E-3</v>
      </c>
      <c r="K7" s="227"/>
      <c r="L7" s="225">
        <f>SUM(K8)</f>
        <v>0</v>
      </c>
      <c r="M7" s="227"/>
      <c r="N7" s="225">
        <f>SUM(M8)</f>
        <v>0</v>
      </c>
      <c r="O7" s="157"/>
      <c r="P7" s="225">
        <f>SUM(O8)</f>
        <v>5.6500600000000002E-3</v>
      </c>
      <c r="Q7" s="160"/>
      <c r="R7" s="225">
        <f>SUM(Q8)</f>
        <v>0.17253964999999999</v>
      </c>
      <c r="S7" s="157"/>
      <c r="T7" s="225">
        <f>SUM(S8)</f>
        <v>0</v>
      </c>
      <c r="U7" s="160"/>
      <c r="V7" s="234">
        <f>SUM(U8)</f>
        <v>2.1378930000000001E-2</v>
      </c>
      <c r="W7" s="160"/>
      <c r="X7" s="234">
        <f>SUM(W8)</f>
        <v>0</v>
      </c>
      <c r="Y7" s="160"/>
      <c r="Z7" s="234">
        <f>SUM(Y8)</f>
        <v>0</v>
      </c>
      <c r="AA7" s="160"/>
      <c r="AB7" s="234">
        <f>SUM(AA8)</f>
        <v>0</v>
      </c>
      <c r="AC7" s="160"/>
      <c r="AD7" s="234">
        <f>SUM(AC8)</f>
        <v>0</v>
      </c>
    </row>
    <row r="8" spans="2:30" ht="15" x14ac:dyDescent="0.2">
      <c r="B8" s="230" t="s">
        <v>2001</v>
      </c>
      <c r="C8" s="239">
        <v>0</v>
      </c>
      <c r="D8" s="225"/>
      <c r="E8" s="237">
        <v>1.6871500000000001E-2</v>
      </c>
      <c r="F8" s="234"/>
      <c r="G8" s="237">
        <v>0.24900058</v>
      </c>
      <c r="H8" s="234"/>
      <c r="I8" s="238">
        <v>1.1582999999999999E-3</v>
      </c>
      <c r="J8" s="234"/>
      <c r="K8" s="227">
        <v>0</v>
      </c>
      <c r="L8" s="235"/>
      <c r="M8" s="227">
        <v>0</v>
      </c>
      <c r="N8" s="235"/>
      <c r="O8" s="157">
        <v>5.6500600000000002E-3</v>
      </c>
      <c r="P8" s="232"/>
      <c r="Q8" s="160">
        <v>0.17253964999999999</v>
      </c>
      <c r="R8" s="232"/>
      <c r="S8" s="157">
        <v>0</v>
      </c>
      <c r="T8" s="232"/>
      <c r="U8" s="160">
        <v>2.1378930000000001E-2</v>
      </c>
      <c r="V8" s="232"/>
      <c r="W8" s="160">
        <v>0</v>
      </c>
      <c r="X8" s="232"/>
      <c r="Y8" s="160">
        <v>0</v>
      </c>
      <c r="Z8" s="232"/>
      <c r="AA8" s="160">
        <v>0</v>
      </c>
      <c r="AB8" s="232"/>
      <c r="AC8" s="160">
        <v>0</v>
      </c>
      <c r="AD8" s="232"/>
    </row>
    <row r="9" spans="2:30" ht="15.75" x14ac:dyDescent="0.25">
      <c r="B9" s="224" t="s">
        <v>1899</v>
      </c>
      <c r="C9" s="236"/>
      <c r="D9" s="225">
        <f>SUM(C10:C13)</f>
        <v>0.68799999999999994</v>
      </c>
      <c r="E9" s="237"/>
      <c r="F9" s="234">
        <f>SUM(E10:E13)</f>
        <v>0.38900000000000001</v>
      </c>
      <c r="G9" s="237"/>
      <c r="H9" s="234">
        <f>SUM(G10:G13)</f>
        <v>1.2749999999999999</v>
      </c>
      <c r="I9" s="238"/>
      <c r="J9" s="240">
        <f>SUM(I10:I13)</f>
        <v>10.091999999999999</v>
      </c>
      <c r="K9" s="227"/>
      <c r="L9" s="235">
        <f>SUM(K10:K13)</f>
        <v>8.8529999999999998</v>
      </c>
      <c r="M9" s="227"/>
      <c r="N9" s="235">
        <f>SUM(M10:M13)</f>
        <v>12.982999999999999</v>
      </c>
      <c r="O9" s="157"/>
      <c r="P9" s="232">
        <f>SUM(O10:O13)</f>
        <v>8.86</v>
      </c>
      <c r="Q9" s="160"/>
      <c r="R9" s="232">
        <f>SUM(Q10:Q13)</f>
        <v>13.341999999999999</v>
      </c>
      <c r="S9" s="157"/>
      <c r="T9" s="232">
        <f>SUM(S10:S13)</f>
        <v>10.330669819999997</v>
      </c>
      <c r="U9" s="160"/>
      <c r="V9" s="232">
        <f>SUM(U10:U13)</f>
        <v>12.947766720000001</v>
      </c>
      <c r="W9" s="160"/>
      <c r="X9" s="232">
        <f>SUM(W10:W13)</f>
        <v>3.4847359999999998</v>
      </c>
      <c r="Y9" s="160"/>
      <c r="Z9" s="232">
        <f>SUM(Y10:Y13)</f>
        <v>3.6298522900000001</v>
      </c>
      <c r="AA9" s="160"/>
      <c r="AB9" s="232">
        <f>SUM(AA10:AA13)</f>
        <v>1.855</v>
      </c>
      <c r="AC9" s="160"/>
      <c r="AD9" s="232">
        <f>SUM(AC10:AC13)</f>
        <v>1.8049999999999999</v>
      </c>
    </row>
    <row r="10" spans="2:30" ht="15" x14ac:dyDescent="0.2">
      <c r="B10" s="230" t="s">
        <v>2000</v>
      </c>
      <c r="C10" s="241">
        <v>5.5E-2</v>
      </c>
      <c r="D10" s="160"/>
      <c r="E10" s="241">
        <v>0.04</v>
      </c>
      <c r="F10" s="232"/>
      <c r="G10" s="241">
        <v>0.16700000000000001</v>
      </c>
      <c r="H10" s="234"/>
      <c r="I10" s="242">
        <v>8.2629999999999999</v>
      </c>
      <c r="J10" s="235"/>
      <c r="K10" s="227">
        <v>7.0839999999999996</v>
      </c>
      <c r="L10" s="235"/>
      <c r="M10" s="227">
        <v>10.500999999999999</v>
      </c>
      <c r="N10" s="235"/>
      <c r="O10" s="160">
        <v>6.9269999999999996</v>
      </c>
      <c r="P10" s="232"/>
      <c r="Q10" s="160">
        <v>11.263999999999999</v>
      </c>
      <c r="R10" s="232"/>
      <c r="S10" s="157">
        <v>9.4372201999999987</v>
      </c>
      <c r="T10" s="232"/>
      <c r="U10" s="160">
        <v>11.355997910000001</v>
      </c>
      <c r="V10" s="232"/>
      <c r="W10" s="160">
        <v>1.3448979999999999</v>
      </c>
      <c r="X10" s="232"/>
      <c r="Y10" s="160">
        <v>1.6947605700000001</v>
      </c>
      <c r="Z10" s="232"/>
      <c r="AA10" s="160">
        <v>0</v>
      </c>
      <c r="AB10" s="232"/>
      <c r="AC10" s="160">
        <v>0</v>
      </c>
      <c r="AD10" s="232"/>
    </row>
    <row r="11" spans="2:30" ht="15" x14ac:dyDescent="0.2">
      <c r="B11" s="230" t="s">
        <v>1999</v>
      </c>
      <c r="C11" s="241">
        <v>0.42199999999999999</v>
      </c>
      <c r="D11" s="160"/>
      <c r="E11" s="241">
        <v>0.218</v>
      </c>
      <c r="F11" s="232"/>
      <c r="G11" s="241">
        <v>0</v>
      </c>
      <c r="H11" s="234"/>
      <c r="I11" s="242">
        <v>3.0000000000000001E-3</v>
      </c>
      <c r="J11" s="235"/>
      <c r="K11" s="227">
        <v>-0.14099999999999999</v>
      </c>
      <c r="L11" s="235"/>
      <c r="M11" s="227">
        <v>0</v>
      </c>
      <c r="N11" s="235"/>
      <c r="O11" s="160">
        <v>0</v>
      </c>
      <c r="P11" s="232"/>
      <c r="Q11" s="160">
        <v>0</v>
      </c>
      <c r="R11" s="232"/>
      <c r="S11" s="157">
        <v>0</v>
      </c>
      <c r="T11" s="232"/>
      <c r="U11" s="160">
        <v>0</v>
      </c>
      <c r="V11" s="232"/>
      <c r="W11" s="160">
        <v>0</v>
      </c>
      <c r="X11" s="232"/>
      <c r="Y11" s="160">
        <v>3.0992119999999998E-2</v>
      </c>
      <c r="Z11" s="232"/>
      <c r="AA11" s="160">
        <v>0</v>
      </c>
      <c r="AB11" s="232"/>
      <c r="AC11" s="160">
        <v>0</v>
      </c>
      <c r="AD11" s="232"/>
    </row>
    <row r="12" spans="2:30" ht="15" x14ac:dyDescent="0.2">
      <c r="B12" s="230" t="s">
        <v>1998</v>
      </c>
      <c r="C12" s="231">
        <v>0</v>
      </c>
      <c r="D12" s="160"/>
      <c r="E12" s="237">
        <v>0</v>
      </c>
      <c r="F12" s="232"/>
      <c r="G12" s="237">
        <v>8.4000000000000005E-2</v>
      </c>
      <c r="H12" s="232"/>
      <c r="I12" s="238">
        <v>0.27</v>
      </c>
      <c r="J12" s="235"/>
      <c r="K12" s="227">
        <v>0.48</v>
      </c>
      <c r="L12" s="235"/>
      <c r="M12" s="227">
        <v>0.95499999999999996</v>
      </c>
      <c r="N12" s="235"/>
      <c r="O12" s="160">
        <v>0.48399999999999999</v>
      </c>
      <c r="P12" s="232"/>
      <c r="Q12" s="160">
        <v>0.29799999999999999</v>
      </c>
      <c r="R12" s="232"/>
      <c r="S12" s="157">
        <v>5.031182E-2</v>
      </c>
      <c r="T12" s="232"/>
      <c r="U12" s="160">
        <v>-3.2587820000000003E-2</v>
      </c>
      <c r="V12" s="232"/>
      <c r="W12" s="160">
        <v>-1.4536E-2</v>
      </c>
      <c r="X12" s="232"/>
      <c r="Y12" s="160">
        <v>0</v>
      </c>
      <c r="Z12" s="232"/>
      <c r="AA12" s="160">
        <v>0</v>
      </c>
      <c r="AB12" s="232"/>
      <c r="AC12" s="160">
        <v>0</v>
      </c>
      <c r="AD12" s="232"/>
    </row>
    <row r="13" spans="2:30" ht="15" x14ac:dyDescent="0.2">
      <c r="B13" s="230" t="s">
        <v>1997</v>
      </c>
      <c r="C13" s="231">
        <v>0.21099999999999999</v>
      </c>
      <c r="D13" s="160"/>
      <c r="E13" s="237">
        <v>0.13100000000000001</v>
      </c>
      <c r="F13" s="232"/>
      <c r="G13" s="237">
        <v>1.024</v>
      </c>
      <c r="H13" s="232"/>
      <c r="I13" s="238">
        <v>1.556</v>
      </c>
      <c r="J13" s="235"/>
      <c r="K13" s="227">
        <v>1.43</v>
      </c>
      <c r="L13" s="235"/>
      <c r="M13" s="227">
        <v>1.5269999999999999</v>
      </c>
      <c r="N13" s="235"/>
      <c r="O13" s="160">
        <v>1.4490000000000001</v>
      </c>
      <c r="P13" s="232"/>
      <c r="Q13" s="160">
        <v>1.78</v>
      </c>
      <c r="R13" s="243"/>
      <c r="S13" s="157">
        <v>0.84313780000000005</v>
      </c>
      <c r="T13" s="232"/>
      <c r="U13" s="160">
        <v>1.6243566299999999</v>
      </c>
      <c r="V13" s="232"/>
      <c r="W13" s="160">
        <v>2.1543739999999998</v>
      </c>
      <c r="X13" s="232"/>
      <c r="Y13" s="160">
        <v>1.9040995999999999</v>
      </c>
      <c r="Z13" s="232"/>
      <c r="AA13" s="160">
        <v>1.855</v>
      </c>
      <c r="AB13" s="232"/>
      <c r="AC13" s="160">
        <v>1.8049999999999999</v>
      </c>
      <c r="AD13" s="232"/>
    </row>
    <row r="14" spans="2:30" ht="15.75" x14ac:dyDescent="0.25">
      <c r="B14" s="224" t="s">
        <v>1908</v>
      </c>
      <c r="C14" s="236"/>
      <c r="D14" s="225">
        <f>SUM(C15:C37)</f>
        <v>35.046126740000005</v>
      </c>
      <c r="E14" s="237"/>
      <c r="F14" s="234">
        <f>SUM(E15:E37)</f>
        <v>31.689935130000006</v>
      </c>
      <c r="G14" s="237"/>
      <c r="H14" s="234">
        <f>SUM(G15:G37)</f>
        <v>35.983313269999996</v>
      </c>
      <c r="I14" s="244"/>
      <c r="J14" s="234">
        <f>SUM(I15:I37)</f>
        <v>30.346701740000004</v>
      </c>
      <c r="K14" s="227"/>
      <c r="L14" s="235">
        <f>SUM(K15:K37)</f>
        <v>39.839282140000002</v>
      </c>
      <c r="M14" s="227"/>
      <c r="N14" s="235">
        <f>SUM(M15:M37)</f>
        <v>71.977274900000012</v>
      </c>
      <c r="O14" s="157"/>
      <c r="P14" s="232">
        <f>SUM(O15:O37)</f>
        <v>77.287676000000005</v>
      </c>
      <c r="Q14" s="160"/>
      <c r="R14" s="232">
        <f>SUM(Q15:Q37)</f>
        <v>115.73117160999996</v>
      </c>
      <c r="S14" s="157"/>
      <c r="T14" s="232">
        <f>SUM(S15:S37)</f>
        <v>137.96081691999998</v>
      </c>
      <c r="U14" s="160"/>
      <c r="V14" s="232">
        <f>SUM(U15:U37)</f>
        <v>109.92509984000002</v>
      </c>
      <c r="W14" s="160"/>
      <c r="X14" s="232">
        <f>SUM(W15:W37)</f>
        <v>132.38647300000002</v>
      </c>
      <c r="Y14" s="160"/>
      <c r="Z14" s="232">
        <f>SUM(Y15:Y37)</f>
        <v>175.56657575000003</v>
      </c>
      <c r="AA14" s="160"/>
      <c r="AB14" s="232">
        <f>SUM(AA15:AA37)</f>
        <v>174.25800000000001</v>
      </c>
      <c r="AC14" s="160"/>
      <c r="AD14" s="232">
        <f>SUM(AC15:AC37)</f>
        <v>132.28799999999998</v>
      </c>
    </row>
    <row r="15" spans="2:30" ht="15" x14ac:dyDescent="0.2">
      <c r="B15" s="230" t="s">
        <v>1996</v>
      </c>
      <c r="C15" s="231">
        <v>0</v>
      </c>
      <c r="D15" s="160"/>
      <c r="E15" s="237">
        <v>0</v>
      </c>
      <c r="F15" s="232"/>
      <c r="G15" s="237">
        <v>0.999</v>
      </c>
      <c r="H15" s="232"/>
      <c r="I15" s="238">
        <v>1.492</v>
      </c>
      <c r="J15" s="235"/>
      <c r="K15" s="227">
        <v>3.0710000000000002</v>
      </c>
      <c r="L15" s="235"/>
      <c r="M15" s="227">
        <v>26.585000000000001</v>
      </c>
      <c r="N15" s="235"/>
      <c r="O15" s="160">
        <v>33.392000000000003</v>
      </c>
      <c r="P15" s="232"/>
      <c r="Q15" s="160">
        <v>57.737000000000002</v>
      </c>
      <c r="R15" s="243"/>
      <c r="S15" s="157">
        <v>72.235494880000005</v>
      </c>
      <c r="T15" s="232"/>
      <c r="U15" s="160">
        <v>51.501396039999996</v>
      </c>
      <c r="V15" s="232"/>
      <c r="W15" s="160">
        <v>59.227556999999997</v>
      </c>
      <c r="X15" s="232"/>
      <c r="Y15" s="160">
        <v>68.872532079999999</v>
      </c>
      <c r="Z15" s="232"/>
      <c r="AA15" s="160">
        <v>13</v>
      </c>
      <c r="AB15" s="232"/>
      <c r="AC15" s="160">
        <v>34.444000000000003</v>
      </c>
      <c r="AD15" s="232"/>
    </row>
    <row r="16" spans="2:30" ht="15" x14ac:dyDescent="0.2">
      <c r="B16" s="230" t="s">
        <v>1995</v>
      </c>
      <c r="C16" s="231">
        <v>2.6379999999999999</v>
      </c>
      <c r="D16" s="160"/>
      <c r="E16" s="237">
        <v>2.1560000000000001</v>
      </c>
      <c r="F16" s="232"/>
      <c r="G16" s="237">
        <v>2.95</v>
      </c>
      <c r="H16" s="232"/>
      <c r="I16" s="238">
        <v>2.657</v>
      </c>
      <c r="J16" s="235"/>
      <c r="K16" s="227">
        <v>2.387</v>
      </c>
      <c r="L16" s="235"/>
      <c r="M16" s="227">
        <v>2.6040000000000001</v>
      </c>
      <c r="N16" s="235"/>
      <c r="O16" s="160">
        <v>2.871</v>
      </c>
      <c r="P16" s="232"/>
      <c r="Q16" s="160">
        <v>2.7679999999999998</v>
      </c>
      <c r="R16" s="232"/>
      <c r="S16" s="157">
        <v>3.0229451999999997</v>
      </c>
      <c r="T16" s="232"/>
      <c r="U16" s="160">
        <v>4.1770479699999994</v>
      </c>
      <c r="V16" s="232"/>
      <c r="W16" s="160">
        <v>7.2599900000000002</v>
      </c>
      <c r="X16" s="232"/>
      <c r="Y16" s="160">
        <v>3.6974856000000003</v>
      </c>
      <c r="Z16" s="232"/>
      <c r="AA16" s="160">
        <v>3.8149999999999999</v>
      </c>
      <c r="AB16" s="232"/>
      <c r="AC16" s="160">
        <v>2.9369999999999998</v>
      </c>
      <c r="AD16" s="232"/>
    </row>
    <row r="17" spans="2:30" ht="15" x14ac:dyDescent="0.2">
      <c r="B17" s="230" t="s">
        <v>1994</v>
      </c>
      <c r="C17" s="231">
        <v>1.746</v>
      </c>
      <c r="D17" s="160"/>
      <c r="E17" s="237">
        <v>1.84</v>
      </c>
      <c r="F17" s="232"/>
      <c r="G17" s="237">
        <v>1.909</v>
      </c>
      <c r="H17" s="232"/>
      <c r="I17" s="238">
        <v>2.1440000000000001</v>
      </c>
      <c r="J17" s="235"/>
      <c r="K17" s="227">
        <v>1.984</v>
      </c>
      <c r="L17" s="235"/>
      <c r="M17" s="227">
        <v>2.0059999999999998</v>
      </c>
      <c r="N17" s="235"/>
      <c r="O17" s="160">
        <v>2.5230000000000001</v>
      </c>
      <c r="P17" s="232"/>
      <c r="Q17" s="160">
        <v>2.0529999999999999</v>
      </c>
      <c r="R17" s="232"/>
      <c r="S17" s="157">
        <v>2.9257611299999997</v>
      </c>
      <c r="T17" s="232"/>
      <c r="U17" s="160">
        <v>3.5058731400000007</v>
      </c>
      <c r="V17" s="232"/>
      <c r="W17" s="160">
        <v>3.2407919999999999</v>
      </c>
      <c r="X17" s="232"/>
      <c r="Y17" s="160">
        <v>2.7555805299999996</v>
      </c>
      <c r="Z17" s="232"/>
      <c r="AA17" s="160">
        <v>8.5739999999999998</v>
      </c>
      <c r="AB17" s="232"/>
      <c r="AC17" s="160">
        <v>2.8959999999999999</v>
      </c>
      <c r="AD17" s="232"/>
    </row>
    <row r="18" spans="2:30" ht="15" x14ac:dyDescent="0.2">
      <c r="B18" s="230" t="s">
        <v>1993</v>
      </c>
      <c r="C18" s="231">
        <v>0.40799999999999997</v>
      </c>
      <c r="D18" s="160"/>
      <c r="E18" s="237">
        <v>0.26700000000000002</v>
      </c>
      <c r="F18" s="232"/>
      <c r="G18" s="237">
        <v>0.33700000000000002</v>
      </c>
      <c r="H18" s="232"/>
      <c r="I18" s="238">
        <v>0.69399999999999995</v>
      </c>
      <c r="J18" s="235"/>
      <c r="K18" s="227">
        <v>0.42899999999999999</v>
      </c>
      <c r="L18" s="235"/>
      <c r="M18" s="227">
        <v>0.44600000000000001</v>
      </c>
      <c r="N18" s="235"/>
      <c r="O18" s="160">
        <v>0.55400000000000005</v>
      </c>
      <c r="P18" s="232"/>
      <c r="Q18" s="160">
        <v>0.41099999999999998</v>
      </c>
      <c r="R18" s="232"/>
      <c r="S18" s="157">
        <v>0.47665509</v>
      </c>
      <c r="T18" s="232"/>
      <c r="U18" s="160">
        <v>0.43986983000000002</v>
      </c>
      <c r="V18" s="232"/>
      <c r="W18" s="160">
        <v>1.3994169999999999</v>
      </c>
      <c r="X18" s="232"/>
      <c r="Y18" s="160">
        <v>0.4782537</v>
      </c>
      <c r="Z18" s="232"/>
      <c r="AA18" s="160">
        <v>0.61</v>
      </c>
      <c r="AB18" s="232"/>
      <c r="AC18" s="160">
        <v>0.82</v>
      </c>
      <c r="AD18" s="232"/>
    </row>
    <row r="19" spans="2:30" ht="15" x14ac:dyDescent="0.2">
      <c r="B19" s="230" t="s">
        <v>1992</v>
      </c>
      <c r="C19" s="231">
        <v>2.1379999999999999</v>
      </c>
      <c r="D19" s="160"/>
      <c r="E19" s="237">
        <v>1.8959999999999999</v>
      </c>
      <c r="F19" s="232"/>
      <c r="G19" s="237">
        <v>2.141</v>
      </c>
      <c r="H19" s="232"/>
      <c r="I19" s="238">
        <v>2.0659999999999998</v>
      </c>
      <c r="J19" s="235"/>
      <c r="K19" s="227">
        <v>2.12</v>
      </c>
      <c r="L19" s="235"/>
      <c r="M19" s="227">
        <v>2.2810000000000001</v>
      </c>
      <c r="N19" s="235"/>
      <c r="O19" s="160">
        <v>2.2589999999999999</v>
      </c>
      <c r="P19" s="232"/>
      <c r="Q19" s="160">
        <v>2.5390000000000001</v>
      </c>
      <c r="R19" s="232"/>
      <c r="S19" s="157">
        <v>2.7409548500000001</v>
      </c>
      <c r="T19" s="232"/>
      <c r="U19" s="160">
        <v>2.6056319800000001</v>
      </c>
      <c r="V19" s="232"/>
      <c r="W19" s="160">
        <v>3.0467499999999998</v>
      </c>
      <c r="X19" s="232"/>
      <c r="Y19" s="160">
        <v>3.0671224399999999</v>
      </c>
      <c r="Z19" s="232"/>
      <c r="AA19" s="160">
        <v>5.59</v>
      </c>
      <c r="AB19" s="232"/>
      <c r="AC19" s="160">
        <v>2.6459999999999999</v>
      </c>
      <c r="AD19" s="232"/>
    </row>
    <row r="20" spans="2:30" ht="15" x14ac:dyDescent="0.2">
      <c r="B20" s="230" t="s">
        <v>1991</v>
      </c>
      <c r="C20" s="231">
        <v>1.861</v>
      </c>
      <c r="D20" s="160"/>
      <c r="E20" s="237">
        <v>1.528</v>
      </c>
      <c r="F20" s="232"/>
      <c r="G20" s="237">
        <v>1.8460000000000001</v>
      </c>
      <c r="H20" s="232"/>
      <c r="I20" s="238">
        <v>2.585</v>
      </c>
      <c r="J20" s="235"/>
      <c r="K20" s="227">
        <v>1.931</v>
      </c>
      <c r="L20" s="235"/>
      <c r="M20" s="227">
        <v>1.946</v>
      </c>
      <c r="N20" s="235"/>
      <c r="O20" s="160">
        <v>1.399</v>
      </c>
      <c r="P20" s="232"/>
      <c r="Q20" s="160">
        <v>1.8620000000000001</v>
      </c>
      <c r="R20" s="232"/>
      <c r="S20" s="157">
        <v>2.6380174000000003</v>
      </c>
      <c r="T20" s="232"/>
      <c r="U20" s="160">
        <v>3.3554570200000002</v>
      </c>
      <c r="V20" s="232"/>
      <c r="W20" s="160">
        <v>3.4489179999999999</v>
      </c>
      <c r="X20" s="232"/>
      <c r="Y20" s="160">
        <v>4.4469762299999998</v>
      </c>
      <c r="Z20" s="232"/>
      <c r="AA20" s="160">
        <v>0</v>
      </c>
      <c r="AB20" s="232"/>
      <c r="AC20" s="160">
        <v>0</v>
      </c>
      <c r="AD20" s="232"/>
    </row>
    <row r="21" spans="2:30" ht="15" x14ac:dyDescent="0.2">
      <c r="B21" s="230" t="s">
        <v>1990</v>
      </c>
      <c r="C21" s="231">
        <v>6.3579999999999997</v>
      </c>
      <c r="D21" s="160"/>
      <c r="E21" s="237">
        <v>5.68</v>
      </c>
      <c r="F21" s="232"/>
      <c r="G21" s="237">
        <v>6.843</v>
      </c>
      <c r="H21" s="232"/>
      <c r="I21" s="238">
        <v>6.2939999999999996</v>
      </c>
      <c r="J21" s="235"/>
      <c r="K21" s="227">
        <v>12.112</v>
      </c>
      <c r="L21" s="235"/>
      <c r="M21" s="227">
        <v>17.36</v>
      </c>
      <c r="N21" s="235"/>
      <c r="O21" s="160">
        <v>19.221</v>
      </c>
      <c r="P21" s="232"/>
      <c r="Q21" s="160">
        <v>22.611999999999998</v>
      </c>
      <c r="R21" s="232"/>
      <c r="S21" s="157">
        <v>20.751626350000002</v>
      </c>
      <c r="T21" s="232"/>
      <c r="U21" s="160">
        <v>17.504126210000003</v>
      </c>
      <c r="V21" s="232"/>
      <c r="W21" s="160">
        <v>27.820162</v>
      </c>
      <c r="X21" s="232"/>
      <c r="Y21" s="160">
        <v>40.279863329999998</v>
      </c>
      <c r="Z21" s="232"/>
      <c r="AA21" s="160">
        <v>23.399000000000001</v>
      </c>
      <c r="AB21" s="232"/>
      <c r="AC21" s="160">
        <v>20.234999999999999</v>
      </c>
      <c r="AD21" s="232"/>
    </row>
    <row r="22" spans="2:30" ht="15" x14ac:dyDescent="0.2">
      <c r="B22" s="230" t="s">
        <v>1989</v>
      </c>
      <c r="C22" s="231">
        <v>0</v>
      </c>
      <c r="D22" s="160"/>
      <c r="E22" s="237">
        <v>0</v>
      </c>
      <c r="F22" s="232"/>
      <c r="G22" s="237">
        <v>0</v>
      </c>
      <c r="H22" s="232"/>
      <c r="I22" s="238">
        <v>0</v>
      </c>
      <c r="J22" s="235"/>
      <c r="K22" s="227">
        <v>0</v>
      </c>
      <c r="L22" s="235"/>
      <c r="M22" s="227">
        <v>0</v>
      </c>
      <c r="N22" s="235"/>
      <c r="O22" s="160">
        <v>0</v>
      </c>
      <c r="P22" s="232"/>
      <c r="Q22" s="160">
        <v>0</v>
      </c>
      <c r="R22" s="232"/>
      <c r="S22" s="157">
        <v>0</v>
      </c>
      <c r="T22" s="232"/>
      <c r="U22" s="160">
        <v>0</v>
      </c>
      <c r="V22" s="232"/>
      <c r="W22" s="160">
        <v>0</v>
      </c>
      <c r="X22" s="232"/>
      <c r="Y22" s="160">
        <v>0.66217437999999995</v>
      </c>
      <c r="Z22" s="232"/>
      <c r="AA22" s="160">
        <v>0.8</v>
      </c>
      <c r="AB22" s="232"/>
      <c r="AC22" s="160">
        <v>0</v>
      </c>
      <c r="AD22" s="232"/>
    </row>
    <row r="23" spans="2:30" ht="15" x14ac:dyDescent="0.2">
      <c r="B23" s="230" t="s">
        <v>1988</v>
      </c>
      <c r="C23" s="231">
        <v>0.33500000000000002</v>
      </c>
      <c r="D23" s="160"/>
      <c r="E23" s="237">
        <v>0.28299999999999997</v>
      </c>
      <c r="F23" s="232"/>
      <c r="G23" s="237">
        <v>0.46800000000000003</v>
      </c>
      <c r="H23" s="232"/>
      <c r="I23" s="238">
        <v>0.32</v>
      </c>
      <c r="J23" s="235"/>
      <c r="K23" s="227">
        <v>0.36799999999999999</v>
      </c>
      <c r="L23" s="235"/>
      <c r="M23" s="227">
        <v>0.42899999999999999</v>
      </c>
      <c r="N23" s="235"/>
      <c r="O23" s="160">
        <v>0.61499999999999999</v>
      </c>
      <c r="P23" s="232"/>
      <c r="Q23" s="160">
        <v>0.46600000000000003</v>
      </c>
      <c r="R23" s="232"/>
      <c r="S23" s="157">
        <v>0.38191244999999996</v>
      </c>
      <c r="T23" s="232"/>
      <c r="U23" s="160">
        <v>0.45598975000000003</v>
      </c>
      <c r="V23" s="232"/>
      <c r="W23" s="160">
        <v>0.68919699999999995</v>
      </c>
      <c r="X23" s="232"/>
      <c r="Y23" s="160">
        <v>0.6413223400000001</v>
      </c>
      <c r="Z23" s="232"/>
      <c r="AA23" s="160">
        <v>0.56999999999999995</v>
      </c>
      <c r="AB23" s="232"/>
      <c r="AC23" s="160">
        <v>0.42</v>
      </c>
      <c r="AD23" s="232"/>
    </row>
    <row r="24" spans="2:30" ht="15" x14ac:dyDescent="0.2">
      <c r="B24" s="230" t="s">
        <v>1987</v>
      </c>
      <c r="C24" s="231">
        <v>0</v>
      </c>
      <c r="D24" s="160"/>
      <c r="E24" s="237">
        <v>0</v>
      </c>
      <c r="F24" s="232"/>
      <c r="G24" s="237">
        <v>0</v>
      </c>
      <c r="H24" s="232"/>
      <c r="I24" s="238">
        <v>0</v>
      </c>
      <c r="J24" s="235"/>
      <c r="K24" s="227">
        <v>0</v>
      </c>
      <c r="L24" s="235"/>
      <c r="M24" s="227">
        <v>0</v>
      </c>
      <c r="N24" s="235"/>
      <c r="O24" s="160">
        <v>0</v>
      </c>
      <c r="P24" s="232"/>
      <c r="Q24" s="160">
        <v>0</v>
      </c>
      <c r="R24" s="232"/>
      <c r="S24" s="157">
        <v>0</v>
      </c>
      <c r="T24" s="232"/>
      <c r="U24" s="160">
        <v>0</v>
      </c>
      <c r="V24" s="232"/>
      <c r="W24" s="160">
        <v>2.8334000000000002E-2</v>
      </c>
      <c r="X24" s="232"/>
      <c r="Y24" s="160">
        <v>0.27304092000000002</v>
      </c>
      <c r="Z24" s="232"/>
      <c r="AA24" s="160">
        <v>0</v>
      </c>
      <c r="AB24" s="232"/>
      <c r="AC24" s="160">
        <v>0</v>
      </c>
      <c r="AD24" s="232"/>
    </row>
    <row r="25" spans="2:30" ht="15" x14ac:dyDescent="0.2">
      <c r="B25" s="230" t="s">
        <v>1986</v>
      </c>
      <c r="C25" s="231">
        <v>2.5590000000000002</v>
      </c>
      <c r="D25" s="160"/>
      <c r="E25" s="237">
        <v>9.7889999999999997</v>
      </c>
      <c r="F25" s="232"/>
      <c r="G25" s="237">
        <v>3.093</v>
      </c>
      <c r="H25" s="232"/>
      <c r="I25" s="238">
        <v>2.8490000000000002</v>
      </c>
      <c r="J25" s="235"/>
      <c r="K25" s="227">
        <v>2.8740000000000001</v>
      </c>
      <c r="L25" s="235"/>
      <c r="M25" s="227">
        <v>3.101</v>
      </c>
      <c r="N25" s="235"/>
      <c r="O25" s="160">
        <v>2.6030000000000002</v>
      </c>
      <c r="P25" s="232"/>
      <c r="Q25" s="160">
        <v>3.032</v>
      </c>
      <c r="R25" s="232"/>
      <c r="S25" s="157">
        <v>6.1486199299999997</v>
      </c>
      <c r="T25" s="232"/>
      <c r="U25" s="160">
        <v>3.0734579700000006</v>
      </c>
      <c r="V25" s="232"/>
      <c r="W25" s="160">
        <v>3.4561730000000002</v>
      </c>
      <c r="X25" s="232"/>
      <c r="Y25" s="160">
        <v>4.2348328499999992</v>
      </c>
      <c r="Z25" s="232"/>
      <c r="AA25" s="160">
        <v>3.395</v>
      </c>
      <c r="AB25" s="232"/>
      <c r="AC25" s="160">
        <v>3.4750000000000001</v>
      </c>
      <c r="AD25" s="232"/>
    </row>
    <row r="26" spans="2:30" ht="15" x14ac:dyDescent="0.2">
      <c r="B26" s="230" t="s">
        <v>1985</v>
      </c>
      <c r="C26" s="231">
        <v>2.012</v>
      </c>
      <c r="D26" s="160"/>
      <c r="E26" s="237">
        <v>1.625</v>
      </c>
      <c r="F26" s="232"/>
      <c r="G26" s="237">
        <v>1.8049999999999999</v>
      </c>
      <c r="H26" s="232"/>
      <c r="I26" s="238">
        <v>1.821</v>
      </c>
      <c r="J26" s="235"/>
      <c r="K26" s="227">
        <v>2.2770000000000001</v>
      </c>
      <c r="L26" s="235"/>
      <c r="M26" s="227">
        <v>2.7730000000000001</v>
      </c>
      <c r="N26" s="235"/>
      <c r="O26" s="160">
        <v>2.468</v>
      </c>
      <c r="P26" s="232"/>
      <c r="Q26" s="160">
        <v>2.2160000000000002</v>
      </c>
      <c r="R26" s="232"/>
      <c r="S26" s="157">
        <v>2.1828693500000003</v>
      </c>
      <c r="T26" s="232"/>
      <c r="U26" s="160">
        <v>2.4606101800000002</v>
      </c>
      <c r="V26" s="232"/>
      <c r="W26" s="160">
        <v>3.1565989999999999</v>
      </c>
      <c r="X26" s="232"/>
      <c r="Y26" s="160">
        <v>3.0421889299999996</v>
      </c>
      <c r="Z26" s="232"/>
      <c r="AA26" s="160">
        <v>2.83</v>
      </c>
      <c r="AB26" s="232"/>
      <c r="AC26" s="160">
        <v>2.2149999999999999</v>
      </c>
      <c r="AD26" s="232"/>
    </row>
    <row r="27" spans="2:30" ht="15" x14ac:dyDescent="0.2">
      <c r="B27" s="230" t="s">
        <v>1984</v>
      </c>
      <c r="C27" s="231">
        <v>9.0489999999999995</v>
      </c>
      <c r="D27" s="160"/>
      <c r="E27" s="237">
        <v>0.77300000000000002</v>
      </c>
      <c r="F27" s="232"/>
      <c r="G27" s="237">
        <v>6.0049999999999999</v>
      </c>
      <c r="H27" s="232"/>
      <c r="I27" s="238">
        <v>1.1719999999999999</v>
      </c>
      <c r="J27" s="235"/>
      <c r="K27" s="227">
        <v>4.2519999999999998</v>
      </c>
      <c r="L27" s="234"/>
      <c r="M27" s="227">
        <v>4.5750000000000002</v>
      </c>
      <c r="N27" s="235"/>
      <c r="O27" s="160">
        <v>2.88</v>
      </c>
      <c r="P27" s="232"/>
      <c r="Q27" s="160">
        <v>6.056</v>
      </c>
      <c r="R27" s="232"/>
      <c r="S27" s="160">
        <v>6.4461048300000003</v>
      </c>
      <c r="T27" s="232"/>
      <c r="U27" s="160">
        <v>2.3851792199999999</v>
      </c>
      <c r="V27" s="232"/>
      <c r="W27" s="160">
        <v>2.0388320000000002</v>
      </c>
      <c r="X27" s="232"/>
      <c r="Y27" s="160">
        <v>2.1334642000000001</v>
      </c>
      <c r="Z27" s="232"/>
      <c r="AA27" s="160">
        <v>0</v>
      </c>
      <c r="AB27" s="232"/>
      <c r="AC27" s="160">
        <v>0</v>
      </c>
      <c r="AD27" s="232"/>
    </row>
    <row r="28" spans="2:30" ht="15" x14ac:dyDescent="0.2">
      <c r="B28" s="230" t="s">
        <v>1983</v>
      </c>
      <c r="C28" s="231">
        <v>0</v>
      </c>
      <c r="D28" s="160"/>
      <c r="E28" s="237">
        <v>0</v>
      </c>
      <c r="F28" s="232"/>
      <c r="G28" s="237">
        <v>3.9E-2</v>
      </c>
      <c r="H28" s="232"/>
      <c r="I28" s="238">
        <v>0.24399999999999999</v>
      </c>
      <c r="J28" s="235"/>
      <c r="K28" s="227">
        <v>0.60699999999999998</v>
      </c>
      <c r="L28" s="235"/>
      <c r="M28" s="227">
        <v>1.264</v>
      </c>
      <c r="N28" s="235"/>
      <c r="O28" s="160">
        <v>-4.4999999999999998E-2</v>
      </c>
      <c r="P28" s="232"/>
      <c r="Q28" s="160">
        <v>0</v>
      </c>
      <c r="R28" s="232"/>
      <c r="S28" s="157">
        <v>0</v>
      </c>
      <c r="T28" s="232"/>
      <c r="U28" s="160">
        <v>-0.28484062999999993</v>
      </c>
      <c r="V28" s="232"/>
      <c r="W28" s="160">
        <v>0</v>
      </c>
      <c r="X28" s="232"/>
      <c r="Y28" s="160">
        <v>0</v>
      </c>
      <c r="Z28" s="232"/>
      <c r="AA28" s="160">
        <v>0</v>
      </c>
      <c r="AB28" s="232"/>
      <c r="AC28" s="160">
        <v>0</v>
      </c>
      <c r="AD28" s="232"/>
    </row>
    <row r="29" spans="2:30" ht="15" x14ac:dyDescent="0.2">
      <c r="B29" s="230" t="s">
        <v>1982</v>
      </c>
      <c r="C29" s="231">
        <v>0</v>
      </c>
      <c r="D29" s="160"/>
      <c r="E29" s="237">
        <v>0</v>
      </c>
      <c r="F29" s="232"/>
      <c r="G29" s="237">
        <v>0</v>
      </c>
      <c r="H29" s="232"/>
      <c r="I29" s="238">
        <v>0</v>
      </c>
      <c r="J29" s="235"/>
      <c r="K29" s="227">
        <v>0</v>
      </c>
      <c r="L29" s="235"/>
      <c r="M29" s="227">
        <v>0</v>
      </c>
      <c r="N29" s="235"/>
      <c r="O29" s="160">
        <v>0</v>
      </c>
      <c r="P29" s="232"/>
      <c r="Q29" s="160">
        <v>0</v>
      </c>
      <c r="R29" s="232"/>
      <c r="S29" s="157">
        <v>0</v>
      </c>
      <c r="T29" s="232"/>
      <c r="U29" s="160">
        <v>0</v>
      </c>
      <c r="V29" s="232"/>
      <c r="W29" s="160">
        <v>0</v>
      </c>
      <c r="X29" s="232"/>
      <c r="Y29" s="160">
        <v>0</v>
      </c>
      <c r="Z29" s="232"/>
      <c r="AA29" s="160">
        <v>0.6</v>
      </c>
      <c r="AB29" s="232"/>
      <c r="AC29" s="160">
        <v>0.6</v>
      </c>
      <c r="AD29" s="232"/>
    </row>
    <row r="30" spans="2:30" ht="30" x14ac:dyDescent="0.2">
      <c r="B30" s="245" t="s">
        <v>1981</v>
      </c>
      <c r="C30" s="237">
        <v>0.35499999999999998</v>
      </c>
      <c r="D30" s="160"/>
      <c r="E30" s="237">
        <v>0.106</v>
      </c>
      <c r="F30" s="232"/>
      <c r="G30" s="237">
        <v>0.38900000000000001</v>
      </c>
      <c r="H30" s="232"/>
      <c r="I30" s="238">
        <v>0.36</v>
      </c>
      <c r="J30" s="235"/>
      <c r="K30" s="227">
        <v>0.27400000000000002</v>
      </c>
      <c r="L30" s="235"/>
      <c r="M30" s="227">
        <v>2.3E-2</v>
      </c>
      <c r="N30" s="235"/>
      <c r="O30" s="157">
        <v>0</v>
      </c>
      <c r="P30" s="232"/>
      <c r="Q30" s="160">
        <v>0</v>
      </c>
      <c r="R30" s="232"/>
      <c r="S30" s="157">
        <v>0</v>
      </c>
      <c r="T30" s="232"/>
      <c r="U30" s="160">
        <v>-0.29903362999999999</v>
      </c>
      <c r="V30" s="232"/>
      <c r="W30" s="160">
        <v>0</v>
      </c>
      <c r="X30" s="232"/>
      <c r="Y30" s="160">
        <v>0</v>
      </c>
      <c r="Z30" s="232"/>
      <c r="AA30" s="160">
        <v>0</v>
      </c>
      <c r="AB30" s="232"/>
      <c r="AC30" s="160">
        <v>0</v>
      </c>
      <c r="AD30" s="232"/>
    </row>
    <row r="31" spans="2:30" ht="15" x14ac:dyDescent="0.2">
      <c r="B31" s="245" t="s">
        <v>1980</v>
      </c>
      <c r="C31" s="231">
        <v>0.67</v>
      </c>
      <c r="D31" s="160"/>
      <c r="E31" s="237">
        <v>0.90400000000000003</v>
      </c>
      <c r="F31" s="232"/>
      <c r="G31" s="237">
        <v>0.92</v>
      </c>
      <c r="H31" s="232"/>
      <c r="I31" s="238">
        <v>1.2999999999999999E-2</v>
      </c>
      <c r="J31" s="235"/>
      <c r="K31" s="227">
        <v>8.0000000000000002E-3</v>
      </c>
      <c r="L31" s="235"/>
      <c r="M31" s="227">
        <v>0</v>
      </c>
      <c r="N31" s="235"/>
      <c r="O31" s="157">
        <v>0</v>
      </c>
      <c r="P31" s="232"/>
      <c r="Q31" s="160">
        <v>0</v>
      </c>
      <c r="R31" s="232"/>
      <c r="S31" s="157">
        <v>0</v>
      </c>
      <c r="T31" s="232"/>
      <c r="U31" s="160">
        <v>0</v>
      </c>
      <c r="V31" s="232"/>
      <c r="W31" s="160">
        <v>0</v>
      </c>
      <c r="X31" s="232"/>
      <c r="Y31" s="160">
        <v>-1.2309999999999998E-4</v>
      </c>
      <c r="Z31" s="232"/>
      <c r="AA31" s="160">
        <v>0.55000000000000004</v>
      </c>
      <c r="AB31" s="232"/>
      <c r="AC31" s="160">
        <v>0.97199999999999998</v>
      </c>
      <c r="AD31" s="232"/>
    </row>
    <row r="32" spans="2:30" ht="15" x14ac:dyDescent="0.2">
      <c r="B32" s="245" t="s">
        <v>1979</v>
      </c>
      <c r="C32" s="231">
        <v>0.28599999999999998</v>
      </c>
      <c r="D32" s="160"/>
      <c r="E32" s="237">
        <v>0.129</v>
      </c>
      <c r="F32" s="232"/>
      <c r="G32" s="237">
        <v>0.83299999999999996</v>
      </c>
      <c r="H32" s="232"/>
      <c r="I32" s="238">
        <v>0.47</v>
      </c>
      <c r="J32" s="235"/>
      <c r="K32" s="227">
        <v>0.249</v>
      </c>
      <c r="L32" s="235"/>
      <c r="M32" s="227">
        <v>0.129</v>
      </c>
      <c r="N32" s="235"/>
      <c r="O32" s="157">
        <v>0.108</v>
      </c>
      <c r="P32" s="232"/>
      <c r="Q32" s="160">
        <v>0.17299999999999999</v>
      </c>
      <c r="R32" s="232"/>
      <c r="S32" s="157">
        <v>1.25368269</v>
      </c>
      <c r="T32" s="232"/>
      <c r="U32" s="160">
        <v>3.0140638399999995</v>
      </c>
      <c r="V32" s="232"/>
      <c r="W32" s="160">
        <v>6.5985670000000001</v>
      </c>
      <c r="X32" s="232"/>
      <c r="Y32" s="160">
        <v>7.3729656500000003</v>
      </c>
      <c r="Z32" s="232"/>
      <c r="AA32" s="160">
        <v>45.03</v>
      </c>
      <c r="AB32" s="232"/>
      <c r="AC32" s="160">
        <v>10</v>
      </c>
      <c r="AD32" s="232"/>
    </row>
    <row r="33" spans="2:30" ht="15" x14ac:dyDescent="0.2">
      <c r="B33" s="245" t="s">
        <v>1978</v>
      </c>
      <c r="C33" s="231">
        <v>3.605</v>
      </c>
      <c r="D33" s="160"/>
      <c r="E33" s="237">
        <v>4.2830000000000004</v>
      </c>
      <c r="F33" s="232"/>
      <c r="G33" s="237">
        <v>4.5739999999999998</v>
      </c>
      <c r="H33" s="232"/>
      <c r="I33" s="238">
        <v>4.1970000000000001</v>
      </c>
      <c r="J33" s="235"/>
      <c r="K33" s="227">
        <v>4.5670000000000002</v>
      </c>
      <c r="L33" s="235"/>
      <c r="M33" s="227">
        <v>4.76</v>
      </c>
      <c r="N33" s="235"/>
      <c r="O33" s="157">
        <v>5.3079999999999998</v>
      </c>
      <c r="P33" s="232"/>
      <c r="Q33" s="160">
        <v>12.699</v>
      </c>
      <c r="R33" s="232"/>
      <c r="S33" s="157">
        <v>12.874485910000001</v>
      </c>
      <c r="T33" s="232"/>
      <c r="U33" s="160">
        <v>12.466277029999999</v>
      </c>
      <c r="V33" s="232"/>
      <c r="W33" s="160">
        <v>9.3655950000000008</v>
      </c>
      <c r="X33" s="232"/>
      <c r="Y33" s="160">
        <v>8.8253164700000006</v>
      </c>
      <c r="Z33" s="232"/>
      <c r="AA33" s="160">
        <v>12.737</v>
      </c>
      <c r="AB33" s="232"/>
      <c r="AC33" s="160">
        <v>7.165</v>
      </c>
      <c r="AD33" s="232"/>
    </row>
    <row r="34" spans="2:30" ht="12.95" customHeight="1" x14ac:dyDescent="0.2">
      <c r="B34" s="245" t="s">
        <v>1977</v>
      </c>
      <c r="C34" s="246">
        <v>1.02612674</v>
      </c>
      <c r="D34" s="160"/>
      <c r="E34" s="237">
        <v>0.43093513</v>
      </c>
      <c r="F34" s="232"/>
      <c r="G34" s="237">
        <v>0.83231326999999999</v>
      </c>
      <c r="H34" s="232"/>
      <c r="I34" s="238">
        <v>0.96870173999999998</v>
      </c>
      <c r="J34" s="235"/>
      <c r="K34" s="227">
        <v>0.32928214</v>
      </c>
      <c r="L34" s="235"/>
      <c r="M34" s="227">
        <v>1.6952749</v>
      </c>
      <c r="N34" s="235"/>
      <c r="O34" s="157">
        <v>1.1316759999999999</v>
      </c>
      <c r="P34" s="232"/>
      <c r="Q34" s="160">
        <v>0.94130122999999999</v>
      </c>
      <c r="R34" s="232"/>
      <c r="S34" s="157">
        <v>1.9352846500000001</v>
      </c>
      <c r="T34" s="232"/>
      <c r="U34" s="160">
        <v>1.7022036200000001</v>
      </c>
      <c r="V34" s="232"/>
      <c r="W34" s="160">
        <v>1.0654779999999999</v>
      </c>
      <c r="X34" s="232"/>
      <c r="Y34" s="160">
        <v>6.6447375199999996</v>
      </c>
      <c r="Z34" s="232"/>
      <c r="AA34" s="160">
        <v>0</v>
      </c>
      <c r="AB34" s="232"/>
      <c r="AC34" s="160">
        <v>0</v>
      </c>
      <c r="AD34" s="232"/>
    </row>
    <row r="35" spans="2:30" ht="12.95" customHeight="1" x14ac:dyDescent="0.2">
      <c r="B35" s="245" t="s">
        <v>1976</v>
      </c>
      <c r="C35" s="246">
        <v>0</v>
      </c>
      <c r="D35" s="160"/>
      <c r="E35" s="237">
        <v>0</v>
      </c>
      <c r="F35" s="232"/>
      <c r="G35" s="237">
        <v>0</v>
      </c>
      <c r="H35" s="232"/>
      <c r="I35" s="238">
        <v>0</v>
      </c>
      <c r="J35" s="235"/>
      <c r="K35" s="227">
        <v>0</v>
      </c>
      <c r="L35" s="235"/>
      <c r="M35" s="227">
        <v>0</v>
      </c>
      <c r="N35" s="235"/>
      <c r="O35" s="157">
        <v>0</v>
      </c>
      <c r="P35" s="232"/>
      <c r="Q35" s="160">
        <v>0</v>
      </c>
      <c r="R35" s="232"/>
      <c r="S35" s="157">
        <v>0.85428349000000003</v>
      </c>
      <c r="T35" s="232"/>
      <c r="U35" s="160">
        <v>0.54895255999999992</v>
      </c>
      <c r="V35" s="232"/>
      <c r="W35" s="160">
        <v>6.0179999999999997E-2</v>
      </c>
      <c r="X35" s="232"/>
      <c r="Y35" s="160">
        <v>0.15066081999999997</v>
      </c>
      <c r="Z35" s="232"/>
      <c r="AA35" s="160">
        <v>0</v>
      </c>
      <c r="AB35" s="232"/>
      <c r="AC35" s="160">
        <v>0</v>
      </c>
      <c r="AD35" s="232"/>
    </row>
    <row r="36" spans="2:30" ht="12.95" customHeight="1" x14ac:dyDescent="0.2">
      <c r="B36" s="245" t="s">
        <v>1975</v>
      </c>
      <c r="C36" s="246">
        <v>0</v>
      </c>
      <c r="D36" s="160"/>
      <c r="E36" s="237">
        <v>0</v>
      </c>
      <c r="F36" s="232"/>
      <c r="G36" s="237">
        <v>0</v>
      </c>
      <c r="H36" s="232"/>
      <c r="I36" s="238">
        <v>0</v>
      </c>
      <c r="J36" s="235"/>
      <c r="K36" s="227">
        <v>0</v>
      </c>
      <c r="L36" s="235"/>
      <c r="M36" s="227">
        <v>0</v>
      </c>
      <c r="N36" s="235"/>
      <c r="O36" s="157">
        <v>0</v>
      </c>
      <c r="P36" s="232"/>
      <c r="Q36" s="160">
        <v>0</v>
      </c>
      <c r="R36" s="232"/>
      <c r="S36" s="157">
        <v>0</v>
      </c>
      <c r="T36" s="232"/>
      <c r="U36" s="160">
        <v>0</v>
      </c>
      <c r="V36" s="232"/>
      <c r="W36" s="160">
        <v>0</v>
      </c>
      <c r="X36" s="232"/>
      <c r="Y36" s="160">
        <v>0</v>
      </c>
      <c r="Z36" s="232"/>
      <c r="AA36" s="160">
        <v>0</v>
      </c>
      <c r="AB36" s="232"/>
      <c r="AC36" s="160">
        <v>0</v>
      </c>
      <c r="AD36" s="232"/>
    </row>
    <row r="37" spans="2:30" ht="15" x14ac:dyDescent="0.2">
      <c r="B37" s="230" t="s">
        <v>1974</v>
      </c>
      <c r="C37" s="246">
        <v>0</v>
      </c>
      <c r="D37" s="160"/>
      <c r="E37" s="237">
        <v>0</v>
      </c>
      <c r="F37" s="232"/>
      <c r="G37" s="237">
        <v>0</v>
      </c>
      <c r="H37" s="232"/>
      <c r="I37" s="238">
        <v>0</v>
      </c>
      <c r="J37" s="247"/>
      <c r="K37" s="227">
        <v>0</v>
      </c>
      <c r="L37" s="247"/>
      <c r="M37" s="227">
        <v>0</v>
      </c>
      <c r="N37" s="247"/>
      <c r="O37" s="157">
        <v>0</v>
      </c>
      <c r="P37" s="248"/>
      <c r="Q37" s="160">
        <v>0.16587038000000001</v>
      </c>
      <c r="R37" s="248"/>
      <c r="S37" s="157">
        <v>1.09211872</v>
      </c>
      <c r="T37" s="248"/>
      <c r="U37" s="160">
        <v>1.31283774</v>
      </c>
      <c r="V37" s="248"/>
      <c r="W37" s="160">
        <v>0.48393199999999997</v>
      </c>
      <c r="X37" s="248"/>
      <c r="Y37" s="160">
        <v>17.98818086</v>
      </c>
      <c r="Z37" s="248"/>
      <c r="AA37" s="160">
        <v>52.758000000000003</v>
      </c>
      <c r="AB37" s="248"/>
      <c r="AC37" s="160">
        <v>43.463000000000001</v>
      </c>
      <c r="AD37" s="248"/>
    </row>
    <row r="38" spans="2:30" ht="16.5" customHeight="1" thickBot="1" x14ac:dyDescent="0.3">
      <c r="B38" s="249" t="s">
        <v>1867</v>
      </c>
      <c r="C38" s="250"/>
      <c r="D38" s="251">
        <f>D5+D7+D9+D14</f>
        <v>35.941126740000009</v>
      </c>
      <c r="E38" s="252"/>
      <c r="F38" s="251">
        <f>F5+F7+F9+F14</f>
        <v>32.215806630000003</v>
      </c>
      <c r="G38" s="252"/>
      <c r="H38" s="251">
        <f>H5+H7+H9+H14</f>
        <v>37.622313849999998</v>
      </c>
      <c r="I38" s="252"/>
      <c r="J38" s="251">
        <f>J5+J7+J9+J14</f>
        <v>40.529860040000003</v>
      </c>
      <c r="K38" s="252"/>
      <c r="L38" s="251">
        <f>L5+L7+L9+L14</f>
        <v>48.78828214</v>
      </c>
      <c r="M38" s="252"/>
      <c r="N38" s="251">
        <f>N5+N7+N9+N14</f>
        <v>85.006274900000008</v>
      </c>
      <c r="O38" s="253"/>
      <c r="P38" s="251">
        <f>P5+P7+P9+P14</f>
        <v>86.172326060000003</v>
      </c>
      <c r="Q38" s="252"/>
      <c r="R38" s="251">
        <f>R5+R7+R9+R14</f>
        <v>129.24871125999996</v>
      </c>
      <c r="S38" s="253"/>
      <c r="T38" s="251">
        <f>T5+T7+T9+T14</f>
        <v>148.33197152999998</v>
      </c>
      <c r="U38" s="254"/>
      <c r="V38" s="255">
        <f>V5+V7+V9+V14</f>
        <v>122.90793322000002</v>
      </c>
      <c r="W38" s="254"/>
      <c r="X38" s="255">
        <f>X5+X7+X9+X14</f>
        <v>135.89025700000002</v>
      </c>
      <c r="Y38" s="254"/>
      <c r="Z38" s="255">
        <f>Z5+Z7+Z9+Z14</f>
        <v>179.20836423000003</v>
      </c>
      <c r="AA38" s="252"/>
      <c r="AB38" s="256">
        <f>AB5+AB7+AB9+AB14</f>
        <v>176.113</v>
      </c>
      <c r="AC38" s="257"/>
      <c r="AD38" s="258">
        <f>AD5+AD7+AD9+AD14</f>
        <v>134.09299999999999</v>
      </c>
    </row>
    <row r="39" spans="2:30" ht="19.5" customHeight="1" x14ac:dyDescent="0.2">
      <c r="B39" s="259" t="s">
        <v>2157</v>
      </c>
      <c r="C39" s="260"/>
      <c r="D39" s="260"/>
      <c r="E39" s="260"/>
      <c r="F39" s="260"/>
      <c r="G39" s="260"/>
      <c r="H39" s="260"/>
      <c r="I39" s="260"/>
      <c r="J39" s="260"/>
      <c r="K39" s="260"/>
      <c r="L39" s="260"/>
      <c r="M39" s="260"/>
      <c r="N39" s="260"/>
      <c r="O39" s="260"/>
      <c r="P39" s="260"/>
      <c r="Q39" s="260"/>
      <c r="R39" s="260"/>
      <c r="S39" s="260"/>
      <c r="T39" s="260"/>
      <c r="U39" s="260"/>
      <c r="V39" s="260"/>
      <c r="W39" s="260"/>
      <c r="X39" s="260"/>
      <c r="Y39" s="260"/>
      <c r="Z39" s="260"/>
      <c r="AA39" s="260"/>
      <c r="AB39" s="260"/>
      <c r="AC39" s="260"/>
      <c r="AD39" s="261"/>
    </row>
    <row r="40" spans="2:30" ht="14.45" customHeight="1" x14ac:dyDescent="0.2">
      <c r="B40" s="262" t="s">
        <v>1973</v>
      </c>
      <c r="C40" s="263"/>
      <c r="D40" s="263"/>
      <c r="E40" s="263"/>
      <c r="F40" s="263"/>
      <c r="G40" s="263"/>
      <c r="H40" s="263"/>
      <c r="I40" s="263"/>
      <c r="J40" s="263"/>
      <c r="K40" s="263"/>
      <c r="L40" s="263"/>
      <c r="M40" s="263"/>
      <c r="N40" s="263"/>
      <c r="O40" s="263"/>
      <c r="P40" s="263"/>
      <c r="Q40" s="263"/>
      <c r="R40" s="263"/>
      <c r="S40" s="263"/>
      <c r="T40" s="263"/>
      <c r="U40" s="263"/>
      <c r="V40" s="263"/>
      <c r="W40" s="263"/>
      <c r="X40" s="263"/>
      <c r="Y40" s="263"/>
      <c r="Z40" s="263"/>
      <c r="AA40" s="263"/>
      <c r="AB40" s="263"/>
      <c r="AC40" s="263"/>
      <c r="AD40" s="264"/>
    </row>
    <row r="41" spans="2:30" ht="15" customHeight="1" thickBot="1" x14ac:dyDescent="0.25">
      <c r="B41" s="265" t="s">
        <v>1972</v>
      </c>
      <c r="C41" s="266"/>
      <c r="D41" s="266"/>
      <c r="E41" s="266"/>
      <c r="F41" s="266"/>
      <c r="G41" s="266"/>
      <c r="H41" s="266"/>
      <c r="I41" s="266"/>
      <c r="J41" s="266"/>
      <c r="K41" s="266"/>
      <c r="L41" s="266"/>
      <c r="M41" s="266"/>
      <c r="N41" s="266"/>
      <c r="O41" s="266"/>
      <c r="P41" s="266"/>
      <c r="Q41" s="266"/>
      <c r="R41" s="266"/>
      <c r="S41" s="266"/>
      <c r="T41" s="266"/>
      <c r="U41" s="266"/>
      <c r="V41" s="266"/>
      <c r="W41" s="266"/>
      <c r="X41" s="266"/>
      <c r="Y41" s="266"/>
      <c r="Z41" s="266"/>
      <c r="AA41" s="266"/>
      <c r="AB41" s="266"/>
      <c r="AC41" s="266"/>
      <c r="AD41" s="267"/>
    </row>
  </sheetData>
  <mergeCells count="19">
    <mergeCell ref="B39:AD39"/>
    <mergeCell ref="B40:AD40"/>
    <mergeCell ref="B41:AD41"/>
    <mergeCell ref="B2:AD2"/>
    <mergeCell ref="S3:T3"/>
    <mergeCell ref="Q3:R3"/>
    <mergeCell ref="O3:P3"/>
    <mergeCell ref="M3:N3"/>
    <mergeCell ref="I3:J3"/>
    <mergeCell ref="K3:L3"/>
    <mergeCell ref="C3:D3"/>
    <mergeCell ref="B3:B4"/>
    <mergeCell ref="E3:F3"/>
    <mergeCell ref="U3:V3"/>
    <mergeCell ref="AA3:AB3"/>
    <mergeCell ref="AC3:AD3"/>
    <mergeCell ref="G3:H3"/>
    <mergeCell ref="W3:X3"/>
    <mergeCell ref="Y3:Z3"/>
  </mergeCells>
  <printOptions horizontalCentered="1"/>
  <pageMargins left="0.7" right="0.7" top="0.75" bottom="0.75" header="0.3" footer="0.3"/>
  <pageSetup scale="35" fitToHeight="0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978E16-B7AB-4B36-A336-7C34C8B117FF}">
  <sheetPr codeName="Sheet7">
    <pageSetUpPr fitToPage="1"/>
  </sheetPr>
  <dimension ref="B1:AD23"/>
  <sheetViews>
    <sheetView zoomScaleNormal="100" workbookViewId="0">
      <selection activeCell="K13" sqref="K13"/>
    </sheetView>
  </sheetViews>
  <sheetFormatPr defaultColWidth="9.140625" defaultRowHeight="12.75" x14ac:dyDescent="0.2"/>
  <cols>
    <col min="1" max="1" width="4.7109375" style="13" customWidth="1"/>
    <col min="2" max="2" width="61.28515625" style="13" customWidth="1"/>
    <col min="3" max="3" width="8.7109375" style="13" customWidth="1"/>
    <col min="4" max="4" width="9.28515625" style="13" customWidth="1"/>
    <col min="5" max="5" width="8.7109375" style="13" customWidth="1"/>
    <col min="6" max="6" width="9.28515625" style="13" customWidth="1"/>
    <col min="7" max="7" width="8.7109375" style="13" customWidth="1"/>
    <col min="8" max="8" width="9.28515625" style="13" customWidth="1"/>
    <col min="9" max="10" width="9.140625" style="13" customWidth="1"/>
    <col min="11" max="13" width="9.140625" style="13"/>
    <col min="14" max="14" width="9.140625" style="13" customWidth="1"/>
    <col min="15" max="16384" width="9.140625" style="13"/>
  </cols>
  <sheetData>
    <row r="1" spans="2:30" x14ac:dyDescent="0.2">
      <c r="S1" s="73"/>
      <c r="T1" s="73"/>
      <c r="U1" s="73"/>
      <c r="V1" s="73"/>
      <c r="W1" s="73"/>
      <c r="X1" s="73"/>
      <c r="Y1" s="73"/>
      <c r="Z1" s="73"/>
      <c r="AA1" s="73"/>
      <c r="AB1" s="73"/>
    </row>
    <row r="2" spans="2:30" ht="53.25" customHeight="1" thickBot="1" x14ac:dyDescent="0.25">
      <c r="B2" s="110" t="s">
        <v>2159</v>
      </c>
      <c r="C2" s="110"/>
      <c r="D2" s="110"/>
      <c r="E2" s="110"/>
      <c r="F2" s="110"/>
      <c r="G2" s="110"/>
      <c r="H2" s="110"/>
      <c r="I2" s="110"/>
      <c r="J2" s="110"/>
      <c r="K2" s="110"/>
      <c r="L2" s="110"/>
      <c r="M2" s="110"/>
      <c r="N2" s="110"/>
      <c r="O2" s="110"/>
      <c r="P2" s="110"/>
      <c r="Q2" s="110"/>
      <c r="R2" s="110"/>
      <c r="S2" s="110"/>
      <c r="T2" s="110"/>
      <c r="U2" s="110"/>
      <c r="V2" s="110"/>
      <c r="W2" s="110"/>
      <c r="X2" s="110"/>
      <c r="Y2" s="110"/>
      <c r="Z2" s="110"/>
      <c r="AA2" s="110"/>
      <c r="AB2" s="110"/>
      <c r="AC2" s="110"/>
      <c r="AD2" s="110"/>
    </row>
    <row r="3" spans="2:30" ht="15.75" customHeight="1" x14ac:dyDescent="0.25">
      <c r="B3" s="137" t="s">
        <v>2150</v>
      </c>
      <c r="C3" s="268" t="s">
        <v>2003</v>
      </c>
      <c r="D3" s="269"/>
      <c r="E3" s="270" t="s">
        <v>1882</v>
      </c>
      <c r="F3" s="270"/>
      <c r="G3" s="271" t="s">
        <v>1883</v>
      </c>
      <c r="H3" s="272"/>
      <c r="I3" s="270" t="s">
        <v>1884</v>
      </c>
      <c r="J3" s="272"/>
      <c r="K3" s="270" t="s">
        <v>1885</v>
      </c>
      <c r="L3" s="272"/>
      <c r="M3" s="270" t="s">
        <v>1886</v>
      </c>
      <c r="N3" s="272"/>
      <c r="O3" s="271" t="s">
        <v>1887</v>
      </c>
      <c r="P3" s="272"/>
      <c r="Q3" s="270" t="s">
        <v>1888</v>
      </c>
      <c r="R3" s="272"/>
      <c r="S3" s="270" t="s">
        <v>1889</v>
      </c>
      <c r="T3" s="272"/>
      <c r="U3" s="270" t="s">
        <v>1890</v>
      </c>
      <c r="V3" s="272"/>
      <c r="W3" s="270" t="s">
        <v>1891</v>
      </c>
      <c r="X3" s="272"/>
      <c r="Y3" s="270" t="s">
        <v>1892</v>
      </c>
      <c r="Z3" s="272"/>
      <c r="AA3" s="270" t="s">
        <v>1893</v>
      </c>
      <c r="AB3" s="272"/>
      <c r="AC3" s="270" t="s">
        <v>1894</v>
      </c>
      <c r="AD3" s="273"/>
    </row>
    <row r="4" spans="2:30" ht="15" x14ac:dyDescent="0.2">
      <c r="B4" s="138"/>
      <c r="C4" s="274" t="s">
        <v>1971</v>
      </c>
      <c r="D4" s="275" t="s">
        <v>1970</v>
      </c>
      <c r="E4" s="151" t="s">
        <v>1971</v>
      </c>
      <c r="F4" s="275" t="s">
        <v>1970</v>
      </c>
      <c r="G4" s="154" t="s">
        <v>1971</v>
      </c>
      <c r="H4" s="222" t="s">
        <v>1970</v>
      </c>
      <c r="I4" s="154" t="s">
        <v>1971</v>
      </c>
      <c r="J4" s="275" t="s">
        <v>1970</v>
      </c>
      <c r="K4" s="154" t="s">
        <v>1971</v>
      </c>
      <c r="L4" s="275" t="s">
        <v>1970</v>
      </c>
      <c r="M4" s="154" t="s">
        <v>1971</v>
      </c>
      <c r="N4" s="275" t="s">
        <v>1970</v>
      </c>
      <c r="O4" s="151" t="s">
        <v>1971</v>
      </c>
      <c r="P4" s="275" t="s">
        <v>1970</v>
      </c>
      <c r="Q4" s="154" t="s">
        <v>1971</v>
      </c>
      <c r="R4" s="275" t="s">
        <v>1970</v>
      </c>
      <c r="S4" s="154" t="s">
        <v>1971</v>
      </c>
      <c r="T4" s="275" t="s">
        <v>1970</v>
      </c>
      <c r="U4" s="154" t="s">
        <v>1971</v>
      </c>
      <c r="V4" s="275" t="s">
        <v>1970</v>
      </c>
      <c r="W4" s="154" t="s">
        <v>1971</v>
      </c>
      <c r="X4" s="275" t="s">
        <v>1970</v>
      </c>
      <c r="Y4" s="154" t="s">
        <v>1971</v>
      </c>
      <c r="Z4" s="275" t="s">
        <v>1970</v>
      </c>
      <c r="AA4" s="154" t="s">
        <v>1971</v>
      </c>
      <c r="AB4" s="275" t="s">
        <v>1970</v>
      </c>
      <c r="AC4" s="154" t="s">
        <v>1971</v>
      </c>
      <c r="AD4" s="276" t="s">
        <v>1970</v>
      </c>
    </row>
    <row r="5" spans="2:30" ht="18.75" customHeight="1" x14ac:dyDescent="0.25">
      <c r="B5" s="277" t="s">
        <v>1969</v>
      </c>
      <c r="C5" s="278"/>
      <c r="D5" s="186">
        <v>0</v>
      </c>
      <c r="E5" s="161"/>
      <c r="F5" s="186">
        <v>0</v>
      </c>
      <c r="G5" s="161"/>
      <c r="H5" s="179">
        <v>0</v>
      </c>
      <c r="I5" s="162"/>
      <c r="J5" s="179">
        <v>0</v>
      </c>
      <c r="K5" s="162"/>
      <c r="L5" s="179">
        <v>0</v>
      </c>
      <c r="M5" s="162"/>
      <c r="N5" s="179">
        <v>0</v>
      </c>
      <c r="O5" s="161"/>
      <c r="P5" s="179">
        <v>0</v>
      </c>
      <c r="Q5" s="162"/>
      <c r="R5" s="179">
        <v>0</v>
      </c>
      <c r="S5" s="161"/>
      <c r="T5" s="179">
        <v>0</v>
      </c>
      <c r="U5" s="162"/>
      <c r="V5" s="179">
        <v>0</v>
      </c>
      <c r="W5" s="162"/>
      <c r="X5" s="179"/>
      <c r="Y5" s="162"/>
      <c r="Z5" s="179"/>
      <c r="AA5" s="162"/>
      <c r="AB5" s="179">
        <v>0</v>
      </c>
      <c r="AC5" s="162"/>
      <c r="AD5" s="183">
        <v>0</v>
      </c>
    </row>
    <row r="6" spans="2:30" ht="17.25" customHeight="1" x14ac:dyDescent="0.25">
      <c r="B6" s="277" t="s">
        <v>1967</v>
      </c>
      <c r="C6" s="278"/>
      <c r="D6" s="186">
        <f>SUM(C7:C10)</f>
        <v>35.591999999999999</v>
      </c>
      <c r="E6" s="161"/>
      <c r="F6" s="186">
        <f>SUM(E7:E10)</f>
        <v>27.503</v>
      </c>
      <c r="G6" s="161"/>
      <c r="H6" s="186">
        <f>SUM(G7:G10)</f>
        <v>17.672999999999998</v>
      </c>
      <c r="I6" s="161"/>
      <c r="J6" s="179">
        <f>SUM(I7:I10)</f>
        <v>41.095999999999997</v>
      </c>
      <c r="K6" s="162"/>
      <c r="L6" s="179">
        <f>SUM(K7:K10)</f>
        <v>38.636000000000003</v>
      </c>
      <c r="M6" s="162"/>
      <c r="N6" s="179">
        <f>SUM(M7:M10)</f>
        <v>29.113</v>
      </c>
      <c r="O6" s="161"/>
      <c r="P6" s="179">
        <v>72.007000000000005</v>
      </c>
      <c r="Q6" s="162"/>
      <c r="R6" s="179">
        <v>46.154000000000003</v>
      </c>
      <c r="S6" s="161"/>
      <c r="T6" s="179">
        <v>33.491</v>
      </c>
      <c r="U6" s="162"/>
      <c r="V6" s="179">
        <v>36.552999999999997</v>
      </c>
      <c r="W6" s="162"/>
      <c r="X6" s="179">
        <v>34.880000000000003</v>
      </c>
      <c r="Y6" s="162"/>
      <c r="Z6" s="179">
        <v>34.880000000000003</v>
      </c>
      <c r="AA6" s="162"/>
      <c r="AB6" s="179">
        <v>34.880000000000003</v>
      </c>
      <c r="AC6" s="162"/>
      <c r="AD6" s="201">
        <f>SUM(AC7:AC10)</f>
        <v>35.090000000000003</v>
      </c>
    </row>
    <row r="7" spans="2:30" ht="14.25" customHeight="1" x14ac:dyDescent="0.2">
      <c r="B7" s="279" t="s">
        <v>2004</v>
      </c>
      <c r="C7" s="280">
        <v>22.077999999999999</v>
      </c>
      <c r="D7" s="162"/>
      <c r="E7" s="280">
        <v>13.989000000000001</v>
      </c>
      <c r="F7" s="162"/>
      <c r="G7" s="280">
        <v>17.672999999999998</v>
      </c>
      <c r="H7" s="162"/>
      <c r="I7" s="280">
        <v>41.095999999999997</v>
      </c>
      <c r="J7" s="177"/>
      <c r="K7" s="281">
        <v>38.636000000000003</v>
      </c>
      <c r="L7" s="177"/>
      <c r="M7" s="281">
        <v>28.337</v>
      </c>
      <c r="N7" s="177"/>
      <c r="O7" s="280">
        <v>71.807000000000002</v>
      </c>
      <c r="P7" s="177"/>
      <c r="Q7" s="280">
        <v>46.082000000000001</v>
      </c>
      <c r="R7" s="177"/>
      <c r="S7" s="280">
        <v>32.116999999999997</v>
      </c>
      <c r="T7" s="177"/>
      <c r="U7" s="281">
        <v>35.091000000000001</v>
      </c>
      <c r="V7" s="177"/>
      <c r="W7" s="280">
        <v>32.700000000000003</v>
      </c>
      <c r="X7" s="177"/>
      <c r="Y7" s="280">
        <v>32.700000000000003</v>
      </c>
      <c r="Z7" s="177"/>
      <c r="AA7" s="280">
        <v>32.700000000000003</v>
      </c>
      <c r="AB7" s="177"/>
      <c r="AC7" s="281">
        <v>35</v>
      </c>
      <c r="AD7" s="201"/>
    </row>
    <row r="8" spans="2:30" ht="15" customHeight="1" x14ac:dyDescent="0.2">
      <c r="B8" s="279" t="s">
        <v>2007</v>
      </c>
      <c r="C8" s="280"/>
      <c r="D8" s="162"/>
      <c r="E8" s="280"/>
      <c r="F8" s="162"/>
      <c r="G8" s="280"/>
      <c r="H8" s="162"/>
      <c r="I8" s="280"/>
      <c r="J8" s="177"/>
      <c r="K8" s="281"/>
      <c r="L8" s="177"/>
      <c r="M8" s="281">
        <v>0.77600000000000002</v>
      </c>
      <c r="N8" s="177"/>
      <c r="O8" s="280">
        <v>0.2</v>
      </c>
      <c r="P8" s="177"/>
      <c r="Q8" s="281">
        <v>7.1999999999999995E-2</v>
      </c>
      <c r="R8" s="177"/>
      <c r="S8" s="280">
        <v>1.3740000000000001</v>
      </c>
      <c r="T8" s="177"/>
      <c r="U8" s="281">
        <v>1.462</v>
      </c>
      <c r="V8" s="177"/>
      <c r="W8" s="281">
        <v>2.1800000000000002</v>
      </c>
      <c r="X8" s="177"/>
      <c r="Y8" s="281">
        <v>2.1800000000000002</v>
      </c>
      <c r="Z8" s="177"/>
      <c r="AA8" s="281">
        <v>2.1800000000000002</v>
      </c>
      <c r="AB8" s="177"/>
      <c r="AC8" s="281">
        <v>0.09</v>
      </c>
      <c r="AD8" s="201"/>
    </row>
    <row r="9" spans="2:30" ht="15" customHeight="1" x14ac:dyDescent="0.2">
      <c r="B9" s="279" t="s">
        <v>2006</v>
      </c>
      <c r="C9" s="280">
        <v>2.2989999999999999</v>
      </c>
      <c r="D9" s="162"/>
      <c r="E9" s="280">
        <v>2.2989999999999999</v>
      </c>
      <c r="F9" s="162"/>
      <c r="G9" s="280">
        <v>0</v>
      </c>
      <c r="H9" s="162"/>
      <c r="I9" s="280">
        <v>0</v>
      </c>
      <c r="J9" s="177"/>
      <c r="K9" s="281">
        <v>0</v>
      </c>
      <c r="L9" s="177"/>
      <c r="M9" s="281">
        <v>0</v>
      </c>
      <c r="N9" s="177"/>
      <c r="O9" s="280">
        <v>0</v>
      </c>
      <c r="P9" s="177"/>
      <c r="Q9" s="281">
        <v>0</v>
      </c>
      <c r="R9" s="177"/>
      <c r="S9" s="280">
        <v>0</v>
      </c>
      <c r="T9" s="177"/>
      <c r="U9" s="281">
        <v>0</v>
      </c>
      <c r="V9" s="177"/>
      <c r="W9" s="281">
        <v>0</v>
      </c>
      <c r="X9" s="177"/>
      <c r="Y9" s="281">
        <v>0</v>
      </c>
      <c r="Z9" s="177"/>
      <c r="AA9" s="281">
        <v>0</v>
      </c>
      <c r="AB9" s="177"/>
      <c r="AC9" s="281">
        <v>0</v>
      </c>
      <c r="AD9" s="201"/>
    </row>
    <row r="10" spans="2:30" ht="14.25" customHeight="1" x14ac:dyDescent="0.2">
      <c r="B10" s="279" t="s">
        <v>2011</v>
      </c>
      <c r="C10" s="280">
        <v>11.215</v>
      </c>
      <c r="D10" s="162"/>
      <c r="E10" s="280">
        <v>11.215</v>
      </c>
      <c r="F10" s="162"/>
      <c r="G10" s="280">
        <v>0</v>
      </c>
      <c r="H10" s="162"/>
      <c r="I10" s="280">
        <v>0</v>
      </c>
      <c r="J10" s="177"/>
      <c r="K10" s="281">
        <v>0</v>
      </c>
      <c r="L10" s="177"/>
      <c r="M10" s="281">
        <v>0</v>
      </c>
      <c r="N10" s="177"/>
      <c r="O10" s="280">
        <v>0</v>
      </c>
      <c r="P10" s="177"/>
      <c r="Q10" s="281">
        <v>0</v>
      </c>
      <c r="R10" s="177"/>
      <c r="S10" s="280">
        <v>0</v>
      </c>
      <c r="T10" s="177"/>
      <c r="U10" s="281">
        <v>0</v>
      </c>
      <c r="V10" s="177"/>
      <c r="W10" s="281">
        <v>0</v>
      </c>
      <c r="X10" s="177"/>
      <c r="Y10" s="281">
        <v>0</v>
      </c>
      <c r="Z10" s="177"/>
      <c r="AA10" s="281">
        <v>0</v>
      </c>
      <c r="AB10" s="177"/>
      <c r="AC10" s="281">
        <v>0</v>
      </c>
      <c r="AD10" s="201"/>
    </row>
    <row r="11" spans="2:30" ht="16.5" customHeight="1" x14ac:dyDescent="0.25">
      <c r="B11" s="277" t="s">
        <v>1899</v>
      </c>
      <c r="C11" s="282"/>
      <c r="D11" s="186">
        <f>SUM(C12:C17)</f>
        <v>20.483000000000001</v>
      </c>
      <c r="E11" s="283"/>
      <c r="F11" s="186">
        <f>SUM(E12:E17)</f>
        <v>17.405999999999999</v>
      </c>
      <c r="G11" s="283"/>
      <c r="H11" s="186">
        <f>SUM(G12:G17)</f>
        <v>4.484</v>
      </c>
      <c r="I11" s="283"/>
      <c r="J11" s="179">
        <f>SUM(I12:I17)</f>
        <v>11.878</v>
      </c>
      <c r="K11" s="284"/>
      <c r="L11" s="179">
        <f>SUM(K12:K17)</f>
        <v>7.3740000000000006</v>
      </c>
      <c r="M11" s="284"/>
      <c r="N11" s="179">
        <f>SUM(M12:M17)</f>
        <v>4.6769999999999996</v>
      </c>
      <c r="O11" s="283"/>
      <c r="P11" s="179">
        <v>8.5739999999999998</v>
      </c>
      <c r="Q11" s="284"/>
      <c r="R11" s="179">
        <v>7.5389999999999997</v>
      </c>
      <c r="S11" s="283"/>
      <c r="T11" s="179">
        <v>22.501999999999999</v>
      </c>
      <c r="U11" s="284"/>
      <c r="V11" s="179">
        <v>27.5</v>
      </c>
      <c r="W11" s="284"/>
      <c r="X11" s="179">
        <v>18.53</v>
      </c>
      <c r="Y11" s="284"/>
      <c r="Z11" s="179">
        <v>18.53</v>
      </c>
      <c r="AA11" s="284"/>
      <c r="AB11" s="179">
        <v>18.53</v>
      </c>
      <c r="AC11" s="284"/>
      <c r="AD11" s="201">
        <f>SUM(AC12:AC17)</f>
        <v>16.258000000000003</v>
      </c>
    </row>
    <row r="12" spans="2:30" ht="15" x14ac:dyDescent="0.2">
      <c r="B12" s="279" t="s">
        <v>2010</v>
      </c>
      <c r="C12" s="280">
        <v>19.626000000000001</v>
      </c>
      <c r="D12" s="162"/>
      <c r="E12" s="280">
        <v>15.52</v>
      </c>
      <c r="F12" s="162"/>
      <c r="G12" s="280">
        <v>0</v>
      </c>
      <c r="H12" s="162"/>
      <c r="I12" s="280">
        <v>0</v>
      </c>
      <c r="J12" s="177"/>
      <c r="K12" s="281">
        <v>0</v>
      </c>
      <c r="L12" s="177"/>
      <c r="M12" s="281">
        <v>0</v>
      </c>
      <c r="N12" s="177"/>
      <c r="O12" s="280">
        <v>0</v>
      </c>
      <c r="P12" s="177"/>
      <c r="Q12" s="281">
        <v>0</v>
      </c>
      <c r="R12" s="177"/>
      <c r="S12" s="280">
        <v>0</v>
      </c>
      <c r="T12" s="177"/>
      <c r="U12" s="281">
        <v>0</v>
      </c>
      <c r="V12" s="177"/>
      <c r="W12" s="281">
        <v>0</v>
      </c>
      <c r="X12" s="177"/>
      <c r="Y12" s="281">
        <v>0</v>
      </c>
      <c r="Z12" s="177"/>
      <c r="AA12" s="281">
        <v>0</v>
      </c>
      <c r="AB12" s="177"/>
      <c r="AC12" s="281">
        <v>0</v>
      </c>
      <c r="AD12" s="201"/>
    </row>
    <row r="13" spans="2:30" ht="15" x14ac:dyDescent="0.2">
      <c r="B13" s="279" t="s">
        <v>2009</v>
      </c>
      <c r="C13" s="280">
        <v>0</v>
      </c>
      <c r="D13" s="162"/>
      <c r="E13" s="280">
        <v>0</v>
      </c>
      <c r="F13" s="162"/>
      <c r="G13" s="280">
        <v>3.8340000000000001</v>
      </c>
      <c r="H13" s="162"/>
      <c r="I13" s="280">
        <v>3.7589999999999999</v>
      </c>
      <c r="J13" s="177"/>
      <c r="K13" s="281">
        <v>3.19</v>
      </c>
      <c r="L13" s="177"/>
      <c r="M13" s="281">
        <v>0.78300000000000003</v>
      </c>
      <c r="N13" s="177"/>
      <c r="O13" s="280">
        <v>3.1709999999999998</v>
      </c>
      <c r="P13" s="177"/>
      <c r="Q13" s="281">
        <v>4.5220000000000002</v>
      </c>
      <c r="R13" s="177"/>
      <c r="S13" s="280">
        <v>15.291</v>
      </c>
      <c r="T13" s="177"/>
      <c r="U13" s="281">
        <v>10.163</v>
      </c>
      <c r="V13" s="177"/>
      <c r="W13" s="281">
        <v>10.9</v>
      </c>
      <c r="X13" s="177"/>
      <c r="Y13" s="281">
        <v>10.9</v>
      </c>
      <c r="Z13" s="177"/>
      <c r="AA13" s="281">
        <v>10.9</v>
      </c>
      <c r="AB13" s="177"/>
      <c r="AC13" s="281">
        <v>4.1580000000000004</v>
      </c>
      <c r="AD13" s="201"/>
    </row>
    <row r="14" spans="2:30" ht="15" x14ac:dyDescent="0.2">
      <c r="B14" s="279" t="s">
        <v>2008</v>
      </c>
      <c r="C14" s="280">
        <v>0.28000000000000003</v>
      </c>
      <c r="D14" s="162"/>
      <c r="E14" s="280">
        <v>0.28000000000000003</v>
      </c>
      <c r="F14" s="162"/>
      <c r="G14" s="280">
        <v>0</v>
      </c>
      <c r="H14" s="162"/>
      <c r="I14" s="280">
        <v>0</v>
      </c>
      <c r="J14" s="177"/>
      <c r="K14" s="281">
        <v>0</v>
      </c>
      <c r="L14" s="177"/>
      <c r="M14" s="281">
        <v>0</v>
      </c>
      <c r="N14" s="177"/>
      <c r="O14" s="280">
        <v>0</v>
      </c>
      <c r="P14" s="177"/>
      <c r="Q14" s="281">
        <v>0</v>
      </c>
      <c r="R14" s="177"/>
      <c r="S14" s="280">
        <v>0</v>
      </c>
      <c r="T14" s="177"/>
      <c r="U14" s="281">
        <v>0</v>
      </c>
      <c r="V14" s="177"/>
      <c r="W14" s="281">
        <v>0</v>
      </c>
      <c r="X14" s="177"/>
      <c r="Y14" s="281">
        <v>0</v>
      </c>
      <c r="Z14" s="177"/>
      <c r="AA14" s="281">
        <v>0</v>
      </c>
      <c r="AB14" s="177"/>
      <c r="AC14" s="281">
        <v>0</v>
      </c>
      <c r="AD14" s="201"/>
    </row>
    <row r="15" spans="2:30" ht="15" x14ac:dyDescent="0.2">
      <c r="B15" s="279" t="s">
        <v>2004</v>
      </c>
      <c r="C15" s="280">
        <v>0.39200000000000002</v>
      </c>
      <c r="D15" s="162"/>
      <c r="E15" s="280">
        <v>1.421</v>
      </c>
      <c r="F15" s="162"/>
      <c r="G15" s="280">
        <v>0.65</v>
      </c>
      <c r="H15" s="162"/>
      <c r="I15" s="280">
        <v>0.81899999999999995</v>
      </c>
      <c r="J15" s="177"/>
      <c r="K15" s="281">
        <v>0.31900000000000001</v>
      </c>
      <c r="L15" s="177"/>
      <c r="M15" s="281">
        <v>1.5009999999999999</v>
      </c>
      <c r="N15" s="177"/>
      <c r="O15" s="280">
        <v>3.8029999999999999</v>
      </c>
      <c r="P15" s="177"/>
      <c r="Q15" s="281">
        <v>2.44</v>
      </c>
      <c r="R15" s="177"/>
      <c r="S15" s="280">
        <v>6.391</v>
      </c>
      <c r="T15" s="177"/>
      <c r="U15" s="281">
        <v>17.315000000000001</v>
      </c>
      <c r="V15" s="177"/>
      <c r="W15" s="281">
        <v>4.3600000000000003</v>
      </c>
      <c r="X15" s="177"/>
      <c r="Y15" s="281">
        <v>4.3600000000000003</v>
      </c>
      <c r="Z15" s="177"/>
      <c r="AA15" s="281">
        <v>4.3600000000000003</v>
      </c>
      <c r="AB15" s="177"/>
      <c r="AC15" s="281">
        <v>12</v>
      </c>
      <c r="AD15" s="201"/>
    </row>
    <row r="16" spans="2:30" ht="15" x14ac:dyDescent="0.2">
      <c r="B16" s="279" t="s">
        <v>2007</v>
      </c>
      <c r="C16" s="280">
        <v>0</v>
      </c>
      <c r="D16" s="162"/>
      <c r="E16" s="280">
        <v>0</v>
      </c>
      <c r="F16" s="162"/>
      <c r="G16" s="280">
        <v>0</v>
      </c>
      <c r="H16" s="162"/>
      <c r="I16" s="280">
        <v>7.3</v>
      </c>
      <c r="J16" s="177"/>
      <c r="K16" s="281">
        <v>3.8650000000000002</v>
      </c>
      <c r="L16" s="177"/>
      <c r="M16" s="281">
        <v>2.3929999999999998</v>
      </c>
      <c r="N16" s="177"/>
      <c r="O16" s="280">
        <v>1.6</v>
      </c>
      <c r="P16" s="177"/>
      <c r="Q16" s="281">
        <v>0.57699999999999996</v>
      </c>
      <c r="R16" s="177"/>
      <c r="S16" s="280">
        <v>0.82</v>
      </c>
      <c r="T16" s="177"/>
      <c r="U16" s="281">
        <v>2.1999999999999999E-2</v>
      </c>
      <c r="V16" s="177"/>
      <c r="W16" s="281">
        <v>3.27</v>
      </c>
      <c r="X16" s="177"/>
      <c r="Y16" s="281">
        <v>3.27</v>
      </c>
      <c r="Z16" s="177"/>
      <c r="AA16" s="281">
        <v>3.27</v>
      </c>
      <c r="AB16" s="177"/>
      <c r="AC16" s="281">
        <v>0.1</v>
      </c>
      <c r="AD16" s="201"/>
    </row>
    <row r="17" spans="2:30" ht="15" x14ac:dyDescent="0.2">
      <c r="B17" s="279" t="s">
        <v>2006</v>
      </c>
      <c r="C17" s="280">
        <v>0.185</v>
      </c>
      <c r="D17" s="162"/>
      <c r="E17" s="280">
        <v>0.185</v>
      </c>
      <c r="F17" s="162"/>
      <c r="G17" s="280">
        <v>0</v>
      </c>
      <c r="H17" s="162"/>
      <c r="I17" s="280">
        <v>0</v>
      </c>
      <c r="J17" s="177"/>
      <c r="K17" s="281">
        <v>0</v>
      </c>
      <c r="L17" s="177"/>
      <c r="M17" s="281">
        <v>0</v>
      </c>
      <c r="N17" s="177"/>
      <c r="O17" s="280">
        <v>0</v>
      </c>
      <c r="P17" s="177"/>
      <c r="Q17" s="281">
        <v>0</v>
      </c>
      <c r="R17" s="177"/>
      <c r="S17" s="280">
        <v>0</v>
      </c>
      <c r="T17" s="177"/>
      <c r="U17" s="281">
        <v>0</v>
      </c>
      <c r="V17" s="177"/>
      <c r="W17" s="281">
        <v>0</v>
      </c>
      <c r="X17" s="177"/>
      <c r="Y17" s="281">
        <v>0</v>
      </c>
      <c r="Z17" s="177"/>
      <c r="AA17" s="281">
        <v>0</v>
      </c>
      <c r="AB17" s="177"/>
      <c r="AC17" s="281">
        <v>0</v>
      </c>
      <c r="AD17" s="201"/>
    </row>
    <row r="18" spans="2:30" ht="15.75" x14ac:dyDescent="0.25">
      <c r="B18" s="277" t="s">
        <v>1908</v>
      </c>
      <c r="C18" s="278"/>
      <c r="D18" s="186">
        <v>0</v>
      </c>
      <c r="E18" s="161"/>
      <c r="F18" s="186">
        <v>0</v>
      </c>
      <c r="G18" s="161"/>
      <c r="H18" s="186">
        <f>SUM(G19:G20)</f>
        <v>30</v>
      </c>
      <c r="I18" s="161"/>
      <c r="J18" s="179">
        <f>SUM(I19:I20)</f>
        <v>0</v>
      </c>
      <c r="K18" s="162"/>
      <c r="L18" s="179">
        <f>SUM(K19:K20)</f>
        <v>0</v>
      </c>
      <c r="M18" s="162"/>
      <c r="N18" s="179">
        <f>SUM(M19:M20)</f>
        <v>0</v>
      </c>
      <c r="O18" s="161"/>
      <c r="P18" s="179">
        <v>0</v>
      </c>
      <c r="Q18" s="162"/>
      <c r="R18" s="179">
        <v>0</v>
      </c>
      <c r="S18" s="161"/>
      <c r="T18" s="179">
        <v>0</v>
      </c>
      <c r="U18" s="162"/>
      <c r="V18" s="179">
        <v>22.542999999999999</v>
      </c>
      <c r="W18" s="162"/>
      <c r="X18" s="179">
        <v>10.9</v>
      </c>
      <c r="Y18" s="162"/>
      <c r="Z18" s="179">
        <v>10.9</v>
      </c>
      <c r="AA18" s="162"/>
      <c r="AB18" s="179">
        <v>10.9</v>
      </c>
      <c r="AC18" s="162"/>
      <c r="AD18" s="183">
        <f>SUM(AC19:AC20)</f>
        <v>10</v>
      </c>
    </row>
    <row r="19" spans="2:30" ht="15" x14ac:dyDescent="0.2">
      <c r="B19" s="279" t="s">
        <v>2005</v>
      </c>
      <c r="C19" s="285"/>
      <c r="D19" s="186"/>
      <c r="E19" s="161"/>
      <c r="F19" s="186"/>
      <c r="G19" s="161">
        <v>5</v>
      </c>
      <c r="H19" s="186"/>
      <c r="I19" s="161"/>
      <c r="J19" s="286"/>
      <c r="K19" s="287"/>
      <c r="L19" s="179"/>
      <c r="M19" s="162"/>
      <c r="N19" s="179"/>
      <c r="O19" s="161"/>
      <c r="P19" s="177"/>
      <c r="Q19" s="162"/>
      <c r="R19" s="177"/>
      <c r="S19" s="161"/>
      <c r="T19" s="177"/>
      <c r="U19" s="162"/>
      <c r="V19" s="177"/>
      <c r="W19" s="162"/>
      <c r="X19" s="177"/>
      <c r="Y19" s="162"/>
      <c r="Z19" s="177"/>
      <c r="AA19" s="162"/>
      <c r="AB19" s="177"/>
      <c r="AC19" s="162">
        <v>0</v>
      </c>
      <c r="AD19" s="183"/>
    </row>
    <row r="20" spans="2:30" ht="15" x14ac:dyDescent="0.2">
      <c r="B20" s="279" t="s">
        <v>2004</v>
      </c>
      <c r="C20" s="285"/>
      <c r="D20" s="288"/>
      <c r="E20" s="161"/>
      <c r="F20" s="186"/>
      <c r="G20" s="161">
        <v>25</v>
      </c>
      <c r="H20" s="186"/>
      <c r="I20" s="289"/>
      <c r="J20" s="286"/>
      <c r="K20" s="290"/>
      <c r="L20" s="288"/>
      <c r="M20" s="162"/>
      <c r="N20" s="179"/>
      <c r="O20" s="161"/>
      <c r="P20" s="179"/>
      <c r="Q20" s="162"/>
      <c r="R20" s="179"/>
      <c r="S20" s="161"/>
      <c r="T20" s="179"/>
      <c r="U20" s="162">
        <v>22.542999999999999</v>
      </c>
      <c r="V20" s="179"/>
      <c r="W20" s="162">
        <v>10.9</v>
      </c>
      <c r="X20" s="179"/>
      <c r="Y20" s="162">
        <v>10.9</v>
      </c>
      <c r="Z20" s="179"/>
      <c r="AA20" s="162">
        <v>10.9</v>
      </c>
      <c r="AB20" s="179"/>
      <c r="AC20" s="162">
        <v>10</v>
      </c>
      <c r="AD20" s="183"/>
    </row>
    <row r="21" spans="2:30" ht="16.5" thickBot="1" x14ac:dyDescent="0.3">
      <c r="B21" s="291" t="s">
        <v>1867</v>
      </c>
      <c r="C21" s="292"/>
      <c r="D21" s="293">
        <f>D5+D6+D11+D18</f>
        <v>56.075000000000003</v>
      </c>
      <c r="E21" s="294"/>
      <c r="F21" s="295">
        <f>F5+F6+F11+F18</f>
        <v>44.908999999999999</v>
      </c>
      <c r="G21" s="294"/>
      <c r="H21" s="296">
        <f>H5+H6+H11+H18</f>
        <v>52.156999999999996</v>
      </c>
      <c r="I21" s="297"/>
      <c r="J21" s="298">
        <f>J5+J6+J11+J18</f>
        <v>52.973999999999997</v>
      </c>
      <c r="K21" s="297"/>
      <c r="L21" s="298">
        <f>L5+L6+L11+L18</f>
        <v>46.010000000000005</v>
      </c>
      <c r="M21" s="299"/>
      <c r="N21" s="296">
        <f>N5+N6+N11+N18</f>
        <v>33.79</v>
      </c>
      <c r="O21" s="294"/>
      <c r="P21" s="296">
        <f>P5+P6+P11+P18</f>
        <v>80.581000000000003</v>
      </c>
      <c r="Q21" s="297"/>
      <c r="R21" s="296">
        <f>R5+R6+R11+R18</f>
        <v>53.693000000000005</v>
      </c>
      <c r="S21" s="294"/>
      <c r="T21" s="296">
        <f>T5+T6+T11+T18</f>
        <v>55.992999999999995</v>
      </c>
      <c r="U21" s="297"/>
      <c r="V21" s="296">
        <f>V5+V6+V11+V18</f>
        <v>86.596000000000004</v>
      </c>
      <c r="W21" s="297"/>
      <c r="X21" s="296">
        <f>X5+X6+X11+X18</f>
        <v>64.31</v>
      </c>
      <c r="Y21" s="297"/>
      <c r="Z21" s="296">
        <f>Z5+Z6+Z11+Z18</f>
        <v>64.31</v>
      </c>
      <c r="AA21" s="297"/>
      <c r="AB21" s="296">
        <f>AB5+AB6+AB11+AB18</f>
        <v>64.31</v>
      </c>
      <c r="AC21" s="296"/>
      <c r="AD21" s="300">
        <f>AD5+AD6+AD11+AD18</f>
        <v>61.348000000000006</v>
      </c>
    </row>
    <row r="22" spans="2:30" x14ac:dyDescent="0.2">
      <c r="C22" s="16"/>
      <c r="D22" s="16"/>
      <c r="E22" s="16"/>
      <c r="F22" s="16"/>
      <c r="G22" s="16"/>
      <c r="H22" s="16"/>
    </row>
    <row r="23" spans="2:30" ht="15" x14ac:dyDescent="0.25">
      <c r="B23" s="111"/>
      <c r="C23" s="111"/>
      <c r="D23" s="111"/>
      <c r="E23" s="16"/>
      <c r="F23" s="16"/>
      <c r="G23" s="16"/>
      <c r="H23" s="16"/>
    </row>
  </sheetData>
  <sheetProtection insertRows="0"/>
  <mergeCells count="17">
    <mergeCell ref="Y3:Z3"/>
    <mergeCell ref="AA3:AB3"/>
    <mergeCell ref="B2:AD2"/>
    <mergeCell ref="AC3:AD3"/>
    <mergeCell ref="B23:D23"/>
    <mergeCell ref="C3:D3"/>
    <mergeCell ref="B3:B4"/>
    <mergeCell ref="E3:F3"/>
    <mergeCell ref="K3:L3"/>
    <mergeCell ref="U3:V3"/>
    <mergeCell ref="S3:T3"/>
    <mergeCell ref="Q3:R3"/>
    <mergeCell ref="O3:P3"/>
    <mergeCell ref="M3:N3"/>
    <mergeCell ref="I3:J3"/>
    <mergeCell ref="G3:H3"/>
    <mergeCell ref="W3:X3"/>
  </mergeCells>
  <printOptions horizontalCentered="1"/>
  <pageMargins left="0.7" right="0.7" top="0.75" bottom="0.75" header="0.3" footer="0.3"/>
  <pageSetup scale="39" fitToHeight="0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DB63B7-1AA4-47E2-8229-23A5A8D6E773}">
  <sheetPr codeName="Sheet8">
    <pageSetUpPr fitToPage="1"/>
  </sheetPr>
  <dimension ref="B1:AD15"/>
  <sheetViews>
    <sheetView zoomScaleNormal="100" zoomScaleSheetLayoutView="100" workbookViewId="0">
      <selection activeCell="B8" sqref="B8"/>
    </sheetView>
  </sheetViews>
  <sheetFormatPr defaultColWidth="9.140625" defaultRowHeight="12.75" x14ac:dyDescent="0.2"/>
  <cols>
    <col min="1" max="1" width="4.7109375" style="17" customWidth="1"/>
    <col min="2" max="2" width="51.7109375" style="17" customWidth="1"/>
    <col min="3" max="3" width="8.7109375" style="17" customWidth="1"/>
    <col min="4" max="4" width="9.28515625" style="17" customWidth="1"/>
    <col min="5" max="5" width="8.7109375" style="17" customWidth="1"/>
    <col min="6" max="6" width="9.28515625" style="17" customWidth="1"/>
    <col min="7" max="7" width="8.7109375" style="17" customWidth="1"/>
    <col min="8" max="8" width="9.28515625" style="17" customWidth="1"/>
    <col min="9" max="10" width="9.140625" style="17"/>
    <col min="11" max="11" width="11.7109375" style="17" bestFit="1" customWidth="1"/>
    <col min="12" max="16384" width="9.140625" style="17"/>
  </cols>
  <sheetData>
    <row r="1" spans="2:30" x14ac:dyDescent="0.2">
      <c r="S1" s="74"/>
      <c r="T1" s="74"/>
      <c r="U1" s="74"/>
      <c r="V1" s="74"/>
      <c r="W1" s="74"/>
      <c r="X1" s="74"/>
      <c r="Y1" s="74"/>
      <c r="Z1" s="74"/>
      <c r="AA1" s="74"/>
      <c r="AB1" s="74"/>
    </row>
    <row r="2" spans="2:30" ht="53.25" customHeight="1" thickBot="1" x14ac:dyDescent="0.25">
      <c r="B2" s="112" t="s">
        <v>2160</v>
      </c>
      <c r="C2" s="112"/>
      <c r="D2" s="112"/>
      <c r="E2" s="112"/>
      <c r="F2" s="112"/>
      <c r="G2" s="112"/>
      <c r="H2" s="112"/>
      <c r="I2" s="112"/>
      <c r="J2" s="112"/>
      <c r="K2" s="112"/>
      <c r="L2" s="112"/>
      <c r="M2" s="112"/>
      <c r="N2" s="112"/>
      <c r="O2" s="112"/>
      <c r="P2" s="112"/>
      <c r="Q2" s="112"/>
      <c r="R2" s="112"/>
      <c r="S2" s="112"/>
      <c r="T2" s="112"/>
      <c r="U2" s="112"/>
      <c r="V2" s="112"/>
      <c r="W2" s="112"/>
      <c r="X2" s="112"/>
      <c r="Y2" s="112"/>
      <c r="Z2" s="112"/>
      <c r="AA2" s="112"/>
      <c r="AB2" s="112"/>
      <c r="AC2" s="112"/>
      <c r="AD2" s="112"/>
    </row>
    <row r="3" spans="2:30" ht="15.75" x14ac:dyDescent="0.25">
      <c r="B3" s="213" t="s">
        <v>2150</v>
      </c>
      <c r="C3" s="301" t="s">
        <v>2003</v>
      </c>
      <c r="D3" s="302"/>
      <c r="E3" s="303" t="s">
        <v>1882</v>
      </c>
      <c r="F3" s="304"/>
      <c r="G3" s="305" t="s">
        <v>1883</v>
      </c>
      <c r="H3" s="306"/>
      <c r="I3" s="307" t="s">
        <v>1884</v>
      </c>
      <c r="J3" s="308"/>
      <c r="K3" s="309" t="s">
        <v>1885</v>
      </c>
      <c r="L3" s="308"/>
      <c r="M3" s="309" t="s">
        <v>1886</v>
      </c>
      <c r="N3" s="308"/>
      <c r="O3" s="309" t="s">
        <v>1887</v>
      </c>
      <c r="P3" s="308"/>
      <c r="Q3" s="307" t="s">
        <v>1888</v>
      </c>
      <c r="R3" s="308"/>
      <c r="S3" s="309" t="s">
        <v>1889</v>
      </c>
      <c r="T3" s="308"/>
      <c r="U3" s="309" t="s">
        <v>1890</v>
      </c>
      <c r="V3" s="308"/>
      <c r="W3" s="309" t="s">
        <v>1891</v>
      </c>
      <c r="X3" s="308"/>
      <c r="Y3" s="309" t="s">
        <v>1892</v>
      </c>
      <c r="Z3" s="308"/>
      <c r="AA3" s="309" t="s">
        <v>1893</v>
      </c>
      <c r="AB3" s="308"/>
      <c r="AC3" s="309" t="s">
        <v>1894</v>
      </c>
      <c r="AD3" s="308"/>
    </row>
    <row r="4" spans="2:30" ht="15" x14ac:dyDescent="0.2">
      <c r="B4" s="138"/>
      <c r="C4" s="310" t="s">
        <v>1971</v>
      </c>
      <c r="D4" s="311" t="s">
        <v>1970</v>
      </c>
      <c r="E4" s="151" t="s">
        <v>1971</v>
      </c>
      <c r="F4" s="312" t="s">
        <v>1970</v>
      </c>
      <c r="G4" s="151" t="s">
        <v>1971</v>
      </c>
      <c r="H4" s="313" t="s">
        <v>1970</v>
      </c>
      <c r="I4" s="154" t="s">
        <v>1971</v>
      </c>
      <c r="J4" s="313" t="s">
        <v>1970</v>
      </c>
      <c r="K4" s="151" t="s">
        <v>1971</v>
      </c>
      <c r="L4" s="313" t="s">
        <v>1970</v>
      </c>
      <c r="M4" s="151" t="s">
        <v>1971</v>
      </c>
      <c r="N4" s="313" t="s">
        <v>1970</v>
      </c>
      <c r="O4" s="151" t="s">
        <v>1971</v>
      </c>
      <c r="P4" s="313" t="s">
        <v>1970</v>
      </c>
      <c r="Q4" s="154" t="s">
        <v>1971</v>
      </c>
      <c r="R4" s="313" t="s">
        <v>1970</v>
      </c>
      <c r="S4" s="151" t="s">
        <v>1971</v>
      </c>
      <c r="T4" s="313" t="s">
        <v>1970</v>
      </c>
      <c r="U4" s="151" t="s">
        <v>1971</v>
      </c>
      <c r="V4" s="313" t="s">
        <v>1970</v>
      </c>
      <c r="W4" s="151" t="s">
        <v>1971</v>
      </c>
      <c r="X4" s="313" t="s">
        <v>1970</v>
      </c>
      <c r="Y4" s="151" t="s">
        <v>1971</v>
      </c>
      <c r="Z4" s="313" t="s">
        <v>1970</v>
      </c>
      <c r="AA4" s="151" t="s">
        <v>1971</v>
      </c>
      <c r="AB4" s="313" t="s">
        <v>1970</v>
      </c>
      <c r="AC4" s="151" t="s">
        <v>1971</v>
      </c>
      <c r="AD4" s="313" t="s">
        <v>1970</v>
      </c>
    </row>
    <row r="5" spans="2:30" ht="14.25" customHeight="1" x14ac:dyDescent="0.25">
      <c r="B5" s="314" t="s">
        <v>1969</v>
      </c>
      <c r="C5" s="315"/>
      <c r="D5" s="316">
        <f>SUM(C6:C7)</f>
        <v>0.18</v>
      </c>
      <c r="E5" s="317"/>
      <c r="F5" s="318">
        <f>SUM(E6:E7)</f>
        <v>0.16866</v>
      </c>
      <c r="G5" s="317"/>
      <c r="H5" s="318">
        <f>SUM(G6:G7)</f>
        <v>0.18</v>
      </c>
      <c r="I5" s="319"/>
      <c r="J5" s="320">
        <f>SUM(I6:I7)</f>
        <v>0.26</v>
      </c>
      <c r="K5" s="321"/>
      <c r="L5" s="322">
        <f>SUM(K6:K7)</f>
        <v>0.40500000000000003</v>
      </c>
      <c r="M5" s="321"/>
      <c r="N5" s="322">
        <v>0.41599999999999998</v>
      </c>
      <c r="O5" s="321"/>
      <c r="P5" s="322">
        <v>0.38</v>
      </c>
      <c r="Q5" s="323"/>
      <c r="R5" s="322">
        <v>0.309</v>
      </c>
      <c r="S5" s="323"/>
      <c r="T5" s="322">
        <f>S6+S7</f>
        <v>0.45600000000000002</v>
      </c>
      <c r="U5" s="323"/>
      <c r="V5" s="322">
        <v>0.45099999999999996</v>
      </c>
      <c r="W5" s="323"/>
      <c r="X5" s="322">
        <f>W6+W7</f>
        <v>0.495</v>
      </c>
      <c r="Y5" s="323"/>
      <c r="Z5" s="322">
        <f>Y6+Y7</f>
        <v>0.53800000000000003</v>
      </c>
      <c r="AA5" s="323"/>
      <c r="AB5" s="322">
        <f>AA6+AA7</f>
        <v>0.44</v>
      </c>
      <c r="AC5" s="323"/>
      <c r="AD5" s="322">
        <f>AC6+AC7</f>
        <v>0.44900000000000001</v>
      </c>
    </row>
    <row r="6" spans="2:30" ht="12.75" customHeight="1" x14ac:dyDescent="0.2">
      <c r="B6" s="324" t="s">
        <v>2017</v>
      </c>
      <c r="C6" s="325">
        <v>0.11</v>
      </c>
      <c r="D6" s="316"/>
      <c r="E6" s="325">
        <f>(0.11-(0.11*0.063))</f>
        <v>0.10306999999999999</v>
      </c>
      <c r="F6" s="318"/>
      <c r="G6" s="325">
        <v>0.11</v>
      </c>
      <c r="H6" s="318"/>
      <c r="I6" s="326">
        <v>0.184</v>
      </c>
      <c r="J6" s="322"/>
      <c r="K6" s="326">
        <v>0.23400000000000001</v>
      </c>
      <c r="L6" s="322"/>
      <c r="M6" s="326">
        <v>0.246</v>
      </c>
      <c r="N6" s="322"/>
      <c r="O6" s="326">
        <v>0.20100000000000001</v>
      </c>
      <c r="P6" s="322"/>
      <c r="Q6" s="327">
        <v>0.20599999999999999</v>
      </c>
      <c r="R6" s="322"/>
      <c r="S6" s="327">
        <v>0.223</v>
      </c>
      <c r="T6" s="322"/>
      <c r="U6" s="327">
        <v>0.28699999999999998</v>
      </c>
      <c r="V6" s="322"/>
      <c r="W6" s="327">
        <v>0.32900000000000001</v>
      </c>
      <c r="X6" s="322"/>
      <c r="Y6" s="327">
        <v>0.38900000000000001</v>
      </c>
      <c r="Z6" s="322"/>
      <c r="AA6" s="327">
        <v>0.32900000000000001</v>
      </c>
      <c r="AB6" s="322"/>
      <c r="AC6" s="327">
        <v>0.33600000000000002</v>
      </c>
      <c r="AD6" s="322"/>
    </row>
    <row r="7" spans="2:30" ht="12.75" customHeight="1" x14ac:dyDescent="0.2">
      <c r="B7" s="324" t="s">
        <v>2016</v>
      </c>
      <c r="C7" s="325">
        <v>7.0000000000000007E-2</v>
      </c>
      <c r="D7" s="316"/>
      <c r="E7" s="325">
        <f>(0.07-(0.07*0.063))</f>
        <v>6.5590000000000009E-2</v>
      </c>
      <c r="F7" s="318"/>
      <c r="G7" s="325">
        <v>7.0000000000000007E-2</v>
      </c>
      <c r="H7" s="318"/>
      <c r="I7" s="326">
        <v>7.5999999999999998E-2</v>
      </c>
      <c r="J7" s="322"/>
      <c r="K7" s="326">
        <v>0.17100000000000001</v>
      </c>
      <c r="L7" s="322"/>
      <c r="M7" s="326">
        <v>0.17</v>
      </c>
      <c r="N7" s="322"/>
      <c r="O7" s="326">
        <v>0.17899999999999999</v>
      </c>
      <c r="P7" s="322"/>
      <c r="Q7" s="327">
        <v>0.10299999999999999</v>
      </c>
      <c r="R7" s="322"/>
      <c r="S7" s="327">
        <v>0.23300000000000001</v>
      </c>
      <c r="T7" s="322"/>
      <c r="U7" s="327">
        <v>0.16400000000000001</v>
      </c>
      <c r="V7" s="322"/>
      <c r="W7" s="327">
        <v>0.16600000000000001</v>
      </c>
      <c r="X7" s="322"/>
      <c r="Y7" s="327">
        <v>0.14899999999999999</v>
      </c>
      <c r="Z7" s="322"/>
      <c r="AA7" s="327">
        <v>0.111</v>
      </c>
      <c r="AB7" s="322"/>
      <c r="AC7" s="327">
        <v>0.113</v>
      </c>
      <c r="AD7" s="322"/>
    </row>
    <row r="8" spans="2:30" ht="15" customHeight="1" x14ac:dyDescent="0.25">
      <c r="B8" s="328" t="s">
        <v>1967</v>
      </c>
      <c r="C8" s="329"/>
      <c r="D8" s="316">
        <f>SUM(C9:C9)</f>
        <v>1</v>
      </c>
      <c r="E8" s="325"/>
      <c r="F8" s="318">
        <f>SUM(E9:E9)</f>
        <v>0.93700000000000006</v>
      </c>
      <c r="G8" s="325"/>
      <c r="H8" s="318">
        <f>SUM(G9:G9)</f>
        <v>1</v>
      </c>
      <c r="I8" s="326"/>
      <c r="J8" s="322">
        <f>SUM(I9:I9)</f>
        <v>1.1830000000000001</v>
      </c>
      <c r="K8" s="326"/>
      <c r="L8" s="322">
        <f>SUM(K9:K9)</f>
        <v>1.1060000000000001</v>
      </c>
      <c r="M8" s="326"/>
      <c r="N8" s="322">
        <v>1.028</v>
      </c>
      <c r="O8" s="326"/>
      <c r="P8" s="322">
        <v>0.98199999999999998</v>
      </c>
      <c r="Q8" s="327"/>
      <c r="R8" s="322">
        <v>1.0589999999999999</v>
      </c>
      <c r="S8" s="327"/>
      <c r="T8" s="322">
        <f>S9</f>
        <v>0.89</v>
      </c>
      <c r="U8" s="327"/>
      <c r="V8" s="322">
        <v>0.94099999999999995</v>
      </c>
      <c r="W8" s="327"/>
      <c r="X8" s="322">
        <f>W9</f>
        <v>0.87</v>
      </c>
      <c r="Y8" s="327"/>
      <c r="Z8" s="322">
        <f>Y9</f>
        <v>0.78600000000000003</v>
      </c>
      <c r="AA8" s="327"/>
      <c r="AB8" s="322">
        <f>AA9</f>
        <v>0.91100000000000003</v>
      </c>
      <c r="AC8" s="327"/>
      <c r="AD8" s="322">
        <f>AC9</f>
        <v>0.93</v>
      </c>
    </row>
    <row r="9" spans="2:30" ht="16.5" customHeight="1" x14ac:dyDescent="0.2">
      <c r="B9" s="324" t="s">
        <v>2015</v>
      </c>
      <c r="C9" s="325">
        <v>1</v>
      </c>
      <c r="D9" s="316"/>
      <c r="E9" s="325">
        <f>(1-(1*0.063))</f>
        <v>0.93700000000000006</v>
      </c>
      <c r="F9" s="318"/>
      <c r="G9" s="325">
        <v>1</v>
      </c>
      <c r="H9" s="318"/>
      <c r="I9" s="326">
        <v>1.1830000000000001</v>
      </c>
      <c r="J9" s="322"/>
      <c r="K9" s="326">
        <v>1.1060000000000001</v>
      </c>
      <c r="L9" s="322"/>
      <c r="M9" s="326">
        <v>1.028</v>
      </c>
      <c r="N9" s="322"/>
      <c r="O9" s="326">
        <v>0.98199999999999998</v>
      </c>
      <c r="P9" s="322"/>
      <c r="Q9" s="327">
        <v>1.0589999999999999</v>
      </c>
      <c r="R9" s="322"/>
      <c r="S9" s="327">
        <v>0.89</v>
      </c>
      <c r="T9" s="322"/>
      <c r="U9" s="327">
        <v>0.94099999999999995</v>
      </c>
      <c r="V9" s="322"/>
      <c r="W9" s="327">
        <v>0.87</v>
      </c>
      <c r="X9" s="322"/>
      <c r="Y9" s="327">
        <v>0.78600000000000003</v>
      </c>
      <c r="Z9" s="322"/>
      <c r="AA9" s="327">
        <v>0.91100000000000003</v>
      </c>
      <c r="AB9" s="322"/>
      <c r="AC9" s="327">
        <v>0.93</v>
      </c>
      <c r="AD9" s="322"/>
    </row>
    <row r="10" spans="2:30" ht="15.75" x14ac:dyDescent="0.25">
      <c r="B10" s="314" t="s">
        <v>1899</v>
      </c>
      <c r="C10" s="329"/>
      <c r="D10" s="316">
        <f>SUM(C11:C12)</f>
        <v>0.21000000000000002</v>
      </c>
      <c r="E10" s="325"/>
      <c r="F10" s="318">
        <f>SUM(E11:E12)</f>
        <v>0.19677000000000003</v>
      </c>
      <c r="G10" s="325"/>
      <c r="H10" s="318">
        <f>SUM(G11:G12)</f>
        <v>0.21000000000000002</v>
      </c>
      <c r="I10" s="326"/>
      <c r="J10" s="322">
        <f>SUM(I11:I12)</f>
        <v>7.2999999999999995E-2</v>
      </c>
      <c r="K10" s="326"/>
      <c r="L10" s="322">
        <f>SUM(K11:K12)</f>
        <v>0.13300000000000001</v>
      </c>
      <c r="M10" s="326"/>
      <c r="N10" s="322">
        <v>0.13</v>
      </c>
      <c r="O10" s="326"/>
      <c r="P10" s="322">
        <v>0.14799999999999999</v>
      </c>
      <c r="Q10" s="327"/>
      <c r="R10" s="322">
        <v>0.151</v>
      </c>
      <c r="S10" s="327"/>
      <c r="T10" s="322">
        <f>S11+S12</f>
        <v>0.20200000000000001</v>
      </c>
      <c r="U10" s="327"/>
      <c r="V10" s="322">
        <v>0.11699999999999999</v>
      </c>
      <c r="W10" s="327"/>
      <c r="X10" s="322">
        <f>W11+W12</f>
        <v>0.16499999999999998</v>
      </c>
      <c r="Y10" s="327"/>
      <c r="Z10" s="322">
        <f>Y11+Y12</f>
        <v>0.20299999999999999</v>
      </c>
      <c r="AA10" s="327"/>
      <c r="AB10" s="322">
        <f>AA11+AA12</f>
        <v>0.20699999999999999</v>
      </c>
      <c r="AC10" s="327"/>
      <c r="AD10" s="322">
        <f>AC11+AC12</f>
        <v>0.21199999999999999</v>
      </c>
    </row>
    <row r="11" spans="2:30" ht="15" x14ac:dyDescent="0.2">
      <c r="B11" s="324" t="s">
        <v>2014</v>
      </c>
      <c r="C11" s="325">
        <v>0.14000000000000001</v>
      </c>
      <c r="D11" s="316"/>
      <c r="E11" s="325">
        <f>(0.14-(0.14*0.063))</f>
        <v>0.13118000000000002</v>
      </c>
      <c r="F11" s="318"/>
      <c r="G11" s="325">
        <v>0.14000000000000001</v>
      </c>
      <c r="H11" s="318"/>
      <c r="I11" s="326">
        <v>0.06</v>
      </c>
      <c r="J11" s="322"/>
      <c r="K11" s="326">
        <v>6.7000000000000004E-2</v>
      </c>
      <c r="L11" s="322"/>
      <c r="M11" s="326">
        <v>6.4000000000000001E-2</v>
      </c>
      <c r="N11" s="322"/>
      <c r="O11" s="326">
        <v>6.9000000000000006E-2</v>
      </c>
      <c r="P11" s="322"/>
      <c r="Q11" s="327">
        <v>5.0999999999999997E-2</v>
      </c>
      <c r="R11" s="322"/>
      <c r="S11" s="327">
        <v>9.7000000000000003E-2</v>
      </c>
      <c r="T11" s="322"/>
      <c r="U11" s="327">
        <v>6.2E-2</v>
      </c>
      <c r="V11" s="322"/>
      <c r="W11" s="327">
        <v>0.105</v>
      </c>
      <c r="X11" s="322"/>
      <c r="Y11" s="327">
        <v>0.14099999999999999</v>
      </c>
      <c r="Z11" s="322"/>
      <c r="AA11" s="327">
        <v>0.14199999999999999</v>
      </c>
      <c r="AB11" s="322"/>
      <c r="AC11" s="327">
        <v>0.14499999999999999</v>
      </c>
      <c r="AD11" s="322"/>
    </row>
    <row r="12" spans="2:30" ht="15" x14ac:dyDescent="0.2">
      <c r="B12" s="324" t="s">
        <v>2013</v>
      </c>
      <c r="C12" s="325">
        <v>7.0000000000000007E-2</v>
      </c>
      <c r="D12" s="316"/>
      <c r="E12" s="325">
        <f>(0.07-(0.07*0.063))</f>
        <v>6.5590000000000009E-2</v>
      </c>
      <c r="F12" s="318"/>
      <c r="G12" s="325">
        <v>7.0000000000000007E-2</v>
      </c>
      <c r="H12" s="318"/>
      <c r="I12" s="326">
        <v>1.2999999999999999E-2</v>
      </c>
      <c r="J12" s="322"/>
      <c r="K12" s="326">
        <v>6.6000000000000003E-2</v>
      </c>
      <c r="L12" s="322"/>
      <c r="M12" s="326">
        <v>6.6000000000000003E-2</v>
      </c>
      <c r="N12" s="322"/>
      <c r="O12" s="326">
        <v>7.9000000000000001E-2</v>
      </c>
      <c r="P12" s="322"/>
      <c r="Q12" s="327">
        <v>0.1</v>
      </c>
      <c r="R12" s="322"/>
      <c r="S12" s="327">
        <v>0.105</v>
      </c>
      <c r="T12" s="322"/>
      <c r="U12" s="327">
        <v>5.5E-2</v>
      </c>
      <c r="V12" s="322"/>
      <c r="W12" s="327">
        <v>0.06</v>
      </c>
      <c r="X12" s="322"/>
      <c r="Y12" s="327">
        <v>6.2E-2</v>
      </c>
      <c r="Z12" s="322"/>
      <c r="AA12" s="327">
        <v>6.5000000000000002E-2</v>
      </c>
      <c r="AB12" s="322"/>
      <c r="AC12" s="327">
        <v>6.7000000000000004E-2</v>
      </c>
      <c r="AD12" s="322"/>
    </row>
    <row r="13" spans="2:30" ht="15.75" x14ac:dyDescent="0.25">
      <c r="B13" s="314" t="s">
        <v>1908</v>
      </c>
      <c r="C13" s="315"/>
      <c r="D13" s="330">
        <v>0</v>
      </c>
      <c r="E13" s="317"/>
      <c r="F13" s="331">
        <v>0</v>
      </c>
      <c r="G13" s="317"/>
      <c r="H13" s="331">
        <v>0</v>
      </c>
      <c r="I13" s="317"/>
      <c r="J13" s="332">
        <v>0</v>
      </c>
      <c r="K13" s="333"/>
      <c r="L13" s="332">
        <v>0</v>
      </c>
      <c r="M13" s="317"/>
      <c r="N13" s="334">
        <v>0</v>
      </c>
      <c r="O13" s="317"/>
      <c r="P13" s="334">
        <v>0</v>
      </c>
      <c r="Q13" s="318"/>
      <c r="R13" s="334"/>
      <c r="S13" s="318"/>
      <c r="T13" s="334"/>
      <c r="U13" s="318"/>
      <c r="V13" s="334"/>
      <c r="W13" s="318"/>
      <c r="X13" s="334"/>
      <c r="Y13" s="318"/>
      <c r="Z13" s="334"/>
      <c r="AA13" s="318"/>
      <c r="AB13" s="334"/>
      <c r="AC13" s="318"/>
      <c r="AD13" s="334"/>
    </row>
    <row r="14" spans="2:30" ht="16.5" thickBot="1" x14ac:dyDescent="0.3">
      <c r="B14" s="335" t="s">
        <v>1867</v>
      </c>
      <c r="C14" s="336"/>
      <c r="D14" s="337">
        <f>D5+D8+D10+E13</f>
        <v>1.39</v>
      </c>
      <c r="E14" s="338"/>
      <c r="F14" s="339">
        <f>F5+F8+F10+F13</f>
        <v>1.3024300000000002</v>
      </c>
      <c r="G14" s="338"/>
      <c r="H14" s="339">
        <f>H5+H8+H10+H13</f>
        <v>1.39</v>
      </c>
      <c r="I14" s="338"/>
      <c r="J14" s="340">
        <f>J5+J8+J10+J13</f>
        <v>1.516</v>
      </c>
      <c r="K14" s="338"/>
      <c r="L14" s="340">
        <f>L5+L8+L10+L13</f>
        <v>1.6440000000000001</v>
      </c>
      <c r="M14" s="338"/>
      <c r="N14" s="341">
        <f>N5+N8+N10+N13</f>
        <v>1.5739999999999998</v>
      </c>
      <c r="O14" s="338"/>
      <c r="P14" s="341">
        <f>P5+P8+P10+P13</f>
        <v>1.51</v>
      </c>
      <c r="Q14" s="337"/>
      <c r="R14" s="341">
        <f>R5+R8+R10+R13</f>
        <v>1.5189999999999999</v>
      </c>
      <c r="S14" s="338"/>
      <c r="T14" s="341">
        <f>T5+T8+T10+T13</f>
        <v>1.548</v>
      </c>
      <c r="U14" s="338"/>
      <c r="V14" s="341">
        <f>V5+V8+V10+V13</f>
        <v>1.5089999999999999</v>
      </c>
      <c r="W14" s="338"/>
      <c r="X14" s="341">
        <f>X5+X8+X10+X13</f>
        <v>1.53</v>
      </c>
      <c r="Y14" s="338"/>
      <c r="Z14" s="341">
        <f>Z5+Z8+Z10+Z13</f>
        <v>1.5270000000000001</v>
      </c>
      <c r="AA14" s="338"/>
      <c r="AB14" s="341">
        <f>AB5+AB8+AB10+AB13</f>
        <v>1.5580000000000001</v>
      </c>
      <c r="AC14" s="338"/>
      <c r="AD14" s="341">
        <f>AD5+AD8+AD10+AD13</f>
        <v>1.591</v>
      </c>
    </row>
    <row r="15" spans="2:30" x14ac:dyDescent="0.2">
      <c r="C15" s="20" t="s">
        <v>2012</v>
      </c>
      <c r="D15" s="19"/>
      <c r="K15" s="18"/>
      <c r="M15" s="18"/>
      <c r="O15" s="18"/>
    </row>
  </sheetData>
  <sheetProtection insertRows="0"/>
  <mergeCells count="16">
    <mergeCell ref="B2:AD2"/>
    <mergeCell ref="B3:B4"/>
    <mergeCell ref="E3:F3"/>
    <mergeCell ref="K3:L3"/>
    <mergeCell ref="W3:X3"/>
    <mergeCell ref="Y3:Z3"/>
    <mergeCell ref="AA3:AB3"/>
    <mergeCell ref="AC3:AD3"/>
    <mergeCell ref="U3:V3"/>
    <mergeCell ref="S3:T3"/>
    <mergeCell ref="Q3:R3"/>
    <mergeCell ref="O3:P3"/>
    <mergeCell ref="M3:N3"/>
    <mergeCell ref="I3:J3"/>
    <mergeCell ref="G3:H3"/>
    <mergeCell ref="C3:D3"/>
  </mergeCells>
  <printOptions horizontalCentered="1"/>
  <pageMargins left="0.7" right="0.7" top="0.75" bottom="0.75" header="0.3" footer="0.3"/>
  <pageSetup scale="39" fitToHeight="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18</vt:i4>
      </vt:variant>
    </vt:vector>
  </HeadingPairs>
  <TitlesOfParts>
    <vt:vector size="31" baseType="lpstr">
      <vt:lpstr>TOC</vt:lpstr>
      <vt:lpstr>Table 4-6</vt:lpstr>
      <vt:lpstr>Table 6-1</vt:lpstr>
      <vt:lpstr>Table 6-2</vt:lpstr>
      <vt:lpstr>Table 6-2a</vt:lpstr>
      <vt:lpstr>Table 6-2b</vt:lpstr>
      <vt:lpstr>Tbale 6-2c</vt:lpstr>
      <vt:lpstr>Table 6-2d</vt:lpstr>
      <vt:lpstr>Table 6-2e</vt:lpstr>
      <vt:lpstr>Table 6-2f</vt:lpstr>
      <vt:lpstr>Table 6-2g</vt:lpstr>
      <vt:lpstr>Table 6-2h</vt:lpstr>
      <vt:lpstr>Table 6-3</vt:lpstr>
      <vt:lpstr>'Table 6-1'!Print_Area</vt:lpstr>
      <vt:lpstr>'Table 6-2a'!Print_Area</vt:lpstr>
      <vt:lpstr>'Table 6-2b'!Print_Area</vt:lpstr>
      <vt:lpstr>'Table 6-2d'!Print_Area</vt:lpstr>
      <vt:lpstr>'Table 6-2e'!Print_Area</vt:lpstr>
      <vt:lpstr>'Table 6-2f'!Print_Area</vt:lpstr>
      <vt:lpstr>'Table 6-2g'!Print_Area</vt:lpstr>
      <vt:lpstr>'Table 6-2h'!Print_Area</vt:lpstr>
      <vt:lpstr>'Table 6-3'!Print_Area</vt:lpstr>
      <vt:lpstr>'Tbale 6-2c'!Print_Area</vt:lpstr>
      <vt:lpstr>'Table 6-1'!Print_Titles</vt:lpstr>
      <vt:lpstr>'Table 6-2a'!Print_Titles</vt:lpstr>
      <vt:lpstr>'Table 6-2b'!Print_Titles</vt:lpstr>
      <vt:lpstr>'Table 6-2d'!Print_Titles</vt:lpstr>
      <vt:lpstr>'Table 6-2e'!Print_Titles</vt:lpstr>
      <vt:lpstr>'Table 6-2f'!Print_Titles</vt:lpstr>
      <vt:lpstr>'Table 6-2g'!Print_Titles</vt:lpstr>
      <vt:lpstr>'Table 6-2h'!Print_Titles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Author</dc:creator>
  <cp:lastModifiedBy>Author</cp:lastModifiedBy>
  <cp:lastPrinted>2025-06-06T17:42:14Z</cp:lastPrinted>
  <dcterms:created xsi:type="dcterms:W3CDTF">2025-06-05T18:29:50Z</dcterms:created>
  <dcterms:modified xsi:type="dcterms:W3CDTF">2025-06-06T17:46:16Z</dcterms:modified>
</cp:coreProperties>
</file>