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K:\photo\Bud2020\Spreadsheets\calfed\"/>
    </mc:Choice>
  </mc:AlternateContent>
  <bookViews>
    <workbookView xWindow="0" yWindow="0" windowWidth="20445" windowHeight="7605"/>
  </bookViews>
  <sheets>
    <sheet name="Executive Summary" sheetId="1" r:id="rId1"/>
  </sheets>
  <externalReferences>
    <externalReference r:id="rId2"/>
  </externalReferenc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26" i="1" l="1"/>
  <c r="C26" i="1"/>
  <c r="B26" i="1"/>
  <c r="D23" i="1"/>
  <c r="C23" i="1"/>
  <c r="B23" i="1"/>
  <c r="D22" i="1"/>
  <c r="C22" i="1"/>
  <c r="B22" i="1"/>
  <c r="D21" i="1"/>
  <c r="C21" i="1"/>
  <c r="B21" i="1"/>
  <c r="D17" i="1"/>
  <c r="D18" i="1" s="1"/>
  <c r="C17" i="1"/>
  <c r="C18" i="1" s="1"/>
  <c r="B17" i="1"/>
  <c r="B18" i="1" s="1"/>
  <c r="D14" i="1"/>
  <c r="C14" i="1"/>
  <c r="B14" i="1"/>
  <c r="D11" i="1"/>
  <c r="C11" i="1"/>
  <c r="B11" i="1"/>
  <c r="D10" i="1"/>
  <c r="C10" i="1"/>
  <c r="B10" i="1"/>
  <c r="D6" i="1"/>
  <c r="C6" i="1"/>
  <c r="B6" i="1"/>
  <c r="D5" i="1"/>
  <c r="C5" i="1"/>
  <c r="B5" i="1"/>
  <c r="D7" i="1" l="1"/>
  <c r="B12" i="1"/>
  <c r="B7" i="1"/>
  <c r="C12" i="1"/>
  <c r="C7" i="1"/>
  <c r="D12" i="1"/>
  <c r="B24" i="1"/>
  <c r="B28" i="1" s="1"/>
  <c r="C24" i="1"/>
  <c r="D24" i="1"/>
  <c r="C28" i="1" l="1"/>
  <c r="D28" i="1"/>
</calcChain>
</file>

<file path=xl/sharedStrings.xml><?xml version="1.0" encoding="utf-8"?>
<sst xmlns="http://schemas.openxmlformats.org/spreadsheetml/2006/main" count="29" uniqueCount="29">
  <si>
    <t>Columbia River Basin Protection and Restoration Funding</t>
  </si>
  <si>
    <t>FY 2018
Enacted</t>
  </si>
  <si>
    <t>Office of Environmental Management</t>
  </si>
  <si>
    <r>
      <t xml:space="preserve">Bonneville Power Administration </t>
    </r>
    <r>
      <rPr>
        <vertAlign val="superscript"/>
        <sz val="12"/>
        <rFont val="Arial"/>
        <family val="2"/>
      </rPr>
      <t>2</t>
    </r>
  </si>
  <si>
    <t>Natural Resources Conservation Service</t>
  </si>
  <si>
    <t>Forest Service</t>
  </si>
  <si>
    <r>
      <t xml:space="preserve">National Oceanic and Atmospheric Administration </t>
    </r>
    <r>
      <rPr>
        <vertAlign val="superscript"/>
        <sz val="12"/>
        <rFont val="Arial"/>
        <family val="2"/>
      </rPr>
      <t>4</t>
    </r>
  </si>
  <si>
    <t>Bureau of Land Management</t>
  </si>
  <si>
    <r>
      <t xml:space="preserve">Bureau of Reclamation </t>
    </r>
    <r>
      <rPr>
        <vertAlign val="superscript"/>
        <sz val="12"/>
        <rFont val="Arial"/>
        <family val="2"/>
      </rPr>
      <t>5</t>
    </r>
  </si>
  <si>
    <t>U.S. Geological Survey</t>
  </si>
  <si>
    <r>
      <rPr>
        <vertAlign val="superscript"/>
        <sz val="12"/>
        <color rgb="FF000000"/>
        <rFont val="Arial"/>
        <family val="2"/>
      </rPr>
      <t>1</t>
    </r>
    <r>
      <rPr>
        <sz val="12"/>
        <color rgb="FF000000"/>
        <rFont val="Arial"/>
        <family val="2"/>
      </rPr>
      <t xml:space="preserve"> Figures are estimates.</t>
    </r>
  </si>
  <si>
    <r>
      <rPr>
        <vertAlign val="superscript"/>
        <sz val="12"/>
        <color rgb="FF000000"/>
        <rFont val="Arial"/>
        <family val="2"/>
      </rPr>
      <t>2</t>
    </r>
    <r>
      <rPr>
        <sz val="12"/>
        <color rgb="FF000000"/>
        <rFont val="Arial"/>
        <family val="2"/>
      </rPr>
      <t xml:space="preserve"> The Bonneville Power Administration (BPA) operates as a self-financing agency under the Government Corporation Control Act, so resources are ratepayer funded and associated with BPA's Fish and Wildlife program for water transactions and habitat restoration.  </t>
    </r>
  </si>
  <si>
    <r>
      <rPr>
        <vertAlign val="superscript"/>
        <sz val="12"/>
        <color rgb="FF000000"/>
        <rFont val="Arial"/>
        <family val="2"/>
      </rPr>
      <t>3</t>
    </r>
    <r>
      <rPr>
        <sz val="12"/>
        <color rgb="FF000000"/>
        <rFont val="Arial"/>
        <family val="2"/>
      </rPr>
      <t xml:space="preserve"> For statewide EPA programs and grants, percentages were applied to state totals to approximate work occurring within the Columbia River basin.</t>
    </r>
  </si>
  <si>
    <r>
      <rPr>
        <vertAlign val="superscript"/>
        <sz val="12"/>
        <color rgb="FF000000"/>
        <rFont val="Arial"/>
        <family val="2"/>
      </rPr>
      <t>4</t>
    </r>
    <r>
      <rPr>
        <sz val="12"/>
        <color rgb="FF000000"/>
        <rFont val="Arial"/>
        <family val="2"/>
      </rPr>
      <t xml:space="preserve"> The Pacific Coastal Salmon Recovery Fund makes competitive awards to states and tribes both within and outside the Columbia River Basin in Alaska, Washington, Oregon, California, and Idaho. Successful applicants subsequently make further local funding allocation decisions. Information on final allocations is not yet available for FY18 or FY19.</t>
    </r>
  </si>
  <si>
    <r>
      <rPr>
        <vertAlign val="superscript"/>
        <sz val="12"/>
        <color rgb="FF000000"/>
        <rFont val="Arial"/>
        <family val="2"/>
      </rPr>
      <t>5</t>
    </r>
    <r>
      <rPr>
        <sz val="12"/>
        <color rgb="FF000000"/>
        <rFont val="Arial"/>
        <family val="2"/>
      </rPr>
      <t xml:space="preserve"> FY19 figure is projected based upon a three year historical average of costs and FY20 is inflated 3 percent from FY19.</t>
    </r>
  </si>
  <si>
    <t>(budget authority in millions)</t>
  </si>
  <si>
    <r>
      <t xml:space="preserve">FY 2019 CR Level </t>
    </r>
    <r>
      <rPr>
        <b/>
        <vertAlign val="superscript"/>
        <sz val="12"/>
        <rFont val="Arial"/>
        <family val="2"/>
      </rPr>
      <t>1</t>
    </r>
  </si>
  <si>
    <r>
      <t xml:space="preserve">FY 2020
Budget </t>
    </r>
    <r>
      <rPr>
        <b/>
        <vertAlign val="superscript"/>
        <sz val="12"/>
        <rFont val="Arial"/>
        <family val="2"/>
      </rPr>
      <t>1</t>
    </r>
  </si>
  <si>
    <t>Subtotal, Department of Energy</t>
  </si>
  <si>
    <t>Subtotal, Department of Agriculture</t>
  </si>
  <si>
    <r>
      <t xml:space="preserve">Environmental Protection Agency </t>
    </r>
    <r>
      <rPr>
        <vertAlign val="superscript"/>
        <sz val="12"/>
        <rFont val="Arial"/>
        <family val="2"/>
      </rPr>
      <t>3</t>
    </r>
  </si>
  <si>
    <t>Subtotal, Department of Commerce</t>
  </si>
  <si>
    <t>Subtotal, Department of the Interior</t>
  </si>
  <si>
    <t>U.S. Army Corps of Engineers</t>
  </si>
  <si>
    <t>Total, Columbia River Basin Protection and Restoration Funding</t>
  </si>
  <si>
    <t>Department of Energy:</t>
  </si>
  <si>
    <t>Department of Agriculture:</t>
  </si>
  <si>
    <t>Department of Commerce:</t>
  </si>
  <si>
    <t>Department of the Interior: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</si>
</sst>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_);_(* \(#,##0.00\);_(* &quot;-&quot;??_);_(@_)"/>
  </numFmts>
  <fonts count="8" x14ac:knownFonts="1">
    <font>
      <sz val="11"/>
      <color theme="1"/>
      <name val="Calibri"/>
      <family val="2"/>
      <scheme val="minor"/>
    </font>
    <font>
      <sz val="11"/>
      <color theme="1"/>
      <name val="Calibri"/>
      <family val="2"/>
      <scheme val="minor"/>
    </font>
    <font>
      <sz val="12"/>
      <name val="Arial"/>
      <family val="2"/>
    </font>
    <font>
      <vertAlign val="superscript"/>
      <sz val="12"/>
      <name val="Arial"/>
      <family val="2"/>
    </font>
    <font>
      <b/>
      <sz val="12"/>
      <name val="Arial"/>
      <family val="2"/>
    </font>
    <font>
      <sz val="12"/>
      <color rgb="FF000000"/>
      <name val="Arial"/>
      <family val="2"/>
    </font>
    <font>
      <vertAlign val="superscript"/>
      <sz val="12"/>
      <color rgb="FF000000"/>
      <name val="Arial"/>
      <family val="2"/>
    </font>
    <font>
      <b/>
      <vertAlign val="superscript"/>
      <sz val="12"/>
      <name val="Arial"/>
      <family val="2"/>
    </font>
  </fonts>
  <fills count="2">
    <fill>
      <patternFill patternType="none"/>
    </fill>
    <fill>
      <patternFill patternType="gray125"/>
    </fill>
  </fills>
  <borders count="6">
    <border>
      <left/>
      <right/>
      <top/>
      <bottom/>
      <diagonal/>
    </border>
    <border>
      <left/>
      <right/>
      <top/>
      <bottom style="thin">
        <color indexed="64"/>
      </bottom>
      <diagonal/>
    </border>
    <border>
      <left style="thin">
        <color indexed="64"/>
      </left>
      <right/>
      <top/>
      <bottom style="double">
        <color indexed="64"/>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bottom style="double">
        <color indexed="64"/>
      </bottom>
      <diagonal/>
    </border>
  </borders>
  <cellStyleXfs count="2">
    <xf numFmtId="0" fontId="0" fillId="0" borderId="0"/>
    <xf numFmtId="43" fontId="1" fillId="0" borderId="0" applyFont="0" applyFill="0" applyBorder="0" applyAlignment="0" applyProtection="0"/>
  </cellStyleXfs>
  <cellXfs count="28">
    <xf numFmtId="0" fontId="0" fillId="0" borderId="0" xfId="0"/>
    <xf numFmtId="0" fontId="4" fillId="0" borderId="0" xfId="0" applyFont="1" applyFill="1" applyBorder="1"/>
    <xf numFmtId="0" fontId="2" fillId="0" borderId="0" xfId="0" applyFont="1" applyFill="1" applyBorder="1"/>
    <xf numFmtId="0" fontId="4" fillId="0" borderId="1" xfId="0" applyFont="1" applyFill="1" applyBorder="1"/>
    <xf numFmtId="1" fontId="2" fillId="0" borderId="0" xfId="0" applyNumberFormat="1" applyFont="1" applyFill="1" applyBorder="1"/>
    <xf numFmtId="1" fontId="2" fillId="0" borderId="0" xfId="0" applyNumberFormat="1" applyFont="1" applyFill="1" applyBorder="1" applyAlignment="1">
      <alignment horizontal="right"/>
    </xf>
    <xf numFmtId="0" fontId="5" fillId="0" borderId="0" xfId="0" applyFont="1" applyFill="1" applyBorder="1"/>
    <xf numFmtId="1" fontId="5" fillId="0" borderId="0" xfId="0" applyNumberFormat="1" applyFont="1" applyFill="1" applyBorder="1" applyAlignment="1">
      <alignment horizontal="right"/>
    </xf>
    <xf numFmtId="0" fontId="2" fillId="0" borderId="0" xfId="0" applyFont="1" applyFill="1" applyBorder="1" applyAlignment="1">
      <alignment horizontal="left" indent="1"/>
    </xf>
    <xf numFmtId="0" fontId="2" fillId="0" borderId="0" xfId="0" applyFont="1" applyFill="1" applyBorder="1" applyAlignment="1">
      <alignment horizontal="left" indent="2"/>
    </xf>
    <xf numFmtId="0" fontId="4" fillId="0" borderId="3" xfId="0" applyFont="1" applyFill="1" applyBorder="1" applyAlignment="1">
      <alignment horizontal="center" wrapText="1"/>
    </xf>
    <xf numFmtId="0" fontId="5" fillId="0" borderId="4" xfId="0" applyFont="1" applyFill="1" applyBorder="1"/>
    <xf numFmtId="1" fontId="5" fillId="0" borderId="4" xfId="0" applyNumberFormat="1" applyFont="1" applyFill="1" applyBorder="1"/>
    <xf numFmtId="1" fontId="2" fillId="0" borderId="3" xfId="0" applyNumberFormat="1" applyFont="1" applyFill="1" applyBorder="1"/>
    <xf numFmtId="1" fontId="2" fillId="0" borderId="4" xfId="0" applyNumberFormat="1" applyFont="1" applyFill="1" applyBorder="1"/>
    <xf numFmtId="3" fontId="2" fillId="0" borderId="4" xfId="0" applyNumberFormat="1" applyFont="1" applyFill="1" applyBorder="1"/>
    <xf numFmtId="0" fontId="2" fillId="0" borderId="4" xfId="0" applyFont="1" applyFill="1" applyBorder="1"/>
    <xf numFmtId="1" fontId="5" fillId="0" borderId="3" xfId="0" applyNumberFormat="1" applyFont="1" applyFill="1" applyBorder="1"/>
    <xf numFmtId="3" fontId="5" fillId="0" borderId="4" xfId="0" applyNumberFormat="1" applyFont="1" applyFill="1" applyBorder="1"/>
    <xf numFmtId="0" fontId="5" fillId="0" borderId="2" xfId="0" applyFont="1" applyFill="1" applyBorder="1"/>
    <xf numFmtId="1" fontId="4" fillId="0" borderId="3" xfId="1" applyNumberFormat="1" applyFont="1" applyFill="1" applyBorder="1" applyAlignment="1">
      <alignment horizontal="right"/>
    </xf>
    <xf numFmtId="0" fontId="2" fillId="0" borderId="5" xfId="0" applyFont="1" applyFill="1" applyBorder="1"/>
    <xf numFmtId="0" fontId="2" fillId="0" borderId="0" xfId="0" quotePrefix="1" applyFont="1" applyFill="1" applyBorder="1" applyAlignment="1">
      <alignment horizontal="left" indent="1"/>
    </xf>
    <xf numFmtId="0" fontId="2" fillId="0" borderId="0" xfId="0" quotePrefix="1" applyFont="1" applyFill="1" applyBorder="1" applyAlignment="1">
      <alignment horizontal="left" indent="2"/>
    </xf>
    <xf numFmtId="0" fontId="5" fillId="0" borderId="0" xfId="0" applyFont="1" applyFill="1" applyBorder="1" applyAlignment="1">
      <alignment horizontal="center"/>
    </xf>
    <xf numFmtId="0" fontId="2" fillId="0" borderId="0" xfId="0" applyFont="1" applyFill="1" applyBorder="1" applyAlignment="1">
      <alignment horizontal="center"/>
    </xf>
    <xf numFmtId="0" fontId="5" fillId="0" borderId="0" xfId="0" applyFont="1" applyFill="1" applyBorder="1" applyAlignment="1">
      <alignment horizontal="left" vertical="top"/>
    </xf>
    <xf numFmtId="0" fontId="5" fillId="0" borderId="0" xfId="0" applyFont="1" applyFill="1" applyBorder="1" applyAlignment="1">
      <alignment horizontal="left" vertical="top"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020%20Columbia%20River%20Basin%20Crosscu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ecutive Summary"/>
      <sheetName val="Energy"/>
      <sheetName val="USDA"/>
      <sheetName val="Interior"/>
      <sheetName val="EPA"/>
      <sheetName val="Commerce"/>
      <sheetName val="Corps"/>
    </sheetNames>
    <sheetDataSet>
      <sheetData sheetId="0"/>
      <sheetData sheetId="1">
        <row r="8">
          <cell r="D8">
            <v>132.363</v>
          </cell>
          <cell r="E8">
            <v>132.15799999999999</v>
          </cell>
          <cell r="F8">
            <v>106.6</v>
          </cell>
        </row>
        <row r="13">
          <cell r="D13">
            <v>99.8</v>
          </cell>
          <cell r="E13">
            <v>100</v>
          </cell>
          <cell r="F13">
            <v>100</v>
          </cell>
        </row>
      </sheetData>
      <sheetData sheetId="2">
        <row r="12">
          <cell r="D12">
            <v>32</v>
          </cell>
          <cell r="E12">
            <v>29</v>
          </cell>
          <cell r="F12">
            <v>29</v>
          </cell>
        </row>
        <row r="22">
          <cell r="D22">
            <v>67.899999999999991</v>
          </cell>
          <cell r="E22">
            <v>69.400000000000006</v>
          </cell>
          <cell r="F22">
            <v>64.3</v>
          </cell>
        </row>
      </sheetData>
      <sheetData sheetId="3">
        <row r="11">
          <cell r="D11">
            <v>9.2870000000000008</v>
          </cell>
          <cell r="E11">
            <v>9.2870000000000008</v>
          </cell>
          <cell r="F11">
            <v>9.2870000000000008</v>
          </cell>
        </row>
        <row r="16">
          <cell r="D16">
            <v>0.76600000000000001</v>
          </cell>
          <cell r="E16">
            <v>0.79699999999999993</v>
          </cell>
          <cell r="F16">
            <v>0.82099999999999995</v>
          </cell>
        </row>
        <row r="28">
          <cell r="D28">
            <v>2.0590000000000002</v>
          </cell>
          <cell r="E28">
            <v>2.0590000000000002</v>
          </cell>
          <cell r="F28">
            <v>1.635</v>
          </cell>
        </row>
      </sheetData>
      <sheetData sheetId="4">
        <row r="19">
          <cell r="D19">
            <v>60.868001</v>
          </cell>
          <cell r="E19">
            <v>60.868001000000007</v>
          </cell>
          <cell r="F19">
            <v>35.363916000000003</v>
          </cell>
        </row>
      </sheetData>
      <sheetData sheetId="5">
        <row r="10">
          <cell r="D10">
            <v>36.799999999999997</v>
          </cell>
          <cell r="E10">
            <v>36.799999999999997</v>
          </cell>
          <cell r="F10">
            <v>36.1</v>
          </cell>
        </row>
      </sheetData>
      <sheetData sheetId="6">
        <row r="13">
          <cell r="D13">
            <v>2.2212322599999998</v>
          </cell>
          <cell r="E13">
            <v>2.3757360899999997</v>
          </cell>
          <cell r="F13">
            <v>2.4364618378</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6"/>
  <sheetViews>
    <sheetView tabSelected="1" workbookViewId="0">
      <selection sqref="A1:D1"/>
    </sheetView>
  </sheetViews>
  <sheetFormatPr defaultColWidth="9.140625" defaultRowHeight="15" x14ac:dyDescent="0.2"/>
  <cols>
    <col min="1" max="1" width="75.140625" style="6" customWidth="1"/>
    <col min="2" max="4" width="13.28515625" style="6" customWidth="1"/>
    <col min="5" max="16384" width="9.140625" style="6"/>
  </cols>
  <sheetData>
    <row r="1" spans="1:4" x14ac:dyDescent="0.2">
      <c r="A1" s="24" t="s">
        <v>0</v>
      </c>
      <c r="B1" s="24"/>
      <c r="C1" s="24"/>
      <c r="D1" s="24"/>
    </row>
    <row r="2" spans="1:4" x14ac:dyDescent="0.2">
      <c r="A2" s="25" t="s">
        <v>15</v>
      </c>
      <c r="B2" s="25"/>
      <c r="C2" s="25"/>
      <c r="D2" s="25"/>
    </row>
    <row r="3" spans="1:4" ht="34.5" x14ac:dyDescent="0.25">
      <c r="B3" s="10" t="s">
        <v>1</v>
      </c>
      <c r="C3" s="10" t="s">
        <v>16</v>
      </c>
      <c r="D3" s="10" t="s">
        <v>17</v>
      </c>
    </row>
    <row r="4" spans="1:4" x14ac:dyDescent="0.2">
      <c r="A4" s="2" t="s">
        <v>25</v>
      </c>
      <c r="B4" s="11"/>
      <c r="C4" s="11"/>
      <c r="D4" s="11"/>
    </row>
    <row r="5" spans="1:4" x14ac:dyDescent="0.2">
      <c r="A5" s="22" t="s">
        <v>2</v>
      </c>
      <c r="B5" s="12">
        <f>[1]Energy!D8</f>
        <v>132.363</v>
      </c>
      <c r="C5" s="12">
        <f>[1]Energy!E8</f>
        <v>132.15799999999999</v>
      </c>
      <c r="D5" s="12">
        <f>[1]Energy!F8</f>
        <v>106.6</v>
      </c>
    </row>
    <row r="6" spans="1:4" ht="18" x14ac:dyDescent="0.2">
      <c r="A6" s="22" t="s">
        <v>3</v>
      </c>
      <c r="B6" s="13">
        <f>[1]Energy!D13</f>
        <v>99.8</v>
      </c>
      <c r="C6" s="13">
        <f>[1]Energy!E13</f>
        <v>100</v>
      </c>
      <c r="D6" s="13">
        <f>[1]Energy!F13</f>
        <v>100</v>
      </c>
    </row>
    <row r="7" spans="1:4" x14ac:dyDescent="0.2">
      <c r="A7" s="23" t="s">
        <v>18</v>
      </c>
      <c r="B7" s="14">
        <f>SUM(B5:B6)</f>
        <v>232.16300000000001</v>
      </c>
      <c r="C7" s="14">
        <f t="shared" ref="C7:D7" si="0">SUM(C5:C6)</f>
        <v>232.15799999999999</v>
      </c>
      <c r="D7" s="14">
        <f t="shared" si="0"/>
        <v>206.6</v>
      </c>
    </row>
    <row r="8" spans="1:4" ht="15.75" x14ac:dyDescent="0.25">
      <c r="A8" s="1"/>
      <c r="B8" s="15"/>
      <c r="C8" s="18"/>
      <c r="D8" s="18"/>
    </row>
    <row r="9" spans="1:4" x14ac:dyDescent="0.2">
      <c r="A9" s="2" t="s">
        <v>26</v>
      </c>
      <c r="B9" s="16"/>
      <c r="C9" s="11"/>
      <c r="D9" s="11"/>
    </row>
    <row r="10" spans="1:4" x14ac:dyDescent="0.2">
      <c r="A10" s="8" t="s">
        <v>4</v>
      </c>
      <c r="B10" s="12">
        <f>[1]USDA!D12</f>
        <v>32</v>
      </c>
      <c r="C10" s="12">
        <f>[1]USDA!E12</f>
        <v>29</v>
      </c>
      <c r="D10" s="12">
        <f>[1]USDA!F12</f>
        <v>29</v>
      </c>
    </row>
    <row r="11" spans="1:4" x14ac:dyDescent="0.2">
      <c r="A11" s="8" t="s">
        <v>5</v>
      </c>
      <c r="B11" s="17">
        <f>[1]USDA!D22</f>
        <v>67.899999999999991</v>
      </c>
      <c r="C11" s="17">
        <f>[1]USDA!E22</f>
        <v>69.400000000000006</v>
      </c>
      <c r="D11" s="17">
        <f>[1]USDA!F22</f>
        <v>64.3</v>
      </c>
    </row>
    <row r="12" spans="1:4" x14ac:dyDescent="0.2">
      <c r="A12" s="9" t="s">
        <v>19</v>
      </c>
      <c r="B12" s="14">
        <f>SUM(B10:B11)</f>
        <v>99.899999999999991</v>
      </c>
      <c r="C12" s="14">
        <f t="shared" ref="C12:D12" si="1">SUM(C10:C11)</f>
        <v>98.4</v>
      </c>
      <c r="D12" s="14">
        <f t="shared" si="1"/>
        <v>93.3</v>
      </c>
    </row>
    <row r="13" spans="1:4" x14ac:dyDescent="0.2">
      <c r="A13" s="2"/>
      <c r="B13" s="16"/>
      <c r="C13" s="11"/>
      <c r="D13" s="11"/>
    </row>
    <row r="14" spans="1:4" ht="18" x14ac:dyDescent="0.2">
      <c r="A14" s="2" t="s">
        <v>20</v>
      </c>
      <c r="B14" s="14">
        <f>[1]EPA!D19</f>
        <v>60.868001</v>
      </c>
      <c r="C14" s="14">
        <f>[1]EPA!E19</f>
        <v>60.868001000000007</v>
      </c>
      <c r="D14" s="14">
        <f>[1]EPA!F19</f>
        <v>35.363916000000003</v>
      </c>
    </row>
    <row r="15" spans="1:4" x14ac:dyDescent="0.2">
      <c r="A15" s="2"/>
      <c r="B15" s="16"/>
      <c r="C15" s="11"/>
      <c r="D15" s="11"/>
    </row>
    <row r="16" spans="1:4" x14ac:dyDescent="0.2">
      <c r="A16" s="2" t="s">
        <v>27</v>
      </c>
      <c r="B16" s="11"/>
      <c r="C16" s="11"/>
      <c r="D16" s="11"/>
    </row>
    <row r="17" spans="1:4" ht="18" x14ac:dyDescent="0.2">
      <c r="A17" s="8" t="s">
        <v>6</v>
      </c>
      <c r="B17" s="13">
        <f>[1]Commerce!D10</f>
        <v>36.799999999999997</v>
      </c>
      <c r="C17" s="13">
        <f>[1]Commerce!E10</f>
        <v>36.799999999999997</v>
      </c>
      <c r="D17" s="13">
        <f>[1]Commerce!F10</f>
        <v>36.1</v>
      </c>
    </row>
    <row r="18" spans="1:4" x14ac:dyDescent="0.2">
      <c r="A18" s="9" t="s">
        <v>21</v>
      </c>
      <c r="B18" s="14">
        <f>SUM(B17)</f>
        <v>36.799999999999997</v>
      </c>
      <c r="C18" s="14">
        <f t="shared" ref="C18:D18" si="2">SUM(C17)</f>
        <v>36.799999999999997</v>
      </c>
      <c r="D18" s="14">
        <f t="shared" si="2"/>
        <v>36.1</v>
      </c>
    </row>
    <row r="19" spans="1:4" x14ac:dyDescent="0.2">
      <c r="A19" s="2"/>
      <c r="B19" s="14"/>
      <c r="C19" s="14"/>
      <c r="D19" s="14"/>
    </row>
    <row r="20" spans="1:4" x14ac:dyDescent="0.2">
      <c r="A20" s="2" t="s">
        <v>28</v>
      </c>
      <c r="B20" s="14"/>
      <c r="C20" s="12"/>
      <c r="D20" s="12"/>
    </row>
    <row r="21" spans="1:4" x14ac:dyDescent="0.2">
      <c r="A21" s="8" t="s">
        <v>7</v>
      </c>
      <c r="B21" s="14">
        <f>[1]Interior!D11</f>
        <v>9.2870000000000008</v>
      </c>
      <c r="C21" s="14">
        <f>[1]Interior!E11</f>
        <v>9.2870000000000008</v>
      </c>
      <c r="D21" s="14">
        <f>[1]Interior!F11</f>
        <v>9.2870000000000008</v>
      </c>
    </row>
    <row r="22" spans="1:4" ht="18" x14ac:dyDescent="0.2">
      <c r="A22" s="8" t="s">
        <v>8</v>
      </c>
      <c r="B22" s="14">
        <f>[1]Interior!D16</f>
        <v>0.76600000000000001</v>
      </c>
      <c r="C22" s="14">
        <f>[1]Interior!E16</f>
        <v>0.79699999999999993</v>
      </c>
      <c r="D22" s="14">
        <f>[1]Interior!F16</f>
        <v>0.82099999999999995</v>
      </c>
    </row>
    <row r="23" spans="1:4" x14ac:dyDescent="0.2">
      <c r="A23" s="8" t="s">
        <v>9</v>
      </c>
      <c r="B23" s="13">
        <f>[1]Interior!D28</f>
        <v>2.0590000000000002</v>
      </c>
      <c r="C23" s="13">
        <f>[1]Interior!E28</f>
        <v>2.0590000000000002</v>
      </c>
      <c r="D23" s="13">
        <f>[1]Interior!F28</f>
        <v>1.635</v>
      </c>
    </row>
    <row r="24" spans="1:4" x14ac:dyDescent="0.2">
      <c r="A24" s="9" t="s">
        <v>22</v>
      </c>
      <c r="B24" s="14">
        <f>SUM(B21:B23)</f>
        <v>12.112000000000002</v>
      </c>
      <c r="C24" s="14">
        <f>SUM(C21:C23)</f>
        <v>12.143000000000001</v>
      </c>
      <c r="D24" s="14">
        <f>SUM(D21:D23)</f>
        <v>11.743</v>
      </c>
    </row>
    <row r="25" spans="1:4" x14ac:dyDescent="0.2">
      <c r="B25" s="11"/>
      <c r="C25" s="11"/>
      <c r="D25" s="11"/>
    </row>
    <row r="26" spans="1:4" x14ac:dyDescent="0.2">
      <c r="A26" s="2" t="s">
        <v>23</v>
      </c>
      <c r="B26" s="12">
        <f>[1]Corps!D13</f>
        <v>2.2212322599999998</v>
      </c>
      <c r="C26" s="12">
        <f>[1]Corps!E13</f>
        <v>2.3757360899999997</v>
      </c>
      <c r="D26" s="12">
        <f>[1]Corps!F13</f>
        <v>2.4364618378</v>
      </c>
    </row>
    <row r="27" spans="1:4" ht="16.5" thickBot="1" x14ac:dyDescent="0.3">
      <c r="A27" s="1"/>
      <c r="B27" s="21"/>
      <c r="C27" s="19"/>
      <c r="D27" s="19"/>
    </row>
    <row r="28" spans="1:4" ht="16.5" thickTop="1" x14ac:dyDescent="0.25">
      <c r="A28" s="3" t="s">
        <v>24</v>
      </c>
      <c r="B28" s="20">
        <f>B24+B7+B26+B18+B12+B14</f>
        <v>444.06423325999998</v>
      </c>
      <c r="C28" s="20">
        <f>C24+C7+C26+C18+C12+C14</f>
        <v>442.74473709</v>
      </c>
      <c r="D28" s="20">
        <f>D24+D7+D26+D18+D12+D14</f>
        <v>385.54337783780005</v>
      </c>
    </row>
    <row r="29" spans="1:4" x14ac:dyDescent="0.2">
      <c r="A29" s="2"/>
      <c r="B29" s="2"/>
    </row>
    <row r="30" spans="1:4" ht="20.100000000000001" customHeight="1" x14ac:dyDescent="0.2">
      <c r="A30" s="26" t="s">
        <v>10</v>
      </c>
      <c r="B30" s="26"/>
      <c r="C30" s="26"/>
      <c r="D30" s="26"/>
    </row>
    <row r="31" spans="1:4" ht="34.5" customHeight="1" x14ac:dyDescent="0.2">
      <c r="A31" s="27" t="s">
        <v>11</v>
      </c>
      <c r="B31" s="27"/>
      <c r="C31" s="27"/>
      <c r="D31" s="27"/>
    </row>
    <row r="32" spans="1:4" ht="36.75" customHeight="1" x14ac:dyDescent="0.2">
      <c r="A32" s="27" t="s">
        <v>12</v>
      </c>
      <c r="B32" s="27"/>
      <c r="C32" s="27"/>
      <c r="D32" s="27"/>
    </row>
    <row r="33" spans="1:4" ht="66.75" customHeight="1" x14ac:dyDescent="0.2">
      <c r="A33" s="27" t="s">
        <v>13</v>
      </c>
      <c r="B33" s="27"/>
      <c r="C33" s="27"/>
      <c r="D33" s="27"/>
    </row>
    <row r="34" spans="1:4" ht="36.75" customHeight="1" x14ac:dyDescent="0.2">
      <c r="A34" s="27" t="s">
        <v>14</v>
      </c>
      <c r="B34" s="27"/>
      <c r="C34" s="27"/>
      <c r="D34" s="27"/>
    </row>
    <row r="55" spans="1:4" x14ac:dyDescent="0.2">
      <c r="A55" s="2"/>
      <c r="B55" s="4"/>
      <c r="C55" s="4"/>
      <c r="D55" s="4"/>
    </row>
    <row r="56" spans="1:4" x14ac:dyDescent="0.2">
      <c r="A56" s="2"/>
      <c r="B56" s="5"/>
      <c r="C56" s="7"/>
      <c r="D56" s="7"/>
    </row>
  </sheetData>
  <mergeCells count="7">
    <mergeCell ref="A33:D33"/>
    <mergeCell ref="A34:D34"/>
    <mergeCell ref="A1:D1"/>
    <mergeCell ref="A2:D2"/>
    <mergeCell ref="A30:D30"/>
    <mergeCell ref="A31:D31"/>
    <mergeCell ref="A32:D32"/>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Executive Summary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Lauer, Eric</dc:creator>
  <cp:lastModifiedBy>Lauer, Eric</cp:lastModifiedBy>
  <dcterms:created xsi:type="dcterms:W3CDTF">2019-03-08T16:20:59Z</dcterms:created>
  <dcterms:modified xsi:type="dcterms:W3CDTF">2019-03-08T17:22:43Z</dcterms:modified>
</cp:coreProperties>
</file>